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8130"/>
  </bookViews>
  <sheets>
    <sheet name="DANH SACH" sheetId="1" r:id="rId1"/>
    <sheet name="DOI TUONG" sheetId="2" r:id="rId2"/>
  </sheets>
  <definedNames>
    <definedName name="_xlnm._FilterDatabase" localSheetId="0" hidden="1">'DANH SACH'!$A$22:$AA$3061</definedName>
    <definedName name="_xlnm._FilterDatabase" localSheetId="1" hidden="1">'DOI TUONG'!$A$1:$K$1306</definedName>
  </definedNames>
  <calcPr calcId="144525"/>
</workbook>
</file>

<file path=xl/calcChain.xml><?xml version="1.0" encoding="utf-8"?>
<calcChain xmlns="http://schemas.openxmlformats.org/spreadsheetml/2006/main">
  <c r="G27" i="1" l="1"/>
  <c r="H27" i="1" s="1"/>
  <c r="I27" i="1" s="1"/>
  <c r="K27" i="1" s="1"/>
  <c r="G28" i="1"/>
  <c r="H28" i="1" s="1"/>
  <c r="I28" i="1" s="1"/>
  <c r="K28" i="1" s="1"/>
  <c r="G29" i="1"/>
  <c r="H29" i="1" s="1"/>
  <c r="I29" i="1" s="1"/>
  <c r="K29" i="1" s="1"/>
  <c r="G30" i="1"/>
  <c r="H30" i="1" s="1"/>
  <c r="I30" i="1" s="1"/>
  <c r="K30" i="1" s="1"/>
  <c r="G31" i="1"/>
  <c r="H31" i="1" s="1"/>
  <c r="I31" i="1" s="1"/>
  <c r="K31" i="1" s="1"/>
  <c r="G32" i="1"/>
  <c r="H32" i="1" s="1"/>
  <c r="I32" i="1" s="1"/>
  <c r="K32" i="1" s="1"/>
  <c r="G33" i="1"/>
  <c r="H33" i="1" s="1"/>
  <c r="I33" i="1" s="1"/>
  <c r="K33" i="1" s="1"/>
  <c r="G34" i="1"/>
  <c r="H34" i="1" s="1"/>
  <c r="I34" i="1" s="1"/>
  <c r="K34" i="1" s="1"/>
  <c r="G35" i="1"/>
  <c r="H35" i="1" s="1"/>
  <c r="I35" i="1" s="1"/>
  <c r="K35" i="1" s="1"/>
  <c r="G36" i="1"/>
  <c r="H36" i="1" s="1"/>
  <c r="I36" i="1" s="1"/>
  <c r="K36" i="1" s="1"/>
  <c r="G37" i="1"/>
  <c r="H37" i="1" s="1"/>
  <c r="I37" i="1" s="1"/>
  <c r="K37" i="1" s="1"/>
  <c r="G38" i="1"/>
  <c r="H38" i="1" s="1"/>
  <c r="I38" i="1" s="1"/>
  <c r="K38" i="1" s="1"/>
  <c r="G39" i="1"/>
  <c r="H39" i="1" s="1"/>
  <c r="I39" i="1" s="1"/>
  <c r="K39" i="1" s="1"/>
  <c r="G40" i="1"/>
  <c r="H40" i="1" s="1"/>
  <c r="I40" i="1" s="1"/>
  <c r="K40" i="1" s="1"/>
  <c r="G41" i="1"/>
  <c r="H41" i="1" s="1"/>
  <c r="I41" i="1" s="1"/>
  <c r="K41" i="1" s="1"/>
  <c r="G42" i="1"/>
  <c r="H42" i="1" s="1"/>
  <c r="I42" i="1" s="1"/>
  <c r="K42" i="1" s="1"/>
  <c r="G43" i="1"/>
  <c r="H43" i="1" s="1"/>
  <c r="I43" i="1" s="1"/>
  <c r="K43" i="1" s="1"/>
  <c r="G44" i="1"/>
  <c r="H44" i="1" s="1"/>
  <c r="I44" i="1" s="1"/>
  <c r="K44" i="1" s="1"/>
  <c r="G45" i="1"/>
  <c r="H45" i="1" s="1"/>
  <c r="I45" i="1" s="1"/>
  <c r="K45" i="1" s="1"/>
  <c r="G46" i="1"/>
  <c r="H46" i="1" s="1"/>
  <c r="I46" i="1" s="1"/>
  <c r="K46" i="1" s="1"/>
  <c r="G47" i="1"/>
  <c r="H47" i="1" s="1"/>
  <c r="I47" i="1" s="1"/>
  <c r="K47" i="1" s="1"/>
  <c r="G48" i="1"/>
  <c r="H48" i="1" s="1"/>
  <c r="I48" i="1" s="1"/>
  <c r="K48" i="1" s="1"/>
  <c r="G49" i="1"/>
  <c r="H49" i="1" s="1"/>
  <c r="I49" i="1" s="1"/>
  <c r="K49" i="1" s="1"/>
  <c r="G50" i="1"/>
  <c r="H50" i="1" s="1"/>
  <c r="I50" i="1" s="1"/>
  <c r="K50" i="1" s="1"/>
  <c r="G51" i="1"/>
  <c r="H51" i="1" s="1"/>
  <c r="I51" i="1" s="1"/>
  <c r="K51" i="1" s="1"/>
  <c r="G52" i="1"/>
  <c r="H52" i="1" s="1"/>
  <c r="I52" i="1" s="1"/>
  <c r="K52" i="1" s="1"/>
  <c r="G53" i="1"/>
  <c r="H53" i="1" s="1"/>
  <c r="I53" i="1" s="1"/>
  <c r="K53" i="1" s="1"/>
  <c r="G54" i="1"/>
  <c r="H54" i="1" s="1"/>
  <c r="I54" i="1" s="1"/>
  <c r="K54" i="1" s="1"/>
  <c r="G55" i="1"/>
  <c r="H55" i="1" s="1"/>
  <c r="I55" i="1" s="1"/>
  <c r="K55" i="1" s="1"/>
  <c r="G56" i="1"/>
  <c r="H56" i="1" s="1"/>
  <c r="I56" i="1" s="1"/>
  <c r="K56" i="1" s="1"/>
  <c r="G57" i="1"/>
  <c r="H57" i="1" s="1"/>
  <c r="I57" i="1" s="1"/>
  <c r="K57" i="1" s="1"/>
  <c r="G58" i="1"/>
  <c r="H58" i="1" s="1"/>
  <c r="I58" i="1" s="1"/>
  <c r="K58" i="1" s="1"/>
  <c r="G59" i="1"/>
  <c r="H59" i="1" s="1"/>
  <c r="I59" i="1" s="1"/>
  <c r="K59" i="1" s="1"/>
  <c r="G60" i="1"/>
  <c r="H60" i="1" s="1"/>
  <c r="I60" i="1" s="1"/>
  <c r="K60" i="1" s="1"/>
  <c r="G61" i="1"/>
  <c r="H61" i="1" s="1"/>
  <c r="I61" i="1" s="1"/>
  <c r="K61" i="1" s="1"/>
  <c r="G62" i="1"/>
  <c r="H62" i="1" s="1"/>
  <c r="I62" i="1" s="1"/>
  <c r="K62" i="1" s="1"/>
  <c r="G63" i="1"/>
  <c r="H63" i="1" s="1"/>
  <c r="I63" i="1" s="1"/>
  <c r="K63" i="1" s="1"/>
  <c r="G64" i="1"/>
  <c r="H64" i="1" s="1"/>
  <c r="I64" i="1" s="1"/>
  <c r="K64" i="1" s="1"/>
  <c r="G65" i="1"/>
  <c r="H65" i="1" s="1"/>
  <c r="I65" i="1" s="1"/>
  <c r="K65" i="1" s="1"/>
  <c r="G66" i="1"/>
  <c r="H66" i="1" s="1"/>
  <c r="I66" i="1" s="1"/>
  <c r="K66" i="1" s="1"/>
  <c r="G67" i="1"/>
  <c r="H67" i="1" s="1"/>
  <c r="I67" i="1" s="1"/>
  <c r="K67" i="1" s="1"/>
  <c r="G68" i="1"/>
  <c r="H68" i="1" s="1"/>
  <c r="I68" i="1" s="1"/>
  <c r="K68" i="1" s="1"/>
  <c r="G69" i="1"/>
  <c r="H69" i="1" s="1"/>
  <c r="I69" i="1" s="1"/>
  <c r="K69" i="1" s="1"/>
  <c r="G70" i="1"/>
  <c r="H70" i="1" s="1"/>
  <c r="I70" i="1" s="1"/>
  <c r="K70" i="1" s="1"/>
  <c r="G71" i="1"/>
  <c r="H71" i="1" s="1"/>
  <c r="I71" i="1" s="1"/>
  <c r="K71" i="1" s="1"/>
  <c r="G72" i="1"/>
  <c r="H72" i="1" s="1"/>
  <c r="I72" i="1" s="1"/>
  <c r="K72" i="1" s="1"/>
  <c r="G73" i="1"/>
  <c r="H73" i="1" s="1"/>
  <c r="I73" i="1" s="1"/>
  <c r="K73" i="1" s="1"/>
  <c r="G74" i="1"/>
  <c r="H74" i="1" s="1"/>
  <c r="I74" i="1" s="1"/>
  <c r="K74" i="1" s="1"/>
  <c r="G75" i="1"/>
  <c r="H75" i="1" s="1"/>
  <c r="I75" i="1" s="1"/>
  <c r="K75" i="1" s="1"/>
  <c r="G76" i="1"/>
  <c r="H76" i="1" s="1"/>
  <c r="I76" i="1" s="1"/>
  <c r="K76" i="1" s="1"/>
  <c r="G77" i="1"/>
  <c r="H77" i="1" s="1"/>
  <c r="I77" i="1" s="1"/>
  <c r="K77" i="1" s="1"/>
  <c r="G78" i="1"/>
  <c r="H78" i="1" s="1"/>
  <c r="I78" i="1" s="1"/>
  <c r="K78" i="1" s="1"/>
  <c r="G79" i="1"/>
  <c r="H79" i="1" s="1"/>
  <c r="I79" i="1" s="1"/>
  <c r="K79" i="1" s="1"/>
  <c r="G80" i="1"/>
  <c r="H80" i="1" s="1"/>
  <c r="I80" i="1" s="1"/>
  <c r="K80" i="1" s="1"/>
  <c r="G81" i="1"/>
  <c r="H81" i="1" s="1"/>
  <c r="I81" i="1" s="1"/>
  <c r="K81" i="1" s="1"/>
  <c r="G82" i="1"/>
  <c r="H82" i="1" s="1"/>
  <c r="I82" i="1" s="1"/>
  <c r="K82" i="1" s="1"/>
  <c r="G83" i="1"/>
  <c r="H83" i="1" s="1"/>
  <c r="I83" i="1" s="1"/>
  <c r="K83" i="1" s="1"/>
  <c r="G84" i="1"/>
  <c r="H84" i="1" s="1"/>
  <c r="I84" i="1" s="1"/>
  <c r="K84" i="1" s="1"/>
  <c r="G85" i="1"/>
  <c r="H85" i="1" s="1"/>
  <c r="I85" i="1" s="1"/>
  <c r="K85" i="1" s="1"/>
  <c r="G86" i="1"/>
  <c r="H86" i="1" s="1"/>
  <c r="I86" i="1" s="1"/>
  <c r="K86" i="1" s="1"/>
  <c r="G87" i="1"/>
  <c r="H87" i="1" s="1"/>
  <c r="I87" i="1" s="1"/>
  <c r="K87" i="1" s="1"/>
  <c r="G88" i="1"/>
  <c r="H88" i="1" s="1"/>
  <c r="I88" i="1" s="1"/>
  <c r="K88" i="1" s="1"/>
  <c r="G89" i="1"/>
  <c r="H89" i="1" s="1"/>
  <c r="I89" i="1" s="1"/>
  <c r="K89" i="1" s="1"/>
  <c r="G90" i="1"/>
  <c r="H90" i="1" s="1"/>
  <c r="I90" i="1" s="1"/>
  <c r="K90" i="1" s="1"/>
  <c r="G91" i="1"/>
  <c r="H91" i="1" s="1"/>
  <c r="I91" i="1" s="1"/>
  <c r="K91" i="1" s="1"/>
  <c r="G92" i="1"/>
  <c r="H92" i="1" s="1"/>
  <c r="I92" i="1" s="1"/>
  <c r="K92" i="1" s="1"/>
  <c r="G94" i="1"/>
  <c r="H94" i="1" s="1"/>
  <c r="I94" i="1" s="1"/>
  <c r="K94" i="1" s="1"/>
  <c r="G95" i="1"/>
  <c r="H95" i="1" s="1"/>
  <c r="I95" i="1" s="1"/>
  <c r="K95" i="1" s="1"/>
  <c r="G96" i="1"/>
  <c r="H96" i="1" s="1"/>
  <c r="I96" i="1" s="1"/>
  <c r="K96" i="1" s="1"/>
  <c r="G97" i="1"/>
  <c r="H97" i="1" s="1"/>
  <c r="I97" i="1" s="1"/>
  <c r="K97" i="1" s="1"/>
  <c r="G98" i="1"/>
  <c r="H98" i="1" s="1"/>
  <c r="I98" i="1" s="1"/>
  <c r="K98" i="1" s="1"/>
  <c r="G99" i="1"/>
  <c r="H99" i="1" s="1"/>
  <c r="I99" i="1" s="1"/>
  <c r="K99" i="1" s="1"/>
  <c r="G100" i="1"/>
  <c r="H100" i="1" s="1"/>
  <c r="I100" i="1" s="1"/>
  <c r="K100" i="1" s="1"/>
  <c r="G101" i="1"/>
  <c r="H101" i="1" s="1"/>
  <c r="I101" i="1" s="1"/>
  <c r="K101" i="1" s="1"/>
  <c r="G102" i="1"/>
  <c r="H102" i="1" s="1"/>
  <c r="I102" i="1" s="1"/>
  <c r="K102" i="1" s="1"/>
  <c r="G103" i="1"/>
  <c r="H103" i="1" s="1"/>
  <c r="I103" i="1" s="1"/>
  <c r="K103" i="1" s="1"/>
  <c r="G104" i="1"/>
  <c r="H104" i="1" s="1"/>
  <c r="I104" i="1" s="1"/>
  <c r="K104" i="1" s="1"/>
  <c r="G105" i="1"/>
  <c r="H105" i="1" s="1"/>
  <c r="I105" i="1" s="1"/>
  <c r="K105" i="1" s="1"/>
  <c r="G106" i="1"/>
  <c r="H106" i="1" s="1"/>
  <c r="I106" i="1" s="1"/>
  <c r="K106" i="1" s="1"/>
  <c r="G107" i="1"/>
  <c r="H107" i="1" s="1"/>
  <c r="I107" i="1" s="1"/>
  <c r="K107" i="1" s="1"/>
  <c r="G108" i="1"/>
  <c r="H108" i="1" s="1"/>
  <c r="I108" i="1" s="1"/>
  <c r="K108" i="1" s="1"/>
  <c r="G109" i="1"/>
  <c r="H109" i="1" s="1"/>
  <c r="I109" i="1" s="1"/>
  <c r="K109" i="1" s="1"/>
  <c r="G110" i="1"/>
  <c r="H110" i="1" s="1"/>
  <c r="I110" i="1" s="1"/>
  <c r="K110" i="1" s="1"/>
  <c r="G111" i="1"/>
  <c r="H111" i="1" s="1"/>
  <c r="I111" i="1" s="1"/>
  <c r="K111" i="1" s="1"/>
  <c r="G112" i="1"/>
  <c r="H112" i="1" s="1"/>
  <c r="I112" i="1" s="1"/>
  <c r="K112" i="1" s="1"/>
  <c r="G113" i="1"/>
  <c r="H113" i="1" s="1"/>
  <c r="I113" i="1" s="1"/>
  <c r="K113" i="1" s="1"/>
  <c r="G114" i="1"/>
  <c r="H114" i="1" s="1"/>
  <c r="I114" i="1" s="1"/>
  <c r="K114" i="1" s="1"/>
  <c r="G115" i="1"/>
  <c r="H115" i="1" s="1"/>
  <c r="I115" i="1" s="1"/>
  <c r="K115" i="1" s="1"/>
  <c r="G116" i="1"/>
  <c r="H116" i="1" s="1"/>
  <c r="I116" i="1" s="1"/>
  <c r="K116" i="1" s="1"/>
  <c r="G117" i="1"/>
  <c r="H117" i="1" s="1"/>
  <c r="I117" i="1" s="1"/>
  <c r="K117" i="1" s="1"/>
  <c r="G118" i="1"/>
  <c r="H118" i="1" s="1"/>
  <c r="I118" i="1" s="1"/>
  <c r="K118" i="1" s="1"/>
  <c r="G119" i="1"/>
  <c r="H119" i="1" s="1"/>
  <c r="I119" i="1" s="1"/>
  <c r="K119" i="1" s="1"/>
  <c r="G120" i="1"/>
  <c r="H120" i="1" s="1"/>
  <c r="I120" i="1" s="1"/>
  <c r="K120" i="1" s="1"/>
  <c r="G121" i="1"/>
  <c r="H121" i="1" s="1"/>
  <c r="I121" i="1" s="1"/>
  <c r="K121" i="1" s="1"/>
  <c r="G122" i="1"/>
  <c r="H122" i="1" s="1"/>
  <c r="I122" i="1" s="1"/>
  <c r="K122" i="1" s="1"/>
  <c r="G123" i="1"/>
  <c r="H123" i="1" s="1"/>
  <c r="I123" i="1" s="1"/>
  <c r="K123" i="1" s="1"/>
  <c r="G124" i="1"/>
  <c r="H124" i="1" s="1"/>
  <c r="I124" i="1" s="1"/>
  <c r="K124" i="1" s="1"/>
  <c r="G125" i="1"/>
  <c r="H125" i="1" s="1"/>
  <c r="I125" i="1" s="1"/>
  <c r="K125" i="1" s="1"/>
  <c r="G126" i="1"/>
  <c r="H126" i="1" s="1"/>
  <c r="I126" i="1" s="1"/>
  <c r="K126" i="1" s="1"/>
  <c r="G127" i="1"/>
  <c r="H127" i="1" s="1"/>
  <c r="I127" i="1" s="1"/>
  <c r="K127" i="1" s="1"/>
  <c r="G128" i="1"/>
  <c r="H128" i="1" s="1"/>
  <c r="I128" i="1" s="1"/>
  <c r="K128" i="1" s="1"/>
  <c r="G129" i="1"/>
  <c r="H129" i="1" s="1"/>
  <c r="I129" i="1" s="1"/>
  <c r="K129" i="1" s="1"/>
  <c r="G130" i="1"/>
  <c r="H130" i="1" s="1"/>
  <c r="I130" i="1" s="1"/>
  <c r="K130" i="1" s="1"/>
  <c r="G131" i="1"/>
  <c r="H131" i="1" s="1"/>
  <c r="I131" i="1" s="1"/>
  <c r="K131" i="1" s="1"/>
  <c r="G132" i="1"/>
  <c r="H132" i="1" s="1"/>
  <c r="I132" i="1" s="1"/>
  <c r="K132" i="1" s="1"/>
  <c r="G133" i="1"/>
  <c r="H133" i="1" s="1"/>
  <c r="I133" i="1" s="1"/>
  <c r="K133" i="1" s="1"/>
  <c r="G134" i="1"/>
  <c r="H134" i="1" s="1"/>
  <c r="I134" i="1" s="1"/>
  <c r="K134" i="1" s="1"/>
  <c r="G135" i="1"/>
  <c r="H135" i="1" s="1"/>
  <c r="I135" i="1" s="1"/>
  <c r="K135" i="1" s="1"/>
  <c r="G137" i="1"/>
  <c r="H137" i="1" s="1"/>
  <c r="I137" i="1" s="1"/>
  <c r="K137" i="1" s="1"/>
  <c r="G138" i="1"/>
  <c r="H138" i="1" s="1"/>
  <c r="I138" i="1" s="1"/>
  <c r="K138" i="1" s="1"/>
  <c r="G139" i="1"/>
  <c r="H139" i="1" s="1"/>
  <c r="I139" i="1" s="1"/>
  <c r="K139" i="1" s="1"/>
  <c r="G140" i="1"/>
  <c r="H140" i="1" s="1"/>
  <c r="I140" i="1" s="1"/>
  <c r="K140" i="1" s="1"/>
  <c r="G141" i="1"/>
  <c r="H141" i="1" s="1"/>
  <c r="I141" i="1" s="1"/>
  <c r="K141" i="1" s="1"/>
  <c r="G142" i="1"/>
  <c r="H142" i="1" s="1"/>
  <c r="I142" i="1" s="1"/>
  <c r="K142" i="1" s="1"/>
  <c r="G143" i="1"/>
  <c r="H143" i="1" s="1"/>
  <c r="I143" i="1" s="1"/>
  <c r="K143" i="1" s="1"/>
  <c r="G144" i="1"/>
  <c r="H144" i="1" s="1"/>
  <c r="I144" i="1" s="1"/>
  <c r="K144" i="1" s="1"/>
  <c r="G145" i="1"/>
  <c r="H145" i="1" s="1"/>
  <c r="I145" i="1" s="1"/>
  <c r="K145" i="1" s="1"/>
  <c r="G146" i="1"/>
  <c r="H146" i="1" s="1"/>
  <c r="I146" i="1" s="1"/>
  <c r="K146" i="1" s="1"/>
  <c r="G147" i="1"/>
  <c r="H147" i="1" s="1"/>
  <c r="I147" i="1" s="1"/>
  <c r="K147" i="1" s="1"/>
  <c r="G148" i="1"/>
  <c r="H148" i="1" s="1"/>
  <c r="I148" i="1" s="1"/>
  <c r="K148" i="1" s="1"/>
  <c r="G149" i="1"/>
  <c r="H149" i="1" s="1"/>
  <c r="I149" i="1" s="1"/>
  <c r="K149" i="1" s="1"/>
  <c r="G150" i="1"/>
  <c r="H150" i="1" s="1"/>
  <c r="I150" i="1" s="1"/>
  <c r="K150" i="1" s="1"/>
  <c r="G151" i="1"/>
  <c r="H151" i="1" s="1"/>
  <c r="I151" i="1" s="1"/>
  <c r="K151" i="1" s="1"/>
  <c r="G152" i="1"/>
  <c r="H152" i="1" s="1"/>
  <c r="I152" i="1" s="1"/>
  <c r="K152" i="1" s="1"/>
  <c r="G153" i="1"/>
  <c r="H153" i="1" s="1"/>
  <c r="I153" i="1" s="1"/>
  <c r="K153" i="1" s="1"/>
  <c r="G154" i="1"/>
  <c r="H154" i="1" s="1"/>
  <c r="I154" i="1" s="1"/>
  <c r="K154" i="1" s="1"/>
  <c r="G155" i="1"/>
  <c r="H155" i="1" s="1"/>
  <c r="I155" i="1" s="1"/>
  <c r="K155" i="1" s="1"/>
  <c r="G156" i="1"/>
  <c r="H156" i="1" s="1"/>
  <c r="I156" i="1" s="1"/>
  <c r="K156" i="1" s="1"/>
  <c r="G157" i="1"/>
  <c r="H157" i="1" s="1"/>
  <c r="I157" i="1" s="1"/>
  <c r="K157" i="1" s="1"/>
  <c r="G158" i="1"/>
  <c r="H158" i="1" s="1"/>
  <c r="I158" i="1" s="1"/>
  <c r="K158" i="1" s="1"/>
  <c r="G159" i="1"/>
  <c r="H159" i="1" s="1"/>
  <c r="I159" i="1" s="1"/>
  <c r="K159" i="1" s="1"/>
  <c r="G160" i="1"/>
  <c r="H160" i="1" s="1"/>
  <c r="I160" i="1" s="1"/>
  <c r="K160" i="1" s="1"/>
  <c r="G161" i="1"/>
  <c r="H161" i="1" s="1"/>
  <c r="I161" i="1" s="1"/>
  <c r="K161" i="1" s="1"/>
  <c r="G162" i="1"/>
  <c r="H162" i="1" s="1"/>
  <c r="I162" i="1" s="1"/>
  <c r="K162" i="1" s="1"/>
  <c r="G163" i="1"/>
  <c r="H163" i="1" s="1"/>
  <c r="I163" i="1" s="1"/>
  <c r="K163" i="1" s="1"/>
  <c r="G164" i="1"/>
  <c r="H164" i="1" s="1"/>
  <c r="I164" i="1" s="1"/>
  <c r="K164" i="1" s="1"/>
  <c r="G165" i="1"/>
  <c r="H165" i="1" s="1"/>
  <c r="I165" i="1" s="1"/>
  <c r="K165" i="1" s="1"/>
  <c r="G166" i="1"/>
  <c r="H166" i="1" s="1"/>
  <c r="I166" i="1" s="1"/>
  <c r="K166" i="1" s="1"/>
  <c r="G167" i="1"/>
  <c r="H167" i="1" s="1"/>
  <c r="I167" i="1" s="1"/>
  <c r="K167" i="1" s="1"/>
  <c r="G168" i="1"/>
  <c r="H168" i="1" s="1"/>
  <c r="I168" i="1" s="1"/>
  <c r="K168" i="1" s="1"/>
  <c r="G169" i="1"/>
  <c r="H169" i="1" s="1"/>
  <c r="I169" i="1" s="1"/>
  <c r="K169" i="1" s="1"/>
  <c r="G170" i="1"/>
  <c r="H170" i="1" s="1"/>
  <c r="I170" i="1" s="1"/>
  <c r="K170" i="1" s="1"/>
  <c r="G171" i="1"/>
  <c r="H171" i="1" s="1"/>
  <c r="I171" i="1" s="1"/>
  <c r="K171" i="1" s="1"/>
  <c r="G172" i="1"/>
  <c r="H172" i="1" s="1"/>
  <c r="I172" i="1" s="1"/>
  <c r="K172" i="1" s="1"/>
  <c r="G173" i="1"/>
  <c r="H173" i="1" s="1"/>
  <c r="I173" i="1" s="1"/>
  <c r="K173" i="1" s="1"/>
  <c r="G174" i="1"/>
  <c r="H174" i="1" s="1"/>
  <c r="I174" i="1" s="1"/>
  <c r="K174" i="1" s="1"/>
  <c r="G175" i="1"/>
  <c r="H175" i="1" s="1"/>
  <c r="I175" i="1" s="1"/>
  <c r="K175" i="1" s="1"/>
  <c r="G176" i="1"/>
  <c r="H176" i="1" s="1"/>
  <c r="I176" i="1" s="1"/>
  <c r="K176" i="1" s="1"/>
  <c r="G177" i="1"/>
  <c r="H177" i="1" s="1"/>
  <c r="I177" i="1" s="1"/>
  <c r="K177" i="1" s="1"/>
  <c r="G178" i="1"/>
  <c r="H178" i="1" s="1"/>
  <c r="I178" i="1" s="1"/>
  <c r="K178" i="1" s="1"/>
  <c r="G179" i="1"/>
  <c r="H179" i="1" s="1"/>
  <c r="I179" i="1" s="1"/>
  <c r="K179" i="1" s="1"/>
  <c r="G180" i="1"/>
  <c r="H180" i="1" s="1"/>
  <c r="I180" i="1" s="1"/>
  <c r="K180" i="1" s="1"/>
  <c r="G181" i="1"/>
  <c r="H181" i="1" s="1"/>
  <c r="I181" i="1" s="1"/>
  <c r="K181" i="1" s="1"/>
  <c r="G182" i="1"/>
  <c r="H182" i="1" s="1"/>
  <c r="I182" i="1" s="1"/>
  <c r="K182" i="1" s="1"/>
  <c r="G183" i="1"/>
  <c r="H183" i="1" s="1"/>
  <c r="I183" i="1" s="1"/>
  <c r="K183" i="1" s="1"/>
  <c r="G184" i="1"/>
  <c r="H184" i="1" s="1"/>
  <c r="I184" i="1" s="1"/>
  <c r="K184" i="1" s="1"/>
  <c r="G185" i="1"/>
  <c r="H185" i="1" s="1"/>
  <c r="I185" i="1" s="1"/>
  <c r="K185" i="1" s="1"/>
  <c r="G186" i="1"/>
  <c r="H186" i="1" s="1"/>
  <c r="I186" i="1" s="1"/>
  <c r="K186" i="1" s="1"/>
  <c r="G187" i="1"/>
  <c r="H187" i="1" s="1"/>
  <c r="I187" i="1" s="1"/>
  <c r="K187" i="1" s="1"/>
  <c r="G188" i="1"/>
  <c r="H188" i="1" s="1"/>
  <c r="I188" i="1" s="1"/>
  <c r="K188" i="1" s="1"/>
  <c r="G189" i="1"/>
  <c r="H189" i="1" s="1"/>
  <c r="I189" i="1" s="1"/>
  <c r="K189" i="1" s="1"/>
  <c r="G190" i="1"/>
  <c r="H190" i="1" s="1"/>
  <c r="I190" i="1" s="1"/>
  <c r="K190" i="1" s="1"/>
  <c r="G191" i="1"/>
  <c r="H191" i="1" s="1"/>
  <c r="I191" i="1" s="1"/>
  <c r="K191" i="1" s="1"/>
  <c r="G192" i="1"/>
  <c r="H192" i="1" s="1"/>
  <c r="I192" i="1" s="1"/>
  <c r="K192" i="1" s="1"/>
  <c r="G193" i="1"/>
  <c r="H193" i="1" s="1"/>
  <c r="I193" i="1" s="1"/>
  <c r="K193" i="1" s="1"/>
  <c r="G194" i="1"/>
  <c r="H194" i="1" s="1"/>
  <c r="I194" i="1" s="1"/>
  <c r="K194" i="1" s="1"/>
  <c r="G195" i="1"/>
  <c r="H195" i="1" s="1"/>
  <c r="I195" i="1" s="1"/>
  <c r="K195" i="1" s="1"/>
  <c r="G196" i="1"/>
  <c r="H196" i="1" s="1"/>
  <c r="I196" i="1" s="1"/>
  <c r="K196" i="1" s="1"/>
  <c r="G197" i="1"/>
  <c r="H197" i="1" s="1"/>
  <c r="I197" i="1" s="1"/>
  <c r="K197" i="1" s="1"/>
  <c r="G198" i="1"/>
  <c r="H198" i="1" s="1"/>
  <c r="I198" i="1" s="1"/>
  <c r="K198" i="1" s="1"/>
  <c r="G199" i="1"/>
  <c r="H199" i="1" s="1"/>
  <c r="I199" i="1" s="1"/>
  <c r="K199" i="1" s="1"/>
  <c r="G200" i="1"/>
  <c r="H200" i="1" s="1"/>
  <c r="I200" i="1" s="1"/>
  <c r="K200" i="1" s="1"/>
  <c r="G201" i="1"/>
  <c r="H201" i="1" s="1"/>
  <c r="I201" i="1" s="1"/>
  <c r="K201" i="1" s="1"/>
  <c r="G202" i="1"/>
  <c r="H202" i="1" s="1"/>
  <c r="I202" i="1" s="1"/>
  <c r="K202" i="1" s="1"/>
  <c r="G203" i="1"/>
  <c r="H203" i="1" s="1"/>
  <c r="I203" i="1" s="1"/>
  <c r="K203" i="1" s="1"/>
  <c r="G204" i="1"/>
  <c r="H204" i="1" s="1"/>
  <c r="I204" i="1" s="1"/>
  <c r="K204" i="1" s="1"/>
  <c r="G205" i="1"/>
  <c r="H205" i="1" s="1"/>
  <c r="I205" i="1" s="1"/>
  <c r="K205" i="1" s="1"/>
  <c r="G206" i="1"/>
  <c r="H206" i="1" s="1"/>
  <c r="I206" i="1" s="1"/>
  <c r="K206" i="1" s="1"/>
  <c r="G207" i="1"/>
  <c r="H207" i="1" s="1"/>
  <c r="I207" i="1" s="1"/>
  <c r="K207" i="1" s="1"/>
  <c r="G208" i="1"/>
  <c r="H208" i="1" s="1"/>
  <c r="I208" i="1" s="1"/>
  <c r="K208" i="1" s="1"/>
  <c r="G209" i="1"/>
  <c r="H209" i="1" s="1"/>
  <c r="I209" i="1" s="1"/>
  <c r="K209" i="1" s="1"/>
  <c r="G210" i="1"/>
  <c r="H210" i="1" s="1"/>
  <c r="I210" i="1" s="1"/>
  <c r="K210" i="1" s="1"/>
  <c r="G211" i="1"/>
  <c r="H211" i="1" s="1"/>
  <c r="I211" i="1" s="1"/>
  <c r="K211" i="1" s="1"/>
  <c r="G212" i="1"/>
  <c r="H212" i="1" s="1"/>
  <c r="I212" i="1" s="1"/>
  <c r="K212" i="1" s="1"/>
  <c r="G213" i="1"/>
  <c r="H213" i="1" s="1"/>
  <c r="I213" i="1" s="1"/>
  <c r="K213" i="1" s="1"/>
  <c r="G214" i="1"/>
  <c r="H214" i="1" s="1"/>
  <c r="I214" i="1" s="1"/>
  <c r="K214" i="1" s="1"/>
  <c r="G215" i="1"/>
  <c r="H215" i="1" s="1"/>
  <c r="I215" i="1" s="1"/>
  <c r="K215" i="1" s="1"/>
  <c r="G216" i="1"/>
  <c r="H216" i="1" s="1"/>
  <c r="I216" i="1" s="1"/>
  <c r="K216" i="1" s="1"/>
  <c r="G217" i="1"/>
  <c r="H217" i="1" s="1"/>
  <c r="I217" i="1" s="1"/>
  <c r="K217" i="1" s="1"/>
  <c r="G218" i="1"/>
  <c r="H218" i="1" s="1"/>
  <c r="I218" i="1" s="1"/>
  <c r="K218" i="1" s="1"/>
  <c r="G219" i="1"/>
  <c r="H219" i="1" s="1"/>
  <c r="I219" i="1" s="1"/>
  <c r="K219" i="1" s="1"/>
  <c r="G220" i="1"/>
  <c r="H220" i="1" s="1"/>
  <c r="I220" i="1" s="1"/>
  <c r="K220" i="1" s="1"/>
  <c r="G221" i="1"/>
  <c r="H221" i="1" s="1"/>
  <c r="I221" i="1" s="1"/>
  <c r="K221" i="1" s="1"/>
  <c r="G222" i="1"/>
  <c r="H222" i="1" s="1"/>
  <c r="I222" i="1" s="1"/>
  <c r="K222" i="1" s="1"/>
  <c r="G223" i="1"/>
  <c r="H223" i="1" s="1"/>
  <c r="I223" i="1" s="1"/>
  <c r="K223" i="1" s="1"/>
  <c r="G224" i="1"/>
  <c r="H224" i="1" s="1"/>
  <c r="I224" i="1" s="1"/>
  <c r="K224" i="1" s="1"/>
  <c r="G225" i="1"/>
  <c r="H225" i="1" s="1"/>
  <c r="I225" i="1" s="1"/>
  <c r="K225" i="1" s="1"/>
  <c r="G226" i="1"/>
  <c r="H226" i="1" s="1"/>
  <c r="I226" i="1" s="1"/>
  <c r="K226" i="1" s="1"/>
  <c r="G227" i="1"/>
  <c r="H227" i="1" s="1"/>
  <c r="I227" i="1" s="1"/>
  <c r="K227" i="1" s="1"/>
  <c r="G228" i="1"/>
  <c r="H228" i="1" s="1"/>
  <c r="I228" i="1" s="1"/>
  <c r="K228" i="1" s="1"/>
  <c r="G229" i="1"/>
  <c r="H229" i="1" s="1"/>
  <c r="I229" i="1" s="1"/>
  <c r="K229" i="1" s="1"/>
  <c r="G230" i="1"/>
  <c r="H230" i="1" s="1"/>
  <c r="I230" i="1" s="1"/>
  <c r="K230" i="1" s="1"/>
  <c r="G231" i="1"/>
  <c r="H231" i="1" s="1"/>
  <c r="I231" i="1" s="1"/>
  <c r="K231" i="1" s="1"/>
  <c r="G232" i="1"/>
  <c r="H232" i="1" s="1"/>
  <c r="I232" i="1" s="1"/>
  <c r="K232" i="1" s="1"/>
  <c r="G233" i="1"/>
  <c r="H233" i="1" s="1"/>
  <c r="I233" i="1" s="1"/>
  <c r="K233" i="1" s="1"/>
  <c r="G234" i="1"/>
  <c r="H234" i="1" s="1"/>
  <c r="I234" i="1" s="1"/>
  <c r="K234" i="1" s="1"/>
  <c r="G235" i="1"/>
  <c r="H235" i="1" s="1"/>
  <c r="I235" i="1" s="1"/>
  <c r="K235" i="1" s="1"/>
  <c r="G236" i="1"/>
  <c r="H236" i="1" s="1"/>
  <c r="I236" i="1" s="1"/>
  <c r="K236" i="1" s="1"/>
  <c r="G237" i="1"/>
  <c r="H237" i="1" s="1"/>
  <c r="I237" i="1" s="1"/>
  <c r="K237" i="1" s="1"/>
  <c r="G238" i="1"/>
  <c r="H238" i="1" s="1"/>
  <c r="I238" i="1" s="1"/>
  <c r="K238" i="1" s="1"/>
  <c r="G239" i="1"/>
  <c r="H239" i="1" s="1"/>
  <c r="I239" i="1" s="1"/>
  <c r="K239" i="1" s="1"/>
  <c r="G240" i="1"/>
  <c r="H240" i="1" s="1"/>
  <c r="I240" i="1" s="1"/>
  <c r="K240" i="1" s="1"/>
  <c r="G241" i="1"/>
  <c r="H241" i="1" s="1"/>
  <c r="I241" i="1" s="1"/>
  <c r="K241" i="1" s="1"/>
  <c r="G242" i="1"/>
  <c r="H242" i="1" s="1"/>
  <c r="I242" i="1" s="1"/>
  <c r="K242" i="1" s="1"/>
  <c r="G243" i="1"/>
  <c r="H243" i="1" s="1"/>
  <c r="I243" i="1" s="1"/>
  <c r="K243" i="1" s="1"/>
  <c r="G244" i="1"/>
  <c r="H244" i="1" s="1"/>
  <c r="I244" i="1" s="1"/>
  <c r="K244" i="1" s="1"/>
  <c r="G245" i="1"/>
  <c r="H245" i="1" s="1"/>
  <c r="I245" i="1" s="1"/>
  <c r="K245" i="1" s="1"/>
  <c r="G246" i="1"/>
  <c r="H246" i="1" s="1"/>
  <c r="I246" i="1" s="1"/>
  <c r="K246" i="1" s="1"/>
  <c r="G247" i="1"/>
  <c r="H247" i="1" s="1"/>
  <c r="I247" i="1" s="1"/>
  <c r="K247" i="1" s="1"/>
  <c r="G248" i="1"/>
  <c r="H248" i="1" s="1"/>
  <c r="I248" i="1" s="1"/>
  <c r="K248" i="1" s="1"/>
  <c r="G249" i="1"/>
  <c r="H249" i="1" s="1"/>
  <c r="I249" i="1" s="1"/>
  <c r="K249" i="1" s="1"/>
  <c r="G250" i="1"/>
  <c r="H250" i="1" s="1"/>
  <c r="I250" i="1" s="1"/>
  <c r="K250" i="1" s="1"/>
  <c r="G251" i="1"/>
  <c r="H251" i="1" s="1"/>
  <c r="I251" i="1" s="1"/>
  <c r="K251" i="1" s="1"/>
  <c r="G252" i="1"/>
  <c r="H252" i="1" s="1"/>
  <c r="I252" i="1" s="1"/>
  <c r="K252" i="1" s="1"/>
  <c r="G253" i="1"/>
  <c r="H253" i="1" s="1"/>
  <c r="I253" i="1" s="1"/>
  <c r="K253" i="1" s="1"/>
  <c r="G254" i="1"/>
  <c r="H254" i="1" s="1"/>
  <c r="I254" i="1" s="1"/>
  <c r="K254" i="1" s="1"/>
  <c r="G255" i="1"/>
  <c r="H255" i="1" s="1"/>
  <c r="I255" i="1" s="1"/>
  <c r="K255" i="1" s="1"/>
  <c r="G256" i="1"/>
  <c r="H256" i="1" s="1"/>
  <c r="I256" i="1" s="1"/>
  <c r="K256" i="1" s="1"/>
  <c r="G257" i="1"/>
  <c r="H257" i="1" s="1"/>
  <c r="I257" i="1" s="1"/>
  <c r="K257" i="1" s="1"/>
  <c r="G258" i="1"/>
  <c r="H258" i="1" s="1"/>
  <c r="I258" i="1" s="1"/>
  <c r="K258" i="1" s="1"/>
  <c r="G259" i="1"/>
  <c r="H259" i="1" s="1"/>
  <c r="I259" i="1" s="1"/>
  <c r="K259" i="1" s="1"/>
  <c r="G260" i="1"/>
  <c r="H260" i="1" s="1"/>
  <c r="I260" i="1" s="1"/>
  <c r="K260" i="1" s="1"/>
  <c r="G261" i="1"/>
  <c r="H261" i="1" s="1"/>
  <c r="I261" i="1" s="1"/>
  <c r="K261" i="1" s="1"/>
  <c r="G262" i="1"/>
  <c r="H262" i="1" s="1"/>
  <c r="I262" i="1" s="1"/>
  <c r="K262" i="1" s="1"/>
  <c r="G263" i="1"/>
  <c r="H263" i="1" s="1"/>
  <c r="I263" i="1" s="1"/>
  <c r="K263" i="1" s="1"/>
  <c r="G264" i="1"/>
  <c r="H264" i="1" s="1"/>
  <c r="I264" i="1" s="1"/>
  <c r="K264" i="1" s="1"/>
  <c r="G265" i="1"/>
  <c r="H265" i="1" s="1"/>
  <c r="I265" i="1" s="1"/>
  <c r="K265" i="1" s="1"/>
  <c r="G266" i="1"/>
  <c r="H266" i="1" s="1"/>
  <c r="I266" i="1" s="1"/>
  <c r="K266" i="1" s="1"/>
  <c r="G267" i="1"/>
  <c r="H267" i="1" s="1"/>
  <c r="I267" i="1" s="1"/>
  <c r="K267" i="1" s="1"/>
  <c r="G268" i="1"/>
  <c r="H268" i="1" s="1"/>
  <c r="I268" i="1" s="1"/>
  <c r="K268" i="1" s="1"/>
  <c r="G269" i="1"/>
  <c r="H269" i="1" s="1"/>
  <c r="I269" i="1" s="1"/>
  <c r="K269" i="1" s="1"/>
  <c r="G270" i="1"/>
  <c r="H270" i="1" s="1"/>
  <c r="I270" i="1" s="1"/>
  <c r="K270" i="1" s="1"/>
  <c r="G271" i="1"/>
  <c r="H271" i="1" s="1"/>
  <c r="I271" i="1" s="1"/>
  <c r="K271" i="1" s="1"/>
  <c r="G272" i="1"/>
  <c r="H272" i="1" s="1"/>
  <c r="I272" i="1" s="1"/>
  <c r="K272" i="1" s="1"/>
  <c r="G273" i="1"/>
  <c r="H273" i="1" s="1"/>
  <c r="I273" i="1" s="1"/>
  <c r="K273" i="1" s="1"/>
  <c r="G274" i="1"/>
  <c r="H274" i="1" s="1"/>
  <c r="I274" i="1" s="1"/>
  <c r="K274" i="1" s="1"/>
  <c r="G275" i="1"/>
  <c r="H275" i="1" s="1"/>
  <c r="I275" i="1" s="1"/>
  <c r="K275" i="1" s="1"/>
  <c r="G276" i="1"/>
  <c r="H276" i="1" s="1"/>
  <c r="I276" i="1" s="1"/>
  <c r="K276" i="1" s="1"/>
  <c r="G277" i="1"/>
  <c r="H277" i="1" s="1"/>
  <c r="I277" i="1" s="1"/>
  <c r="K277" i="1" s="1"/>
  <c r="G278" i="1"/>
  <c r="H278" i="1" s="1"/>
  <c r="I278" i="1" s="1"/>
  <c r="K278" i="1" s="1"/>
  <c r="G279" i="1"/>
  <c r="H279" i="1" s="1"/>
  <c r="I279" i="1" s="1"/>
  <c r="K279" i="1" s="1"/>
  <c r="G280" i="1"/>
  <c r="H280" i="1" s="1"/>
  <c r="I280" i="1" s="1"/>
  <c r="K280" i="1" s="1"/>
  <c r="G281" i="1"/>
  <c r="H281" i="1" s="1"/>
  <c r="I281" i="1" s="1"/>
  <c r="K281" i="1" s="1"/>
  <c r="G282" i="1"/>
  <c r="H282" i="1" s="1"/>
  <c r="I282" i="1" s="1"/>
  <c r="K282" i="1" s="1"/>
  <c r="G283" i="1"/>
  <c r="H283" i="1" s="1"/>
  <c r="I283" i="1" s="1"/>
  <c r="K283" i="1" s="1"/>
  <c r="G284" i="1"/>
  <c r="H284" i="1" s="1"/>
  <c r="I284" i="1" s="1"/>
  <c r="K284" i="1" s="1"/>
  <c r="G285" i="1"/>
  <c r="H285" i="1" s="1"/>
  <c r="I285" i="1" s="1"/>
  <c r="K285" i="1" s="1"/>
  <c r="G286" i="1"/>
  <c r="H286" i="1" s="1"/>
  <c r="I286" i="1" s="1"/>
  <c r="K286" i="1" s="1"/>
  <c r="G287" i="1"/>
  <c r="H287" i="1" s="1"/>
  <c r="I287" i="1" s="1"/>
  <c r="K287" i="1" s="1"/>
  <c r="G288" i="1"/>
  <c r="H288" i="1" s="1"/>
  <c r="I288" i="1" s="1"/>
  <c r="K288" i="1" s="1"/>
  <c r="G289" i="1"/>
  <c r="H289" i="1" s="1"/>
  <c r="I289" i="1" s="1"/>
  <c r="K289" i="1" s="1"/>
  <c r="G290" i="1"/>
  <c r="H290" i="1" s="1"/>
  <c r="I290" i="1" s="1"/>
  <c r="K290" i="1" s="1"/>
  <c r="G291" i="1"/>
  <c r="H291" i="1" s="1"/>
  <c r="I291" i="1" s="1"/>
  <c r="K291" i="1" s="1"/>
  <c r="G292" i="1"/>
  <c r="H292" i="1" s="1"/>
  <c r="I292" i="1" s="1"/>
  <c r="K292" i="1" s="1"/>
  <c r="G293" i="1"/>
  <c r="H293" i="1" s="1"/>
  <c r="I293" i="1" s="1"/>
  <c r="K293" i="1" s="1"/>
  <c r="G294" i="1"/>
  <c r="H294" i="1" s="1"/>
  <c r="I294" i="1" s="1"/>
  <c r="K294" i="1" s="1"/>
  <c r="G295" i="1"/>
  <c r="H295" i="1" s="1"/>
  <c r="I295" i="1" s="1"/>
  <c r="K295" i="1" s="1"/>
  <c r="G296" i="1"/>
  <c r="H296" i="1" s="1"/>
  <c r="I296" i="1" s="1"/>
  <c r="K296" i="1" s="1"/>
  <c r="G297" i="1"/>
  <c r="H297" i="1" s="1"/>
  <c r="I297" i="1" s="1"/>
  <c r="K297" i="1" s="1"/>
  <c r="G298" i="1"/>
  <c r="H298" i="1" s="1"/>
  <c r="I298" i="1" s="1"/>
  <c r="K298" i="1" s="1"/>
  <c r="G299" i="1"/>
  <c r="H299" i="1" s="1"/>
  <c r="I299" i="1" s="1"/>
  <c r="K299" i="1" s="1"/>
  <c r="G300" i="1"/>
  <c r="H300" i="1" s="1"/>
  <c r="I300" i="1" s="1"/>
  <c r="K300" i="1" s="1"/>
  <c r="G301" i="1"/>
  <c r="H301" i="1" s="1"/>
  <c r="I301" i="1" s="1"/>
  <c r="K301" i="1" s="1"/>
  <c r="G302" i="1"/>
  <c r="H302" i="1" s="1"/>
  <c r="I302" i="1" s="1"/>
  <c r="K302" i="1" s="1"/>
  <c r="G303" i="1"/>
  <c r="H303" i="1" s="1"/>
  <c r="I303" i="1" s="1"/>
  <c r="K303" i="1" s="1"/>
  <c r="G304" i="1"/>
  <c r="H304" i="1" s="1"/>
  <c r="I304" i="1" s="1"/>
  <c r="K304" i="1" s="1"/>
  <c r="G305" i="1"/>
  <c r="H305" i="1" s="1"/>
  <c r="I305" i="1" s="1"/>
  <c r="K305" i="1" s="1"/>
  <c r="G306" i="1"/>
  <c r="H306" i="1" s="1"/>
  <c r="I306" i="1" s="1"/>
  <c r="K306" i="1" s="1"/>
  <c r="G307" i="1"/>
  <c r="H307" i="1" s="1"/>
  <c r="I307" i="1" s="1"/>
  <c r="K307" i="1" s="1"/>
  <c r="G308" i="1"/>
  <c r="H308" i="1" s="1"/>
  <c r="I308" i="1" s="1"/>
  <c r="K308" i="1" s="1"/>
  <c r="G309" i="1"/>
  <c r="H309" i="1" s="1"/>
  <c r="I309" i="1" s="1"/>
  <c r="K309" i="1" s="1"/>
  <c r="G310" i="1"/>
  <c r="H310" i="1" s="1"/>
  <c r="I310" i="1" s="1"/>
  <c r="K310" i="1" s="1"/>
  <c r="G311" i="1"/>
  <c r="H311" i="1" s="1"/>
  <c r="I311" i="1" s="1"/>
  <c r="K311" i="1" s="1"/>
  <c r="G312" i="1"/>
  <c r="H312" i="1" s="1"/>
  <c r="I312" i="1" s="1"/>
  <c r="K312" i="1" s="1"/>
  <c r="G313" i="1"/>
  <c r="H313" i="1" s="1"/>
  <c r="I313" i="1" s="1"/>
  <c r="K313" i="1" s="1"/>
  <c r="G314" i="1"/>
  <c r="H314" i="1" s="1"/>
  <c r="I314" i="1" s="1"/>
  <c r="K314" i="1" s="1"/>
  <c r="G315" i="1"/>
  <c r="H315" i="1" s="1"/>
  <c r="I315" i="1" s="1"/>
  <c r="K315" i="1" s="1"/>
  <c r="G316" i="1"/>
  <c r="H316" i="1" s="1"/>
  <c r="I316" i="1" s="1"/>
  <c r="K316" i="1" s="1"/>
  <c r="G317" i="1"/>
  <c r="H317" i="1" s="1"/>
  <c r="I317" i="1" s="1"/>
  <c r="K317" i="1" s="1"/>
  <c r="G318" i="1"/>
  <c r="H318" i="1" s="1"/>
  <c r="I318" i="1" s="1"/>
  <c r="K318" i="1" s="1"/>
  <c r="G319" i="1"/>
  <c r="H319" i="1" s="1"/>
  <c r="I319" i="1" s="1"/>
  <c r="K319" i="1" s="1"/>
  <c r="G320" i="1"/>
  <c r="H320" i="1" s="1"/>
  <c r="I320" i="1" s="1"/>
  <c r="K320" i="1" s="1"/>
  <c r="G321" i="1"/>
  <c r="H321" i="1" s="1"/>
  <c r="I321" i="1" s="1"/>
  <c r="K321" i="1" s="1"/>
  <c r="G322" i="1"/>
  <c r="H322" i="1" s="1"/>
  <c r="I322" i="1" s="1"/>
  <c r="K322" i="1" s="1"/>
  <c r="G323" i="1"/>
  <c r="H323" i="1" s="1"/>
  <c r="I323" i="1" s="1"/>
  <c r="K323" i="1" s="1"/>
  <c r="G324" i="1"/>
  <c r="H324" i="1" s="1"/>
  <c r="I324" i="1" s="1"/>
  <c r="K324" i="1" s="1"/>
  <c r="G325" i="1"/>
  <c r="H325" i="1" s="1"/>
  <c r="I325" i="1" s="1"/>
  <c r="K325" i="1" s="1"/>
  <c r="G327" i="1"/>
  <c r="H327" i="1" s="1"/>
  <c r="I327" i="1" s="1"/>
  <c r="K327" i="1" s="1"/>
  <c r="G328" i="1"/>
  <c r="H328" i="1" s="1"/>
  <c r="I328" i="1" s="1"/>
  <c r="K328" i="1" s="1"/>
  <c r="G329" i="1"/>
  <c r="H329" i="1" s="1"/>
  <c r="I329" i="1" s="1"/>
  <c r="K329" i="1" s="1"/>
  <c r="G330" i="1"/>
  <c r="H330" i="1" s="1"/>
  <c r="I330" i="1" s="1"/>
  <c r="K330" i="1" s="1"/>
  <c r="G331" i="1"/>
  <c r="H331" i="1" s="1"/>
  <c r="I331" i="1" s="1"/>
  <c r="K331" i="1" s="1"/>
  <c r="G332" i="1"/>
  <c r="H332" i="1" s="1"/>
  <c r="I332" i="1" s="1"/>
  <c r="K332" i="1" s="1"/>
  <c r="G333" i="1"/>
  <c r="H333" i="1" s="1"/>
  <c r="I333" i="1" s="1"/>
  <c r="K333" i="1" s="1"/>
  <c r="G334" i="1"/>
  <c r="H334" i="1" s="1"/>
  <c r="I334" i="1" s="1"/>
  <c r="K334" i="1" s="1"/>
  <c r="G335" i="1"/>
  <c r="H335" i="1" s="1"/>
  <c r="I335" i="1" s="1"/>
  <c r="K335" i="1" s="1"/>
  <c r="G336" i="1"/>
  <c r="H336" i="1" s="1"/>
  <c r="I336" i="1" s="1"/>
  <c r="K336" i="1" s="1"/>
  <c r="G337" i="1"/>
  <c r="H337" i="1" s="1"/>
  <c r="I337" i="1" s="1"/>
  <c r="K337" i="1" s="1"/>
  <c r="G338" i="1"/>
  <c r="H338" i="1" s="1"/>
  <c r="I338" i="1" s="1"/>
  <c r="K338" i="1" s="1"/>
  <c r="G339" i="1"/>
  <c r="H339" i="1" s="1"/>
  <c r="I339" i="1" s="1"/>
  <c r="K339" i="1" s="1"/>
  <c r="G340" i="1"/>
  <c r="H340" i="1" s="1"/>
  <c r="I340" i="1" s="1"/>
  <c r="K340" i="1" s="1"/>
  <c r="G341" i="1"/>
  <c r="H341" i="1" s="1"/>
  <c r="I341" i="1" s="1"/>
  <c r="K341" i="1" s="1"/>
  <c r="G342" i="1"/>
  <c r="H342" i="1" s="1"/>
  <c r="I342" i="1" s="1"/>
  <c r="K342" i="1" s="1"/>
  <c r="G343" i="1"/>
  <c r="H343" i="1" s="1"/>
  <c r="I343" i="1" s="1"/>
  <c r="K343" i="1" s="1"/>
  <c r="G344" i="1"/>
  <c r="H344" i="1" s="1"/>
  <c r="I344" i="1" s="1"/>
  <c r="K344" i="1" s="1"/>
  <c r="G345" i="1"/>
  <c r="H345" i="1" s="1"/>
  <c r="I345" i="1" s="1"/>
  <c r="K345" i="1" s="1"/>
  <c r="G346" i="1"/>
  <c r="H346" i="1" s="1"/>
  <c r="I346" i="1" s="1"/>
  <c r="K346" i="1" s="1"/>
  <c r="G347" i="1"/>
  <c r="H347" i="1" s="1"/>
  <c r="I347" i="1" s="1"/>
  <c r="K347" i="1" s="1"/>
  <c r="G348" i="1"/>
  <c r="H348" i="1" s="1"/>
  <c r="I348" i="1" s="1"/>
  <c r="K348" i="1" s="1"/>
  <c r="G349" i="1"/>
  <c r="H349" i="1" s="1"/>
  <c r="I349" i="1" s="1"/>
  <c r="K349" i="1" s="1"/>
  <c r="G350" i="1"/>
  <c r="H350" i="1" s="1"/>
  <c r="I350" i="1" s="1"/>
  <c r="K350" i="1" s="1"/>
  <c r="G351" i="1"/>
  <c r="H351" i="1" s="1"/>
  <c r="I351" i="1" s="1"/>
  <c r="K351" i="1" s="1"/>
  <c r="G352" i="1"/>
  <c r="H352" i="1" s="1"/>
  <c r="I352" i="1" s="1"/>
  <c r="K352" i="1" s="1"/>
  <c r="G353" i="1"/>
  <c r="H353" i="1" s="1"/>
  <c r="I353" i="1" s="1"/>
  <c r="K353" i="1" s="1"/>
  <c r="G354" i="1"/>
  <c r="H354" i="1" s="1"/>
  <c r="I354" i="1" s="1"/>
  <c r="K354" i="1" s="1"/>
  <c r="G355" i="1"/>
  <c r="H355" i="1" s="1"/>
  <c r="I355" i="1" s="1"/>
  <c r="K355" i="1" s="1"/>
  <c r="G356" i="1"/>
  <c r="H356" i="1" s="1"/>
  <c r="I356" i="1" s="1"/>
  <c r="K356" i="1" s="1"/>
  <c r="G357" i="1"/>
  <c r="H357" i="1" s="1"/>
  <c r="I357" i="1" s="1"/>
  <c r="K357" i="1" s="1"/>
  <c r="G358" i="1"/>
  <c r="H358" i="1" s="1"/>
  <c r="I358" i="1" s="1"/>
  <c r="K358" i="1" s="1"/>
  <c r="G359" i="1"/>
  <c r="H359" i="1" s="1"/>
  <c r="I359" i="1" s="1"/>
  <c r="K359" i="1" s="1"/>
  <c r="G360" i="1"/>
  <c r="H360" i="1" s="1"/>
  <c r="I360" i="1" s="1"/>
  <c r="K360" i="1" s="1"/>
  <c r="G361" i="1"/>
  <c r="H361" i="1" s="1"/>
  <c r="I361" i="1" s="1"/>
  <c r="K361" i="1" s="1"/>
  <c r="G362" i="1"/>
  <c r="H362" i="1" s="1"/>
  <c r="I362" i="1" s="1"/>
  <c r="K362" i="1" s="1"/>
  <c r="G363" i="1"/>
  <c r="H363" i="1" s="1"/>
  <c r="I363" i="1" s="1"/>
  <c r="K363" i="1" s="1"/>
  <c r="G365" i="1"/>
  <c r="H365" i="1" s="1"/>
  <c r="I365" i="1" s="1"/>
  <c r="K365" i="1" s="1"/>
  <c r="G366" i="1"/>
  <c r="H366" i="1" s="1"/>
  <c r="I366" i="1" s="1"/>
  <c r="K366" i="1" s="1"/>
  <c r="G367" i="1"/>
  <c r="H367" i="1" s="1"/>
  <c r="I367" i="1" s="1"/>
  <c r="K367" i="1" s="1"/>
  <c r="G368" i="1"/>
  <c r="H368" i="1" s="1"/>
  <c r="I368" i="1" s="1"/>
  <c r="K368" i="1" s="1"/>
  <c r="G369" i="1"/>
  <c r="H369" i="1" s="1"/>
  <c r="I369" i="1" s="1"/>
  <c r="K369" i="1" s="1"/>
  <c r="G370" i="1"/>
  <c r="H370" i="1" s="1"/>
  <c r="I370" i="1" s="1"/>
  <c r="K370" i="1" s="1"/>
  <c r="G371" i="1"/>
  <c r="H371" i="1" s="1"/>
  <c r="I371" i="1" s="1"/>
  <c r="K371" i="1" s="1"/>
  <c r="G372" i="1"/>
  <c r="H372" i="1" s="1"/>
  <c r="I372" i="1" s="1"/>
  <c r="K372" i="1" s="1"/>
  <c r="G373" i="1"/>
  <c r="H373" i="1" s="1"/>
  <c r="I373" i="1" s="1"/>
  <c r="K373" i="1" s="1"/>
  <c r="G374" i="1"/>
  <c r="H374" i="1" s="1"/>
  <c r="I374" i="1" s="1"/>
  <c r="K374" i="1" s="1"/>
  <c r="G375" i="1"/>
  <c r="H375" i="1" s="1"/>
  <c r="I375" i="1" s="1"/>
  <c r="K375" i="1" s="1"/>
  <c r="G376" i="1"/>
  <c r="H376" i="1" s="1"/>
  <c r="I376" i="1" s="1"/>
  <c r="K376" i="1" s="1"/>
  <c r="G377" i="1"/>
  <c r="H377" i="1" s="1"/>
  <c r="I377" i="1" s="1"/>
  <c r="K377" i="1" s="1"/>
  <c r="G378" i="1"/>
  <c r="H378" i="1" s="1"/>
  <c r="I378" i="1" s="1"/>
  <c r="K378" i="1" s="1"/>
  <c r="G379" i="1"/>
  <c r="H379" i="1" s="1"/>
  <c r="I379" i="1" s="1"/>
  <c r="K379" i="1" s="1"/>
  <c r="G380" i="1"/>
  <c r="H380" i="1" s="1"/>
  <c r="I380" i="1" s="1"/>
  <c r="K380" i="1" s="1"/>
  <c r="G381" i="1"/>
  <c r="H381" i="1" s="1"/>
  <c r="I381" i="1" s="1"/>
  <c r="K381" i="1" s="1"/>
  <c r="G382" i="1"/>
  <c r="H382" i="1" s="1"/>
  <c r="I382" i="1" s="1"/>
  <c r="K382" i="1" s="1"/>
  <c r="G383" i="1"/>
  <c r="H383" i="1" s="1"/>
  <c r="I383" i="1" s="1"/>
  <c r="K383" i="1" s="1"/>
  <c r="G384" i="1"/>
  <c r="H384" i="1" s="1"/>
  <c r="I384" i="1" s="1"/>
  <c r="K384" i="1" s="1"/>
  <c r="G385" i="1"/>
  <c r="H385" i="1" s="1"/>
  <c r="I385" i="1" s="1"/>
  <c r="K385" i="1" s="1"/>
  <c r="G386" i="1"/>
  <c r="H386" i="1" s="1"/>
  <c r="I386" i="1" s="1"/>
  <c r="K386" i="1" s="1"/>
  <c r="G387" i="1"/>
  <c r="H387" i="1" s="1"/>
  <c r="I387" i="1" s="1"/>
  <c r="K387" i="1" s="1"/>
  <c r="G388" i="1"/>
  <c r="H388" i="1" s="1"/>
  <c r="I388" i="1" s="1"/>
  <c r="K388" i="1" s="1"/>
  <c r="G389" i="1"/>
  <c r="H389" i="1" s="1"/>
  <c r="I389" i="1" s="1"/>
  <c r="K389" i="1" s="1"/>
  <c r="G390" i="1"/>
  <c r="H390" i="1" s="1"/>
  <c r="I390" i="1" s="1"/>
  <c r="K390" i="1" s="1"/>
  <c r="G391" i="1"/>
  <c r="H391" i="1" s="1"/>
  <c r="I391" i="1" s="1"/>
  <c r="K391" i="1" s="1"/>
  <c r="G392" i="1"/>
  <c r="H392" i="1" s="1"/>
  <c r="I392" i="1" s="1"/>
  <c r="K392" i="1" s="1"/>
  <c r="G393" i="1"/>
  <c r="H393" i="1" s="1"/>
  <c r="I393" i="1" s="1"/>
  <c r="K393" i="1" s="1"/>
  <c r="G394" i="1"/>
  <c r="H394" i="1" s="1"/>
  <c r="I394" i="1" s="1"/>
  <c r="K394" i="1" s="1"/>
  <c r="G395" i="1"/>
  <c r="H395" i="1" s="1"/>
  <c r="I395" i="1" s="1"/>
  <c r="K395" i="1" s="1"/>
  <c r="G396" i="1"/>
  <c r="H396" i="1" s="1"/>
  <c r="I396" i="1" s="1"/>
  <c r="K396" i="1" s="1"/>
  <c r="G397" i="1"/>
  <c r="H397" i="1" s="1"/>
  <c r="I397" i="1" s="1"/>
  <c r="K397" i="1" s="1"/>
  <c r="G398" i="1"/>
  <c r="H398" i="1" s="1"/>
  <c r="I398" i="1" s="1"/>
  <c r="K398" i="1" s="1"/>
  <c r="G399" i="1"/>
  <c r="H399" i="1" s="1"/>
  <c r="I399" i="1" s="1"/>
  <c r="K399" i="1" s="1"/>
  <c r="G400" i="1"/>
  <c r="H400" i="1" s="1"/>
  <c r="I400" i="1" s="1"/>
  <c r="K400" i="1" s="1"/>
  <c r="G401" i="1"/>
  <c r="H401" i="1" s="1"/>
  <c r="I401" i="1" s="1"/>
  <c r="K401" i="1" s="1"/>
  <c r="G402" i="1"/>
  <c r="H402" i="1" s="1"/>
  <c r="I402" i="1" s="1"/>
  <c r="K402" i="1" s="1"/>
  <c r="G403" i="1"/>
  <c r="H403" i="1" s="1"/>
  <c r="I403" i="1" s="1"/>
  <c r="K403" i="1" s="1"/>
  <c r="G404" i="1"/>
  <c r="H404" i="1" s="1"/>
  <c r="I404" i="1" s="1"/>
  <c r="K404" i="1" s="1"/>
  <c r="G405" i="1"/>
  <c r="H405" i="1" s="1"/>
  <c r="I405" i="1" s="1"/>
  <c r="K405" i="1" s="1"/>
  <c r="G406" i="1"/>
  <c r="H406" i="1" s="1"/>
  <c r="I406" i="1" s="1"/>
  <c r="K406" i="1" s="1"/>
  <c r="G407" i="1"/>
  <c r="H407" i="1" s="1"/>
  <c r="I407" i="1" s="1"/>
  <c r="K407" i="1" s="1"/>
  <c r="G408" i="1"/>
  <c r="H408" i="1" s="1"/>
  <c r="I408" i="1" s="1"/>
  <c r="K408" i="1" s="1"/>
  <c r="G409" i="1"/>
  <c r="H409" i="1" s="1"/>
  <c r="I409" i="1" s="1"/>
  <c r="K409" i="1" s="1"/>
  <c r="G410" i="1"/>
  <c r="H410" i="1" s="1"/>
  <c r="I410" i="1" s="1"/>
  <c r="K410" i="1" s="1"/>
  <c r="G411" i="1"/>
  <c r="H411" i="1" s="1"/>
  <c r="I411" i="1" s="1"/>
  <c r="K411" i="1" s="1"/>
  <c r="G412" i="1"/>
  <c r="H412" i="1" s="1"/>
  <c r="I412" i="1" s="1"/>
  <c r="K412" i="1" s="1"/>
  <c r="G413" i="1"/>
  <c r="H413" i="1" s="1"/>
  <c r="I413" i="1" s="1"/>
  <c r="K413" i="1" s="1"/>
  <c r="G414" i="1"/>
  <c r="H414" i="1" s="1"/>
  <c r="I414" i="1" s="1"/>
  <c r="K414" i="1" s="1"/>
  <c r="G415" i="1"/>
  <c r="H415" i="1" s="1"/>
  <c r="I415" i="1" s="1"/>
  <c r="K415" i="1" s="1"/>
  <c r="G416" i="1"/>
  <c r="H416" i="1" s="1"/>
  <c r="I416" i="1" s="1"/>
  <c r="K416" i="1" s="1"/>
  <c r="G417" i="1"/>
  <c r="H417" i="1" s="1"/>
  <c r="I417" i="1" s="1"/>
  <c r="K417" i="1" s="1"/>
  <c r="G418" i="1"/>
  <c r="H418" i="1" s="1"/>
  <c r="I418" i="1" s="1"/>
  <c r="K418" i="1" s="1"/>
  <c r="G419" i="1"/>
  <c r="H419" i="1" s="1"/>
  <c r="I419" i="1" s="1"/>
  <c r="K419" i="1" s="1"/>
  <c r="G420" i="1"/>
  <c r="H420" i="1" s="1"/>
  <c r="I420" i="1" s="1"/>
  <c r="K420" i="1" s="1"/>
  <c r="G421" i="1"/>
  <c r="H421" i="1" s="1"/>
  <c r="I421" i="1" s="1"/>
  <c r="K421" i="1" s="1"/>
  <c r="G422" i="1"/>
  <c r="H422" i="1" s="1"/>
  <c r="I422" i="1" s="1"/>
  <c r="K422" i="1" s="1"/>
  <c r="G423" i="1"/>
  <c r="H423" i="1" s="1"/>
  <c r="I423" i="1" s="1"/>
  <c r="K423" i="1" s="1"/>
  <c r="G424" i="1"/>
  <c r="H424" i="1" s="1"/>
  <c r="I424" i="1" s="1"/>
  <c r="K424" i="1" s="1"/>
  <c r="G425" i="1"/>
  <c r="H425" i="1" s="1"/>
  <c r="I425" i="1" s="1"/>
  <c r="K425" i="1" s="1"/>
  <c r="G426" i="1"/>
  <c r="H426" i="1" s="1"/>
  <c r="I426" i="1" s="1"/>
  <c r="K426" i="1" s="1"/>
  <c r="G427" i="1"/>
  <c r="H427" i="1" s="1"/>
  <c r="I427" i="1" s="1"/>
  <c r="K427" i="1" s="1"/>
  <c r="G428" i="1"/>
  <c r="H428" i="1" s="1"/>
  <c r="I428" i="1" s="1"/>
  <c r="K428" i="1" s="1"/>
  <c r="G429" i="1"/>
  <c r="H429" i="1" s="1"/>
  <c r="I429" i="1" s="1"/>
  <c r="K429" i="1" s="1"/>
  <c r="G430" i="1"/>
  <c r="H430" i="1" s="1"/>
  <c r="I430" i="1" s="1"/>
  <c r="K430" i="1" s="1"/>
  <c r="G431" i="1"/>
  <c r="H431" i="1" s="1"/>
  <c r="I431" i="1" s="1"/>
  <c r="K431" i="1" s="1"/>
  <c r="G432" i="1"/>
  <c r="H432" i="1" s="1"/>
  <c r="I432" i="1" s="1"/>
  <c r="K432" i="1" s="1"/>
  <c r="G433" i="1"/>
  <c r="H433" i="1" s="1"/>
  <c r="I433" i="1" s="1"/>
  <c r="K433" i="1" s="1"/>
  <c r="G434" i="1"/>
  <c r="H434" i="1" s="1"/>
  <c r="I434" i="1" s="1"/>
  <c r="K434" i="1" s="1"/>
  <c r="G435" i="1"/>
  <c r="H435" i="1" s="1"/>
  <c r="I435" i="1" s="1"/>
  <c r="K435" i="1" s="1"/>
  <c r="G436" i="1"/>
  <c r="H436" i="1" s="1"/>
  <c r="I436" i="1" s="1"/>
  <c r="K436" i="1" s="1"/>
  <c r="G437" i="1"/>
  <c r="H437" i="1" s="1"/>
  <c r="I437" i="1" s="1"/>
  <c r="K437" i="1" s="1"/>
  <c r="G438" i="1"/>
  <c r="H438" i="1" s="1"/>
  <c r="I438" i="1" s="1"/>
  <c r="K438" i="1" s="1"/>
  <c r="G439" i="1"/>
  <c r="H439" i="1" s="1"/>
  <c r="I439" i="1" s="1"/>
  <c r="K439" i="1" s="1"/>
  <c r="G440" i="1"/>
  <c r="H440" i="1" s="1"/>
  <c r="I440" i="1" s="1"/>
  <c r="K440" i="1" s="1"/>
  <c r="G441" i="1"/>
  <c r="H441" i="1" s="1"/>
  <c r="I441" i="1" s="1"/>
  <c r="K441" i="1" s="1"/>
  <c r="G442" i="1"/>
  <c r="H442" i="1" s="1"/>
  <c r="I442" i="1" s="1"/>
  <c r="K442" i="1" s="1"/>
  <c r="G443" i="1"/>
  <c r="H443" i="1" s="1"/>
  <c r="I443" i="1" s="1"/>
  <c r="K443" i="1" s="1"/>
  <c r="G444" i="1"/>
  <c r="H444" i="1" s="1"/>
  <c r="I444" i="1" s="1"/>
  <c r="K444" i="1" s="1"/>
  <c r="G445" i="1"/>
  <c r="H445" i="1" s="1"/>
  <c r="I445" i="1" s="1"/>
  <c r="K445" i="1" s="1"/>
  <c r="G446" i="1"/>
  <c r="H446" i="1" s="1"/>
  <c r="I446" i="1" s="1"/>
  <c r="K446" i="1" s="1"/>
  <c r="G447" i="1"/>
  <c r="H447" i="1" s="1"/>
  <c r="I447" i="1" s="1"/>
  <c r="K447" i="1" s="1"/>
  <c r="G448" i="1"/>
  <c r="H448" i="1" s="1"/>
  <c r="I448" i="1" s="1"/>
  <c r="K448" i="1" s="1"/>
  <c r="G449" i="1"/>
  <c r="H449" i="1" s="1"/>
  <c r="I449" i="1" s="1"/>
  <c r="K449" i="1" s="1"/>
  <c r="G450" i="1"/>
  <c r="H450" i="1" s="1"/>
  <c r="I450" i="1" s="1"/>
  <c r="K450" i="1" s="1"/>
  <c r="G451" i="1"/>
  <c r="H451" i="1" s="1"/>
  <c r="I451" i="1" s="1"/>
  <c r="K451" i="1" s="1"/>
  <c r="G452" i="1"/>
  <c r="H452" i="1" s="1"/>
  <c r="I452" i="1" s="1"/>
  <c r="K452" i="1" s="1"/>
  <c r="G453" i="1"/>
  <c r="H453" i="1" s="1"/>
  <c r="I453" i="1" s="1"/>
  <c r="K453" i="1" s="1"/>
  <c r="G454" i="1"/>
  <c r="H454" i="1" s="1"/>
  <c r="I454" i="1" s="1"/>
  <c r="K454" i="1" s="1"/>
  <c r="G455" i="1"/>
  <c r="H455" i="1" s="1"/>
  <c r="I455" i="1" s="1"/>
  <c r="K455" i="1" s="1"/>
  <c r="G456" i="1"/>
  <c r="H456" i="1" s="1"/>
  <c r="I456" i="1" s="1"/>
  <c r="K456" i="1" s="1"/>
  <c r="G457" i="1"/>
  <c r="H457" i="1" s="1"/>
  <c r="I457" i="1" s="1"/>
  <c r="K457" i="1" s="1"/>
  <c r="G458" i="1"/>
  <c r="H458" i="1" s="1"/>
  <c r="I458" i="1" s="1"/>
  <c r="K458" i="1" s="1"/>
  <c r="G459" i="1"/>
  <c r="H459" i="1" s="1"/>
  <c r="I459" i="1" s="1"/>
  <c r="K459" i="1" s="1"/>
  <c r="G460" i="1"/>
  <c r="H460" i="1" s="1"/>
  <c r="I460" i="1" s="1"/>
  <c r="K460" i="1" s="1"/>
  <c r="G461" i="1"/>
  <c r="H461" i="1" s="1"/>
  <c r="I461" i="1" s="1"/>
  <c r="K461" i="1" s="1"/>
  <c r="G462" i="1"/>
  <c r="H462" i="1" s="1"/>
  <c r="I462" i="1" s="1"/>
  <c r="K462" i="1" s="1"/>
  <c r="G463" i="1"/>
  <c r="H463" i="1" s="1"/>
  <c r="I463" i="1" s="1"/>
  <c r="K463" i="1" s="1"/>
  <c r="G464" i="1"/>
  <c r="H464" i="1" s="1"/>
  <c r="I464" i="1" s="1"/>
  <c r="K464" i="1" s="1"/>
  <c r="G465" i="1"/>
  <c r="H465" i="1" s="1"/>
  <c r="I465" i="1" s="1"/>
  <c r="K465" i="1" s="1"/>
  <c r="G466" i="1"/>
  <c r="H466" i="1" s="1"/>
  <c r="I466" i="1" s="1"/>
  <c r="K466" i="1" s="1"/>
  <c r="G467" i="1"/>
  <c r="H467" i="1" s="1"/>
  <c r="I467" i="1" s="1"/>
  <c r="K467" i="1" s="1"/>
  <c r="G468" i="1"/>
  <c r="H468" i="1" s="1"/>
  <c r="I468" i="1" s="1"/>
  <c r="K468" i="1" s="1"/>
  <c r="G469" i="1"/>
  <c r="H469" i="1" s="1"/>
  <c r="I469" i="1" s="1"/>
  <c r="K469" i="1" s="1"/>
  <c r="G470" i="1"/>
  <c r="H470" i="1" s="1"/>
  <c r="I470" i="1" s="1"/>
  <c r="K470" i="1" s="1"/>
  <c r="G471" i="1"/>
  <c r="H471" i="1" s="1"/>
  <c r="I471" i="1" s="1"/>
  <c r="K471" i="1" s="1"/>
  <c r="G472" i="1"/>
  <c r="H472" i="1" s="1"/>
  <c r="I472" i="1" s="1"/>
  <c r="K472" i="1" s="1"/>
  <c r="G473" i="1"/>
  <c r="H473" i="1" s="1"/>
  <c r="I473" i="1" s="1"/>
  <c r="K473" i="1" s="1"/>
  <c r="G474" i="1"/>
  <c r="H474" i="1" s="1"/>
  <c r="I474" i="1" s="1"/>
  <c r="K474" i="1" s="1"/>
  <c r="G475" i="1"/>
  <c r="H475" i="1" s="1"/>
  <c r="I475" i="1" s="1"/>
  <c r="K475" i="1" s="1"/>
  <c r="G476" i="1"/>
  <c r="H476" i="1" s="1"/>
  <c r="I476" i="1" s="1"/>
  <c r="K476" i="1" s="1"/>
  <c r="G477" i="1"/>
  <c r="H477" i="1" s="1"/>
  <c r="I477" i="1" s="1"/>
  <c r="K477" i="1" s="1"/>
  <c r="G478" i="1"/>
  <c r="H478" i="1" s="1"/>
  <c r="I478" i="1" s="1"/>
  <c r="K478" i="1" s="1"/>
  <c r="G479" i="1"/>
  <c r="H479" i="1" s="1"/>
  <c r="I479" i="1" s="1"/>
  <c r="K479" i="1" s="1"/>
  <c r="G480" i="1"/>
  <c r="H480" i="1" s="1"/>
  <c r="I480" i="1" s="1"/>
  <c r="K480" i="1" s="1"/>
  <c r="G481" i="1"/>
  <c r="H481" i="1" s="1"/>
  <c r="I481" i="1" s="1"/>
  <c r="K481" i="1" s="1"/>
  <c r="G482" i="1"/>
  <c r="H482" i="1" s="1"/>
  <c r="I482" i="1" s="1"/>
  <c r="K482" i="1" s="1"/>
  <c r="G483" i="1"/>
  <c r="H483" i="1" s="1"/>
  <c r="I483" i="1" s="1"/>
  <c r="K483" i="1" s="1"/>
  <c r="G484" i="1"/>
  <c r="H484" i="1" s="1"/>
  <c r="I484" i="1" s="1"/>
  <c r="K484" i="1" s="1"/>
  <c r="G485" i="1"/>
  <c r="H485" i="1" s="1"/>
  <c r="I485" i="1" s="1"/>
  <c r="K485" i="1" s="1"/>
  <c r="G486" i="1"/>
  <c r="H486" i="1" s="1"/>
  <c r="I486" i="1" s="1"/>
  <c r="K486" i="1" s="1"/>
  <c r="G487" i="1"/>
  <c r="H487" i="1" s="1"/>
  <c r="I487" i="1" s="1"/>
  <c r="K487" i="1" s="1"/>
  <c r="G488" i="1"/>
  <c r="H488" i="1" s="1"/>
  <c r="I488" i="1" s="1"/>
  <c r="K488" i="1" s="1"/>
  <c r="G489" i="1"/>
  <c r="H489" i="1" s="1"/>
  <c r="I489" i="1" s="1"/>
  <c r="K489" i="1" s="1"/>
  <c r="G490" i="1"/>
  <c r="H490" i="1" s="1"/>
  <c r="I490" i="1" s="1"/>
  <c r="K490" i="1" s="1"/>
  <c r="G491" i="1"/>
  <c r="H491" i="1" s="1"/>
  <c r="I491" i="1" s="1"/>
  <c r="K491" i="1" s="1"/>
  <c r="G492" i="1"/>
  <c r="H492" i="1" s="1"/>
  <c r="I492" i="1" s="1"/>
  <c r="K492" i="1" s="1"/>
  <c r="G493" i="1"/>
  <c r="H493" i="1" s="1"/>
  <c r="I493" i="1" s="1"/>
  <c r="K493" i="1" s="1"/>
  <c r="G494" i="1"/>
  <c r="H494" i="1" s="1"/>
  <c r="I494" i="1" s="1"/>
  <c r="K494" i="1" s="1"/>
  <c r="G495" i="1"/>
  <c r="H495" i="1" s="1"/>
  <c r="I495" i="1" s="1"/>
  <c r="K495" i="1" s="1"/>
  <c r="G496" i="1"/>
  <c r="H496" i="1" s="1"/>
  <c r="I496" i="1" s="1"/>
  <c r="K496" i="1" s="1"/>
  <c r="G497" i="1"/>
  <c r="H497" i="1" s="1"/>
  <c r="I497" i="1" s="1"/>
  <c r="K497" i="1" s="1"/>
  <c r="G498" i="1"/>
  <c r="H498" i="1" s="1"/>
  <c r="I498" i="1" s="1"/>
  <c r="K498" i="1" s="1"/>
  <c r="G499" i="1"/>
  <c r="H499" i="1" s="1"/>
  <c r="I499" i="1" s="1"/>
  <c r="K499" i="1" s="1"/>
  <c r="G500" i="1"/>
  <c r="H500" i="1" s="1"/>
  <c r="I500" i="1" s="1"/>
  <c r="K500" i="1" s="1"/>
  <c r="G501" i="1"/>
  <c r="H501" i="1" s="1"/>
  <c r="I501" i="1" s="1"/>
  <c r="K501" i="1" s="1"/>
  <c r="G502" i="1"/>
  <c r="H502" i="1" s="1"/>
  <c r="I502" i="1" s="1"/>
  <c r="K502" i="1" s="1"/>
  <c r="G503" i="1"/>
  <c r="H503" i="1" s="1"/>
  <c r="I503" i="1" s="1"/>
  <c r="K503" i="1" s="1"/>
  <c r="G504" i="1"/>
  <c r="H504" i="1" s="1"/>
  <c r="I504" i="1" s="1"/>
  <c r="K504" i="1" s="1"/>
  <c r="G505" i="1"/>
  <c r="H505" i="1" s="1"/>
  <c r="I505" i="1" s="1"/>
  <c r="K505" i="1" s="1"/>
  <c r="G506" i="1"/>
  <c r="H506" i="1" s="1"/>
  <c r="I506" i="1" s="1"/>
  <c r="K506" i="1" s="1"/>
  <c r="G507" i="1"/>
  <c r="H507" i="1" s="1"/>
  <c r="I507" i="1" s="1"/>
  <c r="K507" i="1" s="1"/>
  <c r="G508" i="1"/>
  <c r="H508" i="1" s="1"/>
  <c r="I508" i="1" s="1"/>
  <c r="K508" i="1" s="1"/>
  <c r="G509" i="1"/>
  <c r="H509" i="1" s="1"/>
  <c r="I509" i="1" s="1"/>
  <c r="K509" i="1" s="1"/>
  <c r="G510" i="1"/>
  <c r="H510" i="1" s="1"/>
  <c r="I510" i="1" s="1"/>
  <c r="K510" i="1" s="1"/>
  <c r="G511" i="1"/>
  <c r="H511" i="1" s="1"/>
  <c r="I511" i="1" s="1"/>
  <c r="K511" i="1" s="1"/>
  <c r="G512" i="1"/>
  <c r="H512" i="1" s="1"/>
  <c r="I512" i="1" s="1"/>
  <c r="K512" i="1" s="1"/>
  <c r="G513" i="1"/>
  <c r="H513" i="1" s="1"/>
  <c r="I513" i="1" s="1"/>
  <c r="K513" i="1" s="1"/>
  <c r="G514" i="1"/>
  <c r="H514" i="1" s="1"/>
  <c r="I514" i="1" s="1"/>
  <c r="K514" i="1" s="1"/>
  <c r="G515" i="1"/>
  <c r="H515" i="1" s="1"/>
  <c r="I515" i="1" s="1"/>
  <c r="K515" i="1" s="1"/>
  <c r="G516" i="1"/>
  <c r="H516" i="1" s="1"/>
  <c r="I516" i="1" s="1"/>
  <c r="K516" i="1" s="1"/>
  <c r="G517" i="1"/>
  <c r="H517" i="1" s="1"/>
  <c r="I517" i="1" s="1"/>
  <c r="K517" i="1" s="1"/>
  <c r="G518" i="1"/>
  <c r="H518" i="1" s="1"/>
  <c r="I518" i="1" s="1"/>
  <c r="K518" i="1" s="1"/>
  <c r="G519" i="1"/>
  <c r="H519" i="1" s="1"/>
  <c r="I519" i="1" s="1"/>
  <c r="K519" i="1" s="1"/>
  <c r="G520" i="1"/>
  <c r="H520" i="1" s="1"/>
  <c r="I520" i="1" s="1"/>
  <c r="K520" i="1" s="1"/>
  <c r="G521" i="1"/>
  <c r="H521" i="1" s="1"/>
  <c r="I521" i="1" s="1"/>
  <c r="K521" i="1" s="1"/>
  <c r="G522" i="1"/>
  <c r="H522" i="1" s="1"/>
  <c r="I522" i="1" s="1"/>
  <c r="K522" i="1" s="1"/>
  <c r="G523" i="1"/>
  <c r="H523" i="1" s="1"/>
  <c r="I523" i="1" s="1"/>
  <c r="K523" i="1" s="1"/>
  <c r="G524" i="1"/>
  <c r="H524" i="1" s="1"/>
  <c r="I524" i="1" s="1"/>
  <c r="K524" i="1" s="1"/>
  <c r="G525" i="1"/>
  <c r="H525" i="1" s="1"/>
  <c r="I525" i="1" s="1"/>
  <c r="K525" i="1" s="1"/>
  <c r="G526" i="1"/>
  <c r="H526" i="1" s="1"/>
  <c r="I526" i="1" s="1"/>
  <c r="K526" i="1" s="1"/>
  <c r="G527" i="1"/>
  <c r="H527" i="1" s="1"/>
  <c r="I527" i="1" s="1"/>
  <c r="K527" i="1" s="1"/>
  <c r="G528" i="1"/>
  <c r="H528" i="1" s="1"/>
  <c r="I528" i="1" s="1"/>
  <c r="K528" i="1" s="1"/>
  <c r="G529" i="1"/>
  <c r="H529" i="1" s="1"/>
  <c r="I529" i="1" s="1"/>
  <c r="K529" i="1" s="1"/>
  <c r="G530" i="1"/>
  <c r="H530" i="1" s="1"/>
  <c r="I530" i="1" s="1"/>
  <c r="K530" i="1" s="1"/>
  <c r="G531" i="1"/>
  <c r="H531" i="1" s="1"/>
  <c r="I531" i="1" s="1"/>
  <c r="K531" i="1" s="1"/>
  <c r="G532" i="1"/>
  <c r="H532" i="1" s="1"/>
  <c r="I532" i="1" s="1"/>
  <c r="K532" i="1" s="1"/>
  <c r="G533" i="1"/>
  <c r="H533" i="1" s="1"/>
  <c r="I533" i="1" s="1"/>
  <c r="K533" i="1" s="1"/>
  <c r="G534" i="1"/>
  <c r="H534" i="1" s="1"/>
  <c r="I534" i="1" s="1"/>
  <c r="K534" i="1" s="1"/>
  <c r="G535" i="1"/>
  <c r="H535" i="1" s="1"/>
  <c r="I535" i="1" s="1"/>
  <c r="K535" i="1" s="1"/>
  <c r="G536" i="1"/>
  <c r="H536" i="1" s="1"/>
  <c r="I536" i="1" s="1"/>
  <c r="K536" i="1" s="1"/>
  <c r="G537" i="1"/>
  <c r="H537" i="1" s="1"/>
  <c r="I537" i="1" s="1"/>
  <c r="K537" i="1" s="1"/>
  <c r="G538" i="1"/>
  <c r="H538" i="1" s="1"/>
  <c r="I538" i="1" s="1"/>
  <c r="K538" i="1" s="1"/>
  <c r="G539" i="1"/>
  <c r="H539" i="1" s="1"/>
  <c r="I539" i="1" s="1"/>
  <c r="K539" i="1" s="1"/>
  <c r="G540" i="1"/>
  <c r="H540" i="1" s="1"/>
  <c r="I540" i="1" s="1"/>
  <c r="K540" i="1" s="1"/>
  <c r="G541" i="1"/>
  <c r="H541" i="1" s="1"/>
  <c r="I541" i="1" s="1"/>
  <c r="K541" i="1" s="1"/>
  <c r="G542" i="1"/>
  <c r="H542" i="1" s="1"/>
  <c r="I542" i="1" s="1"/>
  <c r="K542" i="1" s="1"/>
  <c r="G543" i="1"/>
  <c r="H543" i="1" s="1"/>
  <c r="I543" i="1" s="1"/>
  <c r="K543" i="1" s="1"/>
  <c r="G544" i="1"/>
  <c r="H544" i="1" s="1"/>
  <c r="I544" i="1" s="1"/>
  <c r="K544" i="1" s="1"/>
  <c r="G545" i="1"/>
  <c r="H545" i="1" s="1"/>
  <c r="I545" i="1" s="1"/>
  <c r="K545" i="1" s="1"/>
  <c r="G546" i="1"/>
  <c r="H546" i="1" s="1"/>
  <c r="I546" i="1" s="1"/>
  <c r="K546" i="1" s="1"/>
  <c r="G547" i="1"/>
  <c r="H547" i="1" s="1"/>
  <c r="I547" i="1" s="1"/>
  <c r="K547" i="1" s="1"/>
  <c r="G548" i="1"/>
  <c r="H548" i="1" s="1"/>
  <c r="I548" i="1" s="1"/>
  <c r="K548" i="1" s="1"/>
  <c r="G549" i="1"/>
  <c r="H549" i="1" s="1"/>
  <c r="I549" i="1" s="1"/>
  <c r="K549" i="1" s="1"/>
  <c r="G550" i="1"/>
  <c r="H550" i="1" s="1"/>
  <c r="I550" i="1" s="1"/>
  <c r="K550" i="1" s="1"/>
  <c r="G551" i="1"/>
  <c r="H551" i="1" s="1"/>
  <c r="I551" i="1" s="1"/>
  <c r="K551" i="1" s="1"/>
  <c r="G552" i="1"/>
  <c r="H552" i="1" s="1"/>
  <c r="I552" i="1" s="1"/>
  <c r="K552" i="1" s="1"/>
  <c r="G553" i="1"/>
  <c r="H553" i="1" s="1"/>
  <c r="I553" i="1" s="1"/>
  <c r="K553" i="1" s="1"/>
  <c r="G554" i="1"/>
  <c r="H554" i="1" s="1"/>
  <c r="I554" i="1" s="1"/>
  <c r="K554" i="1" s="1"/>
  <c r="G555" i="1"/>
  <c r="H555" i="1" s="1"/>
  <c r="I555" i="1" s="1"/>
  <c r="K555" i="1" s="1"/>
  <c r="G556" i="1"/>
  <c r="H556" i="1" s="1"/>
  <c r="I556" i="1" s="1"/>
  <c r="K556" i="1" s="1"/>
  <c r="G557" i="1"/>
  <c r="H557" i="1" s="1"/>
  <c r="I557" i="1" s="1"/>
  <c r="K557" i="1" s="1"/>
  <c r="G558" i="1"/>
  <c r="H558" i="1" s="1"/>
  <c r="I558" i="1" s="1"/>
  <c r="K558" i="1" s="1"/>
  <c r="G559" i="1"/>
  <c r="H559" i="1" s="1"/>
  <c r="I559" i="1" s="1"/>
  <c r="K559" i="1" s="1"/>
  <c r="G560" i="1"/>
  <c r="H560" i="1" s="1"/>
  <c r="I560" i="1" s="1"/>
  <c r="K560" i="1" s="1"/>
  <c r="G561" i="1"/>
  <c r="H561" i="1" s="1"/>
  <c r="I561" i="1" s="1"/>
  <c r="K561" i="1" s="1"/>
  <c r="G562" i="1"/>
  <c r="H562" i="1" s="1"/>
  <c r="I562" i="1" s="1"/>
  <c r="K562" i="1" s="1"/>
  <c r="G563" i="1"/>
  <c r="H563" i="1" s="1"/>
  <c r="I563" i="1" s="1"/>
  <c r="K563" i="1" s="1"/>
  <c r="G564" i="1"/>
  <c r="H564" i="1" s="1"/>
  <c r="I564" i="1" s="1"/>
  <c r="K564" i="1" s="1"/>
  <c r="G565" i="1"/>
  <c r="H565" i="1" s="1"/>
  <c r="I565" i="1" s="1"/>
  <c r="K565" i="1" s="1"/>
  <c r="G566" i="1"/>
  <c r="H566" i="1" s="1"/>
  <c r="I566" i="1" s="1"/>
  <c r="K566" i="1" s="1"/>
  <c r="G567" i="1"/>
  <c r="H567" i="1" s="1"/>
  <c r="I567" i="1" s="1"/>
  <c r="K567" i="1" s="1"/>
  <c r="G568" i="1"/>
  <c r="H568" i="1" s="1"/>
  <c r="I568" i="1" s="1"/>
  <c r="K568" i="1" s="1"/>
  <c r="G569" i="1"/>
  <c r="H569" i="1" s="1"/>
  <c r="I569" i="1" s="1"/>
  <c r="K569" i="1" s="1"/>
  <c r="G570" i="1"/>
  <c r="H570" i="1" s="1"/>
  <c r="I570" i="1" s="1"/>
  <c r="K570" i="1" s="1"/>
  <c r="G571" i="1"/>
  <c r="H571" i="1" s="1"/>
  <c r="I571" i="1" s="1"/>
  <c r="K571" i="1" s="1"/>
  <c r="G572" i="1"/>
  <c r="H572" i="1" s="1"/>
  <c r="I572" i="1" s="1"/>
  <c r="K572" i="1" s="1"/>
  <c r="G573" i="1"/>
  <c r="H573" i="1" s="1"/>
  <c r="I573" i="1" s="1"/>
  <c r="K573" i="1" s="1"/>
  <c r="G574" i="1"/>
  <c r="H574" i="1" s="1"/>
  <c r="I574" i="1" s="1"/>
  <c r="K574" i="1" s="1"/>
  <c r="G575" i="1"/>
  <c r="H575" i="1" s="1"/>
  <c r="I575" i="1" s="1"/>
  <c r="K575" i="1" s="1"/>
  <c r="G576" i="1"/>
  <c r="H576" i="1" s="1"/>
  <c r="I576" i="1" s="1"/>
  <c r="K576" i="1" s="1"/>
  <c r="G577" i="1"/>
  <c r="H577" i="1" s="1"/>
  <c r="I577" i="1" s="1"/>
  <c r="K577" i="1" s="1"/>
  <c r="G578" i="1"/>
  <c r="H578" i="1" s="1"/>
  <c r="I578" i="1" s="1"/>
  <c r="K578" i="1" s="1"/>
  <c r="G579" i="1"/>
  <c r="H579" i="1" s="1"/>
  <c r="I579" i="1" s="1"/>
  <c r="K579" i="1" s="1"/>
  <c r="G580" i="1"/>
  <c r="H580" i="1" s="1"/>
  <c r="I580" i="1" s="1"/>
  <c r="K580" i="1" s="1"/>
  <c r="G581" i="1"/>
  <c r="H581" i="1" s="1"/>
  <c r="I581" i="1" s="1"/>
  <c r="K581" i="1" s="1"/>
  <c r="G582" i="1"/>
  <c r="H582" i="1" s="1"/>
  <c r="I582" i="1" s="1"/>
  <c r="K582" i="1" s="1"/>
  <c r="G583" i="1"/>
  <c r="H583" i="1" s="1"/>
  <c r="I583" i="1" s="1"/>
  <c r="K583" i="1" s="1"/>
  <c r="G584" i="1"/>
  <c r="H584" i="1" s="1"/>
  <c r="I584" i="1" s="1"/>
  <c r="K584" i="1" s="1"/>
  <c r="G585" i="1"/>
  <c r="H585" i="1" s="1"/>
  <c r="I585" i="1" s="1"/>
  <c r="K585" i="1" s="1"/>
  <c r="G586" i="1"/>
  <c r="H586" i="1" s="1"/>
  <c r="I586" i="1" s="1"/>
  <c r="K586" i="1" s="1"/>
  <c r="G587" i="1"/>
  <c r="H587" i="1" s="1"/>
  <c r="I587" i="1" s="1"/>
  <c r="K587" i="1" s="1"/>
  <c r="G588" i="1"/>
  <c r="H588" i="1" s="1"/>
  <c r="I588" i="1" s="1"/>
  <c r="K588" i="1" s="1"/>
  <c r="G589" i="1"/>
  <c r="H589" i="1" s="1"/>
  <c r="I589" i="1" s="1"/>
  <c r="K589" i="1" s="1"/>
  <c r="G590" i="1"/>
  <c r="H590" i="1" s="1"/>
  <c r="I590" i="1" s="1"/>
  <c r="K590" i="1" s="1"/>
  <c r="G591" i="1"/>
  <c r="H591" i="1" s="1"/>
  <c r="I591" i="1" s="1"/>
  <c r="K591" i="1" s="1"/>
  <c r="G592" i="1"/>
  <c r="H592" i="1" s="1"/>
  <c r="I592" i="1" s="1"/>
  <c r="K592" i="1" s="1"/>
  <c r="G593" i="1"/>
  <c r="H593" i="1" s="1"/>
  <c r="I593" i="1" s="1"/>
  <c r="K593" i="1" s="1"/>
  <c r="G594" i="1"/>
  <c r="H594" i="1" s="1"/>
  <c r="I594" i="1" s="1"/>
  <c r="K594" i="1" s="1"/>
  <c r="G595" i="1"/>
  <c r="H595" i="1" s="1"/>
  <c r="I595" i="1" s="1"/>
  <c r="K595" i="1" s="1"/>
  <c r="G596" i="1"/>
  <c r="H596" i="1" s="1"/>
  <c r="I596" i="1" s="1"/>
  <c r="K596" i="1" s="1"/>
  <c r="G597" i="1"/>
  <c r="H597" i="1" s="1"/>
  <c r="I597" i="1" s="1"/>
  <c r="K597" i="1" s="1"/>
  <c r="G598" i="1"/>
  <c r="H598" i="1" s="1"/>
  <c r="I598" i="1" s="1"/>
  <c r="K598" i="1" s="1"/>
  <c r="G599" i="1"/>
  <c r="H599" i="1" s="1"/>
  <c r="I599" i="1" s="1"/>
  <c r="K599" i="1" s="1"/>
  <c r="G600" i="1"/>
  <c r="H600" i="1" s="1"/>
  <c r="I600" i="1" s="1"/>
  <c r="K600" i="1" s="1"/>
  <c r="G601" i="1"/>
  <c r="H601" i="1" s="1"/>
  <c r="I601" i="1" s="1"/>
  <c r="K601" i="1" s="1"/>
  <c r="G602" i="1"/>
  <c r="H602" i="1" s="1"/>
  <c r="I602" i="1" s="1"/>
  <c r="K602" i="1" s="1"/>
  <c r="G603" i="1"/>
  <c r="H603" i="1" s="1"/>
  <c r="I603" i="1" s="1"/>
  <c r="K603" i="1" s="1"/>
  <c r="G604" i="1"/>
  <c r="H604" i="1" s="1"/>
  <c r="I604" i="1" s="1"/>
  <c r="K604" i="1" s="1"/>
  <c r="G605" i="1"/>
  <c r="H605" i="1" s="1"/>
  <c r="I605" i="1" s="1"/>
  <c r="K605" i="1" s="1"/>
  <c r="G606" i="1"/>
  <c r="H606" i="1" s="1"/>
  <c r="I606" i="1" s="1"/>
  <c r="K606" i="1" s="1"/>
  <c r="G607" i="1"/>
  <c r="H607" i="1" s="1"/>
  <c r="I607" i="1" s="1"/>
  <c r="K607" i="1" s="1"/>
  <c r="G608" i="1"/>
  <c r="H608" i="1" s="1"/>
  <c r="I608" i="1" s="1"/>
  <c r="K608" i="1" s="1"/>
  <c r="G609" i="1"/>
  <c r="H609" i="1" s="1"/>
  <c r="I609" i="1" s="1"/>
  <c r="K609" i="1" s="1"/>
  <c r="G610" i="1"/>
  <c r="H610" i="1" s="1"/>
  <c r="I610" i="1" s="1"/>
  <c r="K610" i="1" s="1"/>
  <c r="G611" i="1"/>
  <c r="H611" i="1" s="1"/>
  <c r="I611" i="1" s="1"/>
  <c r="K611" i="1" s="1"/>
  <c r="G612" i="1"/>
  <c r="H612" i="1" s="1"/>
  <c r="I612" i="1" s="1"/>
  <c r="K612" i="1" s="1"/>
  <c r="G613" i="1"/>
  <c r="H613" i="1" s="1"/>
  <c r="I613" i="1" s="1"/>
  <c r="K613" i="1" s="1"/>
  <c r="G614" i="1"/>
  <c r="H614" i="1" s="1"/>
  <c r="I614" i="1" s="1"/>
  <c r="K614" i="1" s="1"/>
  <c r="G615" i="1"/>
  <c r="H615" i="1" s="1"/>
  <c r="I615" i="1" s="1"/>
  <c r="K615" i="1" s="1"/>
  <c r="G616" i="1"/>
  <c r="H616" i="1" s="1"/>
  <c r="I616" i="1" s="1"/>
  <c r="K616" i="1" s="1"/>
  <c r="G617" i="1"/>
  <c r="H617" i="1" s="1"/>
  <c r="I617" i="1" s="1"/>
  <c r="K617" i="1" s="1"/>
  <c r="G618" i="1"/>
  <c r="H618" i="1" s="1"/>
  <c r="I618" i="1" s="1"/>
  <c r="K618" i="1" s="1"/>
  <c r="G619" i="1"/>
  <c r="H619" i="1" s="1"/>
  <c r="I619" i="1" s="1"/>
  <c r="K619" i="1" s="1"/>
  <c r="G620" i="1"/>
  <c r="H620" i="1" s="1"/>
  <c r="I620" i="1" s="1"/>
  <c r="K620" i="1" s="1"/>
  <c r="G621" i="1"/>
  <c r="H621" i="1" s="1"/>
  <c r="I621" i="1" s="1"/>
  <c r="K621" i="1" s="1"/>
  <c r="G622" i="1"/>
  <c r="H622" i="1" s="1"/>
  <c r="I622" i="1" s="1"/>
  <c r="K622" i="1" s="1"/>
  <c r="G623" i="1"/>
  <c r="H623" i="1" s="1"/>
  <c r="I623" i="1" s="1"/>
  <c r="K623" i="1" s="1"/>
  <c r="G624" i="1"/>
  <c r="H624" i="1" s="1"/>
  <c r="I624" i="1" s="1"/>
  <c r="K624" i="1" s="1"/>
  <c r="G625" i="1"/>
  <c r="H625" i="1" s="1"/>
  <c r="I625" i="1" s="1"/>
  <c r="K625" i="1" s="1"/>
  <c r="G626" i="1"/>
  <c r="H626" i="1" s="1"/>
  <c r="I626" i="1" s="1"/>
  <c r="K626" i="1" s="1"/>
  <c r="G627" i="1"/>
  <c r="H627" i="1" s="1"/>
  <c r="I627" i="1" s="1"/>
  <c r="K627" i="1" s="1"/>
  <c r="G628" i="1"/>
  <c r="H628" i="1" s="1"/>
  <c r="I628" i="1" s="1"/>
  <c r="K628" i="1" s="1"/>
  <c r="G629" i="1"/>
  <c r="H629" i="1" s="1"/>
  <c r="I629" i="1" s="1"/>
  <c r="K629" i="1" s="1"/>
  <c r="G630" i="1"/>
  <c r="H630" i="1" s="1"/>
  <c r="I630" i="1" s="1"/>
  <c r="K630" i="1" s="1"/>
  <c r="G631" i="1"/>
  <c r="H631" i="1" s="1"/>
  <c r="I631" i="1" s="1"/>
  <c r="K631" i="1" s="1"/>
  <c r="G632" i="1"/>
  <c r="H632" i="1" s="1"/>
  <c r="I632" i="1" s="1"/>
  <c r="K632" i="1" s="1"/>
  <c r="G633" i="1"/>
  <c r="H633" i="1" s="1"/>
  <c r="I633" i="1" s="1"/>
  <c r="K633" i="1" s="1"/>
  <c r="G634" i="1"/>
  <c r="H634" i="1" s="1"/>
  <c r="I634" i="1" s="1"/>
  <c r="K634" i="1" s="1"/>
  <c r="G635" i="1"/>
  <c r="H635" i="1" s="1"/>
  <c r="I635" i="1" s="1"/>
  <c r="K635" i="1" s="1"/>
  <c r="G636" i="1"/>
  <c r="H636" i="1" s="1"/>
  <c r="I636" i="1" s="1"/>
  <c r="K636" i="1" s="1"/>
  <c r="G637" i="1"/>
  <c r="H637" i="1" s="1"/>
  <c r="I637" i="1" s="1"/>
  <c r="K637" i="1" s="1"/>
  <c r="G638" i="1"/>
  <c r="H638" i="1" s="1"/>
  <c r="I638" i="1" s="1"/>
  <c r="K638" i="1" s="1"/>
  <c r="G639" i="1"/>
  <c r="H639" i="1" s="1"/>
  <c r="I639" i="1" s="1"/>
  <c r="K639" i="1" s="1"/>
  <c r="G640" i="1"/>
  <c r="H640" i="1" s="1"/>
  <c r="I640" i="1" s="1"/>
  <c r="K640" i="1" s="1"/>
  <c r="G641" i="1"/>
  <c r="H641" i="1" s="1"/>
  <c r="I641" i="1" s="1"/>
  <c r="K641" i="1" s="1"/>
  <c r="G642" i="1"/>
  <c r="H642" i="1" s="1"/>
  <c r="I642" i="1" s="1"/>
  <c r="K642" i="1" s="1"/>
  <c r="G643" i="1"/>
  <c r="H643" i="1" s="1"/>
  <c r="I643" i="1" s="1"/>
  <c r="K643" i="1" s="1"/>
  <c r="G644" i="1"/>
  <c r="H644" i="1" s="1"/>
  <c r="I644" i="1" s="1"/>
  <c r="K644" i="1" s="1"/>
  <c r="G645" i="1"/>
  <c r="H645" i="1" s="1"/>
  <c r="I645" i="1" s="1"/>
  <c r="K645" i="1" s="1"/>
  <c r="G646" i="1"/>
  <c r="H646" i="1" s="1"/>
  <c r="I646" i="1" s="1"/>
  <c r="K646" i="1" s="1"/>
  <c r="G647" i="1"/>
  <c r="H647" i="1" s="1"/>
  <c r="I647" i="1" s="1"/>
  <c r="K647" i="1" s="1"/>
  <c r="G648" i="1"/>
  <c r="H648" i="1" s="1"/>
  <c r="I648" i="1" s="1"/>
  <c r="K648" i="1" s="1"/>
  <c r="G649" i="1"/>
  <c r="H649" i="1" s="1"/>
  <c r="I649" i="1" s="1"/>
  <c r="K649" i="1" s="1"/>
  <c r="G650" i="1"/>
  <c r="H650" i="1" s="1"/>
  <c r="I650" i="1" s="1"/>
  <c r="K650" i="1" s="1"/>
  <c r="G651" i="1"/>
  <c r="H651" i="1" s="1"/>
  <c r="I651" i="1" s="1"/>
  <c r="K651" i="1" s="1"/>
  <c r="G652" i="1"/>
  <c r="H652" i="1" s="1"/>
  <c r="I652" i="1" s="1"/>
  <c r="K652" i="1" s="1"/>
  <c r="G653" i="1"/>
  <c r="H653" i="1" s="1"/>
  <c r="I653" i="1" s="1"/>
  <c r="K653" i="1" s="1"/>
  <c r="G654" i="1"/>
  <c r="H654" i="1" s="1"/>
  <c r="I654" i="1" s="1"/>
  <c r="K654" i="1" s="1"/>
  <c r="G655" i="1"/>
  <c r="H655" i="1" s="1"/>
  <c r="I655" i="1" s="1"/>
  <c r="K655" i="1" s="1"/>
  <c r="G656" i="1"/>
  <c r="H656" i="1" s="1"/>
  <c r="I656" i="1" s="1"/>
  <c r="K656" i="1" s="1"/>
  <c r="G657" i="1"/>
  <c r="H657" i="1" s="1"/>
  <c r="I657" i="1" s="1"/>
  <c r="K657" i="1" s="1"/>
  <c r="G658" i="1"/>
  <c r="H658" i="1" s="1"/>
  <c r="I658" i="1" s="1"/>
  <c r="K658" i="1" s="1"/>
  <c r="G659" i="1"/>
  <c r="H659" i="1" s="1"/>
  <c r="I659" i="1" s="1"/>
  <c r="K659" i="1" s="1"/>
  <c r="G660" i="1"/>
  <c r="H660" i="1" s="1"/>
  <c r="I660" i="1" s="1"/>
  <c r="K660" i="1" s="1"/>
  <c r="G661" i="1"/>
  <c r="H661" i="1" s="1"/>
  <c r="I661" i="1" s="1"/>
  <c r="K661" i="1" s="1"/>
  <c r="G662" i="1"/>
  <c r="H662" i="1" s="1"/>
  <c r="I662" i="1" s="1"/>
  <c r="K662" i="1" s="1"/>
  <c r="G663" i="1"/>
  <c r="H663" i="1" s="1"/>
  <c r="I663" i="1" s="1"/>
  <c r="K663" i="1" s="1"/>
  <c r="G664" i="1"/>
  <c r="H664" i="1" s="1"/>
  <c r="I664" i="1" s="1"/>
  <c r="K664" i="1" s="1"/>
  <c r="G665" i="1"/>
  <c r="H665" i="1" s="1"/>
  <c r="I665" i="1" s="1"/>
  <c r="K665" i="1" s="1"/>
  <c r="G666" i="1"/>
  <c r="H666" i="1" s="1"/>
  <c r="I666" i="1" s="1"/>
  <c r="K666" i="1" s="1"/>
  <c r="G667" i="1"/>
  <c r="H667" i="1" s="1"/>
  <c r="I667" i="1" s="1"/>
  <c r="K667" i="1" s="1"/>
  <c r="G668" i="1"/>
  <c r="H668" i="1" s="1"/>
  <c r="I668" i="1" s="1"/>
  <c r="K668" i="1" s="1"/>
  <c r="G669" i="1"/>
  <c r="H669" i="1" s="1"/>
  <c r="I669" i="1" s="1"/>
  <c r="K669" i="1" s="1"/>
  <c r="G670" i="1"/>
  <c r="H670" i="1" s="1"/>
  <c r="I670" i="1" s="1"/>
  <c r="K670" i="1" s="1"/>
  <c r="G671" i="1"/>
  <c r="H671" i="1" s="1"/>
  <c r="I671" i="1" s="1"/>
  <c r="K671" i="1" s="1"/>
  <c r="G672" i="1"/>
  <c r="H672" i="1" s="1"/>
  <c r="I672" i="1" s="1"/>
  <c r="K672" i="1" s="1"/>
  <c r="G673" i="1"/>
  <c r="H673" i="1" s="1"/>
  <c r="I673" i="1" s="1"/>
  <c r="K673" i="1" s="1"/>
  <c r="G674" i="1"/>
  <c r="H674" i="1" s="1"/>
  <c r="I674" i="1" s="1"/>
  <c r="K674" i="1" s="1"/>
  <c r="G675" i="1"/>
  <c r="H675" i="1" s="1"/>
  <c r="I675" i="1" s="1"/>
  <c r="K675" i="1" s="1"/>
  <c r="G676" i="1"/>
  <c r="H676" i="1" s="1"/>
  <c r="I676" i="1" s="1"/>
  <c r="K676" i="1" s="1"/>
  <c r="G677" i="1"/>
  <c r="H677" i="1" s="1"/>
  <c r="I677" i="1" s="1"/>
  <c r="K677" i="1" s="1"/>
  <c r="G678" i="1"/>
  <c r="H678" i="1" s="1"/>
  <c r="I678" i="1" s="1"/>
  <c r="K678" i="1" s="1"/>
  <c r="G679" i="1"/>
  <c r="H679" i="1" s="1"/>
  <c r="I679" i="1" s="1"/>
  <c r="K679" i="1" s="1"/>
  <c r="G680" i="1"/>
  <c r="H680" i="1" s="1"/>
  <c r="I680" i="1" s="1"/>
  <c r="K680" i="1" s="1"/>
  <c r="G681" i="1"/>
  <c r="H681" i="1" s="1"/>
  <c r="I681" i="1" s="1"/>
  <c r="K681" i="1" s="1"/>
  <c r="G682" i="1"/>
  <c r="H682" i="1" s="1"/>
  <c r="I682" i="1" s="1"/>
  <c r="K682" i="1" s="1"/>
  <c r="G683" i="1"/>
  <c r="H683" i="1" s="1"/>
  <c r="I683" i="1" s="1"/>
  <c r="K683" i="1" s="1"/>
  <c r="G684" i="1"/>
  <c r="H684" i="1" s="1"/>
  <c r="I684" i="1" s="1"/>
  <c r="K684" i="1" s="1"/>
  <c r="G685" i="1"/>
  <c r="H685" i="1" s="1"/>
  <c r="I685" i="1" s="1"/>
  <c r="K685" i="1" s="1"/>
  <c r="G686" i="1"/>
  <c r="H686" i="1" s="1"/>
  <c r="I686" i="1" s="1"/>
  <c r="K686" i="1" s="1"/>
  <c r="G687" i="1"/>
  <c r="H687" i="1" s="1"/>
  <c r="I687" i="1" s="1"/>
  <c r="K687" i="1" s="1"/>
  <c r="G688" i="1"/>
  <c r="H688" i="1" s="1"/>
  <c r="I688" i="1" s="1"/>
  <c r="K688" i="1" s="1"/>
  <c r="G689" i="1"/>
  <c r="H689" i="1" s="1"/>
  <c r="I689" i="1" s="1"/>
  <c r="K689" i="1" s="1"/>
  <c r="G690" i="1"/>
  <c r="H690" i="1" s="1"/>
  <c r="I690" i="1" s="1"/>
  <c r="K690" i="1" s="1"/>
  <c r="G691" i="1"/>
  <c r="H691" i="1" s="1"/>
  <c r="I691" i="1" s="1"/>
  <c r="K691" i="1" s="1"/>
  <c r="G692" i="1"/>
  <c r="H692" i="1" s="1"/>
  <c r="I692" i="1" s="1"/>
  <c r="K692" i="1" s="1"/>
  <c r="G693" i="1"/>
  <c r="H693" i="1" s="1"/>
  <c r="I693" i="1" s="1"/>
  <c r="K693" i="1" s="1"/>
  <c r="G694" i="1"/>
  <c r="H694" i="1" s="1"/>
  <c r="I694" i="1" s="1"/>
  <c r="K694" i="1" s="1"/>
  <c r="G695" i="1"/>
  <c r="H695" i="1" s="1"/>
  <c r="I695" i="1" s="1"/>
  <c r="K695" i="1" s="1"/>
  <c r="G696" i="1"/>
  <c r="H696" i="1" s="1"/>
  <c r="I696" i="1" s="1"/>
  <c r="K696" i="1" s="1"/>
  <c r="G697" i="1"/>
  <c r="H697" i="1" s="1"/>
  <c r="I697" i="1" s="1"/>
  <c r="K697" i="1" s="1"/>
  <c r="G698" i="1"/>
  <c r="H698" i="1" s="1"/>
  <c r="I698" i="1" s="1"/>
  <c r="K698" i="1" s="1"/>
  <c r="G699" i="1"/>
  <c r="H699" i="1" s="1"/>
  <c r="I699" i="1" s="1"/>
  <c r="K699" i="1" s="1"/>
  <c r="G700" i="1"/>
  <c r="H700" i="1" s="1"/>
  <c r="I700" i="1" s="1"/>
  <c r="K700" i="1" s="1"/>
  <c r="G701" i="1"/>
  <c r="H701" i="1" s="1"/>
  <c r="I701" i="1" s="1"/>
  <c r="K701" i="1" s="1"/>
  <c r="G702" i="1"/>
  <c r="H702" i="1" s="1"/>
  <c r="I702" i="1" s="1"/>
  <c r="K702" i="1" s="1"/>
  <c r="G703" i="1"/>
  <c r="H703" i="1" s="1"/>
  <c r="I703" i="1" s="1"/>
  <c r="K703" i="1" s="1"/>
  <c r="G704" i="1"/>
  <c r="H704" i="1" s="1"/>
  <c r="I704" i="1" s="1"/>
  <c r="K704" i="1" s="1"/>
  <c r="G705" i="1"/>
  <c r="H705" i="1" s="1"/>
  <c r="I705" i="1" s="1"/>
  <c r="K705" i="1" s="1"/>
  <c r="G706" i="1"/>
  <c r="H706" i="1" s="1"/>
  <c r="I706" i="1" s="1"/>
  <c r="K706" i="1" s="1"/>
  <c r="G707" i="1"/>
  <c r="H707" i="1" s="1"/>
  <c r="I707" i="1" s="1"/>
  <c r="K707" i="1" s="1"/>
  <c r="G708" i="1"/>
  <c r="H708" i="1" s="1"/>
  <c r="I708" i="1" s="1"/>
  <c r="K708" i="1" s="1"/>
  <c r="G709" i="1"/>
  <c r="H709" i="1" s="1"/>
  <c r="I709" i="1" s="1"/>
  <c r="K709" i="1" s="1"/>
  <c r="G710" i="1"/>
  <c r="H710" i="1" s="1"/>
  <c r="I710" i="1" s="1"/>
  <c r="K710" i="1" s="1"/>
  <c r="G711" i="1"/>
  <c r="H711" i="1" s="1"/>
  <c r="I711" i="1" s="1"/>
  <c r="K711" i="1" s="1"/>
  <c r="G712" i="1"/>
  <c r="H712" i="1" s="1"/>
  <c r="I712" i="1" s="1"/>
  <c r="K712" i="1" s="1"/>
  <c r="G713" i="1"/>
  <c r="H713" i="1" s="1"/>
  <c r="I713" i="1" s="1"/>
  <c r="K713" i="1" s="1"/>
  <c r="G714" i="1"/>
  <c r="H714" i="1" s="1"/>
  <c r="I714" i="1" s="1"/>
  <c r="K714" i="1" s="1"/>
  <c r="G715" i="1"/>
  <c r="H715" i="1" s="1"/>
  <c r="I715" i="1" s="1"/>
  <c r="K715" i="1" s="1"/>
  <c r="G716" i="1"/>
  <c r="H716" i="1" s="1"/>
  <c r="I716" i="1" s="1"/>
  <c r="K716" i="1" s="1"/>
  <c r="G717" i="1"/>
  <c r="H717" i="1" s="1"/>
  <c r="I717" i="1" s="1"/>
  <c r="K717" i="1" s="1"/>
  <c r="G718" i="1"/>
  <c r="H718" i="1" s="1"/>
  <c r="I718" i="1" s="1"/>
  <c r="K718" i="1" s="1"/>
  <c r="G719" i="1"/>
  <c r="H719" i="1" s="1"/>
  <c r="I719" i="1" s="1"/>
  <c r="K719" i="1" s="1"/>
  <c r="G720" i="1"/>
  <c r="H720" i="1" s="1"/>
  <c r="I720" i="1" s="1"/>
  <c r="K720" i="1" s="1"/>
  <c r="G721" i="1"/>
  <c r="H721" i="1" s="1"/>
  <c r="I721" i="1" s="1"/>
  <c r="K721" i="1" s="1"/>
  <c r="G722" i="1"/>
  <c r="H722" i="1" s="1"/>
  <c r="I722" i="1" s="1"/>
  <c r="K722" i="1" s="1"/>
  <c r="G723" i="1"/>
  <c r="H723" i="1" s="1"/>
  <c r="I723" i="1" s="1"/>
  <c r="K723" i="1" s="1"/>
  <c r="G724" i="1"/>
  <c r="H724" i="1" s="1"/>
  <c r="I724" i="1" s="1"/>
  <c r="K724" i="1" s="1"/>
  <c r="G725" i="1"/>
  <c r="H725" i="1" s="1"/>
  <c r="I725" i="1" s="1"/>
  <c r="K725" i="1" s="1"/>
  <c r="G726" i="1"/>
  <c r="H726" i="1" s="1"/>
  <c r="I726" i="1" s="1"/>
  <c r="K726" i="1" s="1"/>
  <c r="G727" i="1"/>
  <c r="H727" i="1" s="1"/>
  <c r="I727" i="1" s="1"/>
  <c r="K727" i="1" s="1"/>
  <c r="G728" i="1"/>
  <c r="H728" i="1" s="1"/>
  <c r="I728" i="1" s="1"/>
  <c r="K728" i="1" s="1"/>
  <c r="G729" i="1"/>
  <c r="H729" i="1" s="1"/>
  <c r="I729" i="1" s="1"/>
  <c r="K729" i="1" s="1"/>
  <c r="G730" i="1"/>
  <c r="H730" i="1" s="1"/>
  <c r="I730" i="1" s="1"/>
  <c r="K730" i="1" s="1"/>
  <c r="G731" i="1"/>
  <c r="H731" i="1" s="1"/>
  <c r="I731" i="1" s="1"/>
  <c r="K731" i="1" s="1"/>
  <c r="G732" i="1"/>
  <c r="H732" i="1" s="1"/>
  <c r="I732" i="1" s="1"/>
  <c r="K732" i="1" s="1"/>
  <c r="G733" i="1"/>
  <c r="H733" i="1" s="1"/>
  <c r="I733" i="1" s="1"/>
  <c r="K733" i="1" s="1"/>
  <c r="G734" i="1"/>
  <c r="H734" i="1" s="1"/>
  <c r="I734" i="1" s="1"/>
  <c r="K734" i="1" s="1"/>
  <c r="G735" i="1"/>
  <c r="H735" i="1" s="1"/>
  <c r="I735" i="1" s="1"/>
  <c r="K735" i="1" s="1"/>
  <c r="G736" i="1"/>
  <c r="H736" i="1" s="1"/>
  <c r="I736" i="1" s="1"/>
  <c r="K736" i="1" s="1"/>
  <c r="G737" i="1"/>
  <c r="H737" i="1" s="1"/>
  <c r="I737" i="1" s="1"/>
  <c r="K737" i="1" s="1"/>
  <c r="G738" i="1"/>
  <c r="H738" i="1" s="1"/>
  <c r="I738" i="1" s="1"/>
  <c r="K738" i="1" s="1"/>
  <c r="G739" i="1"/>
  <c r="H739" i="1" s="1"/>
  <c r="I739" i="1" s="1"/>
  <c r="K739" i="1" s="1"/>
  <c r="G740" i="1"/>
  <c r="H740" i="1" s="1"/>
  <c r="I740" i="1" s="1"/>
  <c r="K740" i="1" s="1"/>
  <c r="G741" i="1"/>
  <c r="H741" i="1" s="1"/>
  <c r="I741" i="1" s="1"/>
  <c r="K741" i="1" s="1"/>
  <c r="G742" i="1"/>
  <c r="H742" i="1" s="1"/>
  <c r="I742" i="1" s="1"/>
  <c r="K742" i="1" s="1"/>
  <c r="G743" i="1"/>
  <c r="H743" i="1" s="1"/>
  <c r="I743" i="1" s="1"/>
  <c r="K743" i="1" s="1"/>
  <c r="G744" i="1"/>
  <c r="H744" i="1" s="1"/>
  <c r="I744" i="1" s="1"/>
  <c r="K744" i="1" s="1"/>
  <c r="G745" i="1"/>
  <c r="H745" i="1" s="1"/>
  <c r="I745" i="1" s="1"/>
  <c r="K745" i="1" s="1"/>
  <c r="G746" i="1"/>
  <c r="H746" i="1" s="1"/>
  <c r="I746" i="1" s="1"/>
  <c r="K746" i="1" s="1"/>
  <c r="G747" i="1"/>
  <c r="H747" i="1" s="1"/>
  <c r="I747" i="1" s="1"/>
  <c r="K747" i="1" s="1"/>
  <c r="G748" i="1"/>
  <c r="H748" i="1" s="1"/>
  <c r="I748" i="1" s="1"/>
  <c r="K748" i="1" s="1"/>
  <c r="G749" i="1"/>
  <c r="H749" i="1" s="1"/>
  <c r="I749" i="1" s="1"/>
  <c r="K749" i="1" s="1"/>
  <c r="G750" i="1"/>
  <c r="H750" i="1" s="1"/>
  <c r="I750" i="1" s="1"/>
  <c r="K750" i="1" s="1"/>
  <c r="G751" i="1"/>
  <c r="H751" i="1" s="1"/>
  <c r="I751" i="1" s="1"/>
  <c r="K751" i="1" s="1"/>
  <c r="G752" i="1"/>
  <c r="H752" i="1" s="1"/>
  <c r="I752" i="1" s="1"/>
  <c r="K752" i="1" s="1"/>
  <c r="G753" i="1"/>
  <c r="H753" i="1" s="1"/>
  <c r="I753" i="1" s="1"/>
  <c r="K753" i="1" s="1"/>
  <c r="G754" i="1"/>
  <c r="H754" i="1" s="1"/>
  <c r="I754" i="1" s="1"/>
  <c r="K754" i="1" s="1"/>
  <c r="G755" i="1"/>
  <c r="H755" i="1" s="1"/>
  <c r="I755" i="1" s="1"/>
  <c r="K755" i="1" s="1"/>
  <c r="G756" i="1"/>
  <c r="H756" i="1" s="1"/>
  <c r="I756" i="1" s="1"/>
  <c r="K756" i="1" s="1"/>
  <c r="G757" i="1"/>
  <c r="H757" i="1" s="1"/>
  <c r="I757" i="1" s="1"/>
  <c r="K757" i="1" s="1"/>
  <c r="G758" i="1"/>
  <c r="H758" i="1" s="1"/>
  <c r="I758" i="1" s="1"/>
  <c r="K758" i="1" s="1"/>
  <c r="G759" i="1"/>
  <c r="H759" i="1" s="1"/>
  <c r="I759" i="1" s="1"/>
  <c r="K759" i="1" s="1"/>
  <c r="G760" i="1"/>
  <c r="H760" i="1" s="1"/>
  <c r="I760" i="1" s="1"/>
  <c r="K760" i="1" s="1"/>
  <c r="G761" i="1"/>
  <c r="H761" i="1" s="1"/>
  <c r="I761" i="1" s="1"/>
  <c r="K761" i="1" s="1"/>
  <c r="G762" i="1"/>
  <c r="H762" i="1" s="1"/>
  <c r="I762" i="1" s="1"/>
  <c r="K762" i="1" s="1"/>
  <c r="G763" i="1"/>
  <c r="H763" i="1" s="1"/>
  <c r="I763" i="1" s="1"/>
  <c r="K763" i="1" s="1"/>
  <c r="G764" i="1"/>
  <c r="H764" i="1" s="1"/>
  <c r="I764" i="1" s="1"/>
  <c r="K764" i="1" s="1"/>
  <c r="G765" i="1"/>
  <c r="H765" i="1" s="1"/>
  <c r="I765" i="1" s="1"/>
  <c r="K765" i="1" s="1"/>
  <c r="G766" i="1"/>
  <c r="H766" i="1" s="1"/>
  <c r="I766" i="1" s="1"/>
  <c r="K766" i="1" s="1"/>
  <c r="G767" i="1"/>
  <c r="H767" i="1" s="1"/>
  <c r="I767" i="1" s="1"/>
  <c r="K767" i="1" s="1"/>
  <c r="G768" i="1"/>
  <c r="H768" i="1" s="1"/>
  <c r="I768" i="1" s="1"/>
  <c r="K768" i="1" s="1"/>
  <c r="G769" i="1"/>
  <c r="H769" i="1" s="1"/>
  <c r="I769" i="1" s="1"/>
  <c r="K769" i="1" s="1"/>
  <c r="G770" i="1"/>
  <c r="H770" i="1" s="1"/>
  <c r="I770" i="1" s="1"/>
  <c r="K770" i="1" s="1"/>
  <c r="G771" i="1"/>
  <c r="H771" i="1" s="1"/>
  <c r="I771" i="1" s="1"/>
  <c r="K771" i="1" s="1"/>
  <c r="G772" i="1"/>
  <c r="H772" i="1" s="1"/>
  <c r="I772" i="1" s="1"/>
  <c r="K772" i="1" s="1"/>
  <c r="G773" i="1"/>
  <c r="H773" i="1" s="1"/>
  <c r="I773" i="1" s="1"/>
  <c r="K773" i="1" s="1"/>
  <c r="G774" i="1"/>
  <c r="H774" i="1" s="1"/>
  <c r="I774" i="1" s="1"/>
  <c r="K774" i="1" s="1"/>
  <c r="G775" i="1"/>
  <c r="H775" i="1" s="1"/>
  <c r="I775" i="1" s="1"/>
  <c r="K775" i="1" s="1"/>
  <c r="G776" i="1"/>
  <c r="H776" i="1" s="1"/>
  <c r="I776" i="1" s="1"/>
  <c r="K776" i="1" s="1"/>
  <c r="G777" i="1"/>
  <c r="H777" i="1" s="1"/>
  <c r="I777" i="1" s="1"/>
  <c r="K777" i="1" s="1"/>
  <c r="G778" i="1"/>
  <c r="H778" i="1" s="1"/>
  <c r="I778" i="1" s="1"/>
  <c r="K778" i="1" s="1"/>
  <c r="G779" i="1"/>
  <c r="H779" i="1" s="1"/>
  <c r="I779" i="1" s="1"/>
  <c r="K779" i="1" s="1"/>
  <c r="G780" i="1"/>
  <c r="H780" i="1" s="1"/>
  <c r="I780" i="1" s="1"/>
  <c r="K780" i="1" s="1"/>
  <c r="G781" i="1"/>
  <c r="H781" i="1" s="1"/>
  <c r="I781" i="1" s="1"/>
  <c r="K781" i="1" s="1"/>
  <c r="G782" i="1"/>
  <c r="H782" i="1" s="1"/>
  <c r="I782" i="1" s="1"/>
  <c r="K782" i="1" s="1"/>
  <c r="G783" i="1"/>
  <c r="H783" i="1" s="1"/>
  <c r="I783" i="1" s="1"/>
  <c r="K783" i="1" s="1"/>
  <c r="G784" i="1"/>
  <c r="H784" i="1" s="1"/>
  <c r="I784" i="1" s="1"/>
  <c r="K784" i="1" s="1"/>
  <c r="G785" i="1"/>
  <c r="H785" i="1" s="1"/>
  <c r="I785" i="1" s="1"/>
  <c r="K785" i="1" s="1"/>
  <c r="G786" i="1"/>
  <c r="H786" i="1" s="1"/>
  <c r="I786" i="1" s="1"/>
  <c r="K786" i="1" s="1"/>
  <c r="G787" i="1"/>
  <c r="H787" i="1" s="1"/>
  <c r="I787" i="1" s="1"/>
  <c r="K787" i="1" s="1"/>
  <c r="G788" i="1"/>
  <c r="H788" i="1" s="1"/>
  <c r="I788" i="1" s="1"/>
  <c r="K788" i="1" s="1"/>
  <c r="G789" i="1"/>
  <c r="H789" i="1" s="1"/>
  <c r="I789" i="1" s="1"/>
  <c r="K789" i="1" s="1"/>
  <c r="G790" i="1"/>
  <c r="H790" i="1" s="1"/>
  <c r="I790" i="1" s="1"/>
  <c r="K790" i="1" s="1"/>
  <c r="G791" i="1"/>
  <c r="H791" i="1" s="1"/>
  <c r="I791" i="1" s="1"/>
  <c r="K791" i="1" s="1"/>
  <c r="G792" i="1"/>
  <c r="H792" i="1" s="1"/>
  <c r="I792" i="1" s="1"/>
  <c r="K792" i="1" s="1"/>
  <c r="G793" i="1"/>
  <c r="H793" i="1" s="1"/>
  <c r="I793" i="1" s="1"/>
  <c r="K793" i="1" s="1"/>
  <c r="G794" i="1"/>
  <c r="H794" i="1" s="1"/>
  <c r="I794" i="1" s="1"/>
  <c r="K794" i="1" s="1"/>
  <c r="G795" i="1"/>
  <c r="H795" i="1" s="1"/>
  <c r="I795" i="1" s="1"/>
  <c r="K795" i="1" s="1"/>
  <c r="G796" i="1"/>
  <c r="H796" i="1" s="1"/>
  <c r="I796" i="1" s="1"/>
  <c r="K796" i="1" s="1"/>
  <c r="G797" i="1"/>
  <c r="H797" i="1" s="1"/>
  <c r="I797" i="1" s="1"/>
  <c r="K797" i="1" s="1"/>
  <c r="G798" i="1"/>
  <c r="H798" i="1" s="1"/>
  <c r="I798" i="1" s="1"/>
  <c r="K798" i="1" s="1"/>
  <c r="G799" i="1"/>
  <c r="H799" i="1" s="1"/>
  <c r="I799" i="1" s="1"/>
  <c r="K799" i="1" s="1"/>
  <c r="G801" i="1"/>
  <c r="H801" i="1" s="1"/>
  <c r="I801" i="1" s="1"/>
  <c r="K801" i="1" s="1"/>
  <c r="G802" i="1"/>
  <c r="H802" i="1" s="1"/>
  <c r="I802" i="1" s="1"/>
  <c r="K802" i="1" s="1"/>
  <c r="G803" i="1"/>
  <c r="H803" i="1" s="1"/>
  <c r="I803" i="1" s="1"/>
  <c r="K803" i="1" s="1"/>
  <c r="G804" i="1"/>
  <c r="H804" i="1" s="1"/>
  <c r="I804" i="1" s="1"/>
  <c r="K804" i="1" s="1"/>
  <c r="G805" i="1"/>
  <c r="H805" i="1" s="1"/>
  <c r="I805" i="1" s="1"/>
  <c r="K805" i="1" s="1"/>
  <c r="G806" i="1"/>
  <c r="H806" i="1" s="1"/>
  <c r="I806" i="1" s="1"/>
  <c r="K806" i="1" s="1"/>
  <c r="G807" i="1"/>
  <c r="H807" i="1" s="1"/>
  <c r="I807" i="1" s="1"/>
  <c r="K807" i="1" s="1"/>
  <c r="G808" i="1"/>
  <c r="H808" i="1" s="1"/>
  <c r="I808" i="1" s="1"/>
  <c r="K808" i="1" s="1"/>
  <c r="G809" i="1"/>
  <c r="H809" i="1" s="1"/>
  <c r="I809" i="1" s="1"/>
  <c r="K809" i="1" s="1"/>
  <c r="G810" i="1"/>
  <c r="H810" i="1" s="1"/>
  <c r="I810" i="1" s="1"/>
  <c r="K810" i="1" s="1"/>
  <c r="G811" i="1"/>
  <c r="H811" i="1" s="1"/>
  <c r="I811" i="1" s="1"/>
  <c r="K811" i="1" s="1"/>
  <c r="G812" i="1"/>
  <c r="H812" i="1" s="1"/>
  <c r="I812" i="1" s="1"/>
  <c r="K812" i="1" s="1"/>
  <c r="G813" i="1"/>
  <c r="H813" i="1" s="1"/>
  <c r="I813" i="1" s="1"/>
  <c r="K813" i="1" s="1"/>
  <c r="G814" i="1"/>
  <c r="H814" i="1" s="1"/>
  <c r="I814" i="1" s="1"/>
  <c r="K814" i="1" s="1"/>
  <c r="G815" i="1"/>
  <c r="H815" i="1" s="1"/>
  <c r="I815" i="1" s="1"/>
  <c r="K815" i="1" s="1"/>
  <c r="G816" i="1"/>
  <c r="H816" i="1" s="1"/>
  <c r="I816" i="1" s="1"/>
  <c r="K816" i="1" s="1"/>
  <c r="G817" i="1"/>
  <c r="H817" i="1" s="1"/>
  <c r="I817" i="1" s="1"/>
  <c r="K817" i="1" s="1"/>
  <c r="G818" i="1"/>
  <c r="H818" i="1" s="1"/>
  <c r="I818" i="1" s="1"/>
  <c r="K818" i="1" s="1"/>
  <c r="G819" i="1"/>
  <c r="H819" i="1" s="1"/>
  <c r="I819" i="1" s="1"/>
  <c r="K819" i="1" s="1"/>
  <c r="G820" i="1"/>
  <c r="H820" i="1" s="1"/>
  <c r="I820" i="1" s="1"/>
  <c r="K820" i="1" s="1"/>
  <c r="G821" i="1"/>
  <c r="H821" i="1" s="1"/>
  <c r="I821" i="1" s="1"/>
  <c r="K821" i="1" s="1"/>
  <c r="G822" i="1"/>
  <c r="H822" i="1" s="1"/>
  <c r="I822" i="1" s="1"/>
  <c r="K822" i="1" s="1"/>
  <c r="G823" i="1"/>
  <c r="H823" i="1" s="1"/>
  <c r="I823" i="1" s="1"/>
  <c r="K823" i="1" s="1"/>
  <c r="G824" i="1"/>
  <c r="H824" i="1" s="1"/>
  <c r="I824" i="1" s="1"/>
  <c r="K824" i="1" s="1"/>
  <c r="G825" i="1"/>
  <c r="H825" i="1" s="1"/>
  <c r="I825" i="1" s="1"/>
  <c r="K825" i="1" s="1"/>
  <c r="G826" i="1"/>
  <c r="H826" i="1" s="1"/>
  <c r="I826" i="1" s="1"/>
  <c r="K826" i="1" s="1"/>
  <c r="G827" i="1"/>
  <c r="H827" i="1" s="1"/>
  <c r="I827" i="1" s="1"/>
  <c r="K827" i="1" s="1"/>
  <c r="G828" i="1"/>
  <c r="H828" i="1" s="1"/>
  <c r="I828" i="1" s="1"/>
  <c r="K828" i="1" s="1"/>
  <c r="G829" i="1"/>
  <c r="H829" i="1" s="1"/>
  <c r="I829" i="1" s="1"/>
  <c r="K829" i="1" s="1"/>
  <c r="G830" i="1"/>
  <c r="H830" i="1" s="1"/>
  <c r="I830" i="1" s="1"/>
  <c r="K830" i="1" s="1"/>
  <c r="G831" i="1"/>
  <c r="H831" i="1" s="1"/>
  <c r="I831" i="1" s="1"/>
  <c r="K831" i="1" s="1"/>
  <c r="G832" i="1"/>
  <c r="H832" i="1" s="1"/>
  <c r="I832" i="1" s="1"/>
  <c r="K832" i="1" s="1"/>
  <c r="G833" i="1"/>
  <c r="H833" i="1" s="1"/>
  <c r="I833" i="1" s="1"/>
  <c r="K833" i="1" s="1"/>
  <c r="G834" i="1"/>
  <c r="H834" i="1" s="1"/>
  <c r="I834" i="1" s="1"/>
  <c r="K834" i="1" s="1"/>
  <c r="G835" i="1"/>
  <c r="H835" i="1" s="1"/>
  <c r="I835" i="1" s="1"/>
  <c r="K835" i="1" s="1"/>
  <c r="G836" i="1"/>
  <c r="H836" i="1" s="1"/>
  <c r="I836" i="1" s="1"/>
  <c r="K836" i="1" s="1"/>
  <c r="G837" i="1"/>
  <c r="H837" i="1" s="1"/>
  <c r="I837" i="1" s="1"/>
  <c r="K837" i="1" s="1"/>
  <c r="G838" i="1"/>
  <c r="H838" i="1" s="1"/>
  <c r="I838" i="1" s="1"/>
  <c r="K838" i="1" s="1"/>
  <c r="G839" i="1"/>
  <c r="H839" i="1" s="1"/>
  <c r="I839" i="1" s="1"/>
  <c r="K839" i="1" s="1"/>
  <c r="G840" i="1"/>
  <c r="H840" i="1" s="1"/>
  <c r="I840" i="1" s="1"/>
  <c r="K840" i="1" s="1"/>
  <c r="G841" i="1"/>
  <c r="H841" i="1" s="1"/>
  <c r="I841" i="1" s="1"/>
  <c r="K841" i="1" s="1"/>
  <c r="G842" i="1"/>
  <c r="H842" i="1" s="1"/>
  <c r="I842" i="1" s="1"/>
  <c r="K842" i="1" s="1"/>
  <c r="G843" i="1"/>
  <c r="H843" i="1" s="1"/>
  <c r="I843" i="1" s="1"/>
  <c r="K843" i="1" s="1"/>
  <c r="G844" i="1"/>
  <c r="H844" i="1" s="1"/>
  <c r="I844" i="1" s="1"/>
  <c r="K844" i="1" s="1"/>
  <c r="G845" i="1"/>
  <c r="H845" i="1" s="1"/>
  <c r="I845" i="1" s="1"/>
  <c r="K845" i="1" s="1"/>
  <c r="G846" i="1"/>
  <c r="H846" i="1" s="1"/>
  <c r="I846" i="1" s="1"/>
  <c r="K846" i="1" s="1"/>
  <c r="G847" i="1"/>
  <c r="H847" i="1" s="1"/>
  <c r="I847" i="1" s="1"/>
  <c r="K847" i="1" s="1"/>
  <c r="G848" i="1"/>
  <c r="H848" i="1" s="1"/>
  <c r="I848" i="1" s="1"/>
  <c r="K848" i="1" s="1"/>
  <c r="G849" i="1"/>
  <c r="H849" i="1" s="1"/>
  <c r="I849" i="1" s="1"/>
  <c r="K849" i="1" s="1"/>
  <c r="G850" i="1"/>
  <c r="H850" i="1" s="1"/>
  <c r="I850" i="1" s="1"/>
  <c r="K850" i="1" s="1"/>
  <c r="G851" i="1"/>
  <c r="H851" i="1" s="1"/>
  <c r="I851" i="1" s="1"/>
  <c r="K851" i="1" s="1"/>
  <c r="G852" i="1"/>
  <c r="H852" i="1" s="1"/>
  <c r="I852" i="1" s="1"/>
  <c r="K852" i="1" s="1"/>
  <c r="G853" i="1"/>
  <c r="H853" i="1" s="1"/>
  <c r="I853" i="1" s="1"/>
  <c r="K853" i="1" s="1"/>
  <c r="G854" i="1"/>
  <c r="H854" i="1" s="1"/>
  <c r="I854" i="1" s="1"/>
  <c r="K854" i="1" s="1"/>
  <c r="G855" i="1"/>
  <c r="H855" i="1" s="1"/>
  <c r="I855" i="1" s="1"/>
  <c r="K855" i="1" s="1"/>
  <c r="G856" i="1"/>
  <c r="H856" i="1" s="1"/>
  <c r="I856" i="1" s="1"/>
  <c r="K856" i="1" s="1"/>
  <c r="G857" i="1"/>
  <c r="H857" i="1" s="1"/>
  <c r="I857" i="1" s="1"/>
  <c r="K857" i="1" s="1"/>
  <c r="G858" i="1"/>
  <c r="H858" i="1" s="1"/>
  <c r="I858" i="1" s="1"/>
  <c r="K858" i="1" s="1"/>
  <c r="G859" i="1"/>
  <c r="H859" i="1" s="1"/>
  <c r="I859" i="1" s="1"/>
  <c r="K859" i="1" s="1"/>
  <c r="G860" i="1"/>
  <c r="H860" i="1" s="1"/>
  <c r="I860" i="1" s="1"/>
  <c r="K860" i="1" s="1"/>
  <c r="G861" i="1"/>
  <c r="H861" i="1" s="1"/>
  <c r="I861" i="1" s="1"/>
  <c r="K861" i="1" s="1"/>
  <c r="G862" i="1"/>
  <c r="H862" i="1" s="1"/>
  <c r="I862" i="1" s="1"/>
  <c r="K862" i="1" s="1"/>
  <c r="G863" i="1"/>
  <c r="H863" i="1" s="1"/>
  <c r="I863" i="1" s="1"/>
  <c r="K863" i="1" s="1"/>
  <c r="G864" i="1"/>
  <c r="H864" i="1" s="1"/>
  <c r="I864" i="1" s="1"/>
  <c r="K864" i="1" s="1"/>
  <c r="G865" i="1"/>
  <c r="H865" i="1" s="1"/>
  <c r="I865" i="1" s="1"/>
  <c r="K865" i="1" s="1"/>
  <c r="G866" i="1"/>
  <c r="H866" i="1" s="1"/>
  <c r="I866" i="1" s="1"/>
  <c r="K866" i="1" s="1"/>
  <c r="G867" i="1"/>
  <c r="H867" i="1" s="1"/>
  <c r="I867" i="1" s="1"/>
  <c r="K867" i="1" s="1"/>
  <c r="G868" i="1"/>
  <c r="H868" i="1" s="1"/>
  <c r="I868" i="1" s="1"/>
  <c r="K868" i="1" s="1"/>
  <c r="G869" i="1"/>
  <c r="H869" i="1" s="1"/>
  <c r="I869" i="1" s="1"/>
  <c r="K869" i="1" s="1"/>
  <c r="G870" i="1"/>
  <c r="H870" i="1" s="1"/>
  <c r="I870" i="1" s="1"/>
  <c r="K870" i="1" s="1"/>
  <c r="G871" i="1"/>
  <c r="H871" i="1" s="1"/>
  <c r="I871" i="1" s="1"/>
  <c r="K871" i="1" s="1"/>
  <c r="G872" i="1"/>
  <c r="H872" i="1" s="1"/>
  <c r="I872" i="1" s="1"/>
  <c r="K872" i="1" s="1"/>
  <c r="G873" i="1"/>
  <c r="H873" i="1" s="1"/>
  <c r="I873" i="1" s="1"/>
  <c r="K873" i="1" s="1"/>
  <c r="G874" i="1"/>
  <c r="H874" i="1" s="1"/>
  <c r="I874" i="1" s="1"/>
  <c r="K874" i="1" s="1"/>
  <c r="G875" i="1"/>
  <c r="H875" i="1" s="1"/>
  <c r="I875" i="1" s="1"/>
  <c r="K875" i="1" s="1"/>
  <c r="G876" i="1"/>
  <c r="H876" i="1" s="1"/>
  <c r="I876" i="1" s="1"/>
  <c r="K876" i="1" s="1"/>
  <c r="G877" i="1"/>
  <c r="H877" i="1" s="1"/>
  <c r="I877" i="1" s="1"/>
  <c r="K877" i="1" s="1"/>
  <c r="G878" i="1"/>
  <c r="H878" i="1" s="1"/>
  <c r="I878" i="1" s="1"/>
  <c r="K878" i="1" s="1"/>
  <c r="G879" i="1"/>
  <c r="H879" i="1" s="1"/>
  <c r="I879" i="1" s="1"/>
  <c r="K879" i="1" s="1"/>
  <c r="G880" i="1"/>
  <c r="H880" i="1" s="1"/>
  <c r="I880" i="1" s="1"/>
  <c r="K880" i="1" s="1"/>
  <c r="G881" i="1"/>
  <c r="H881" i="1" s="1"/>
  <c r="I881" i="1" s="1"/>
  <c r="K881" i="1" s="1"/>
  <c r="G882" i="1"/>
  <c r="H882" i="1" s="1"/>
  <c r="I882" i="1" s="1"/>
  <c r="K882" i="1" s="1"/>
  <c r="G883" i="1"/>
  <c r="H883" i="1" s="1"/>
  <c r="I883" i="1" s="1"/>
  <c r="K883" i="1" s="1"/>
  <c r="G884" i="1"/>
  <c r="H884" i="1" s="1"/>
  <c r="I884" i="1" s="1"/>
  <c r="K884" i="1" s="1"/>
  <c r="G885" i="1"/>
  <c r="H885" i="1" s="1"/>
  <c r="I885" i="1" s="1"/>
  <c r="K885" i="1" s="1"/>
  <c r="G886" i="1"/>
  <c r="H886" i="1" s="1"/>
  <c r="I886" i="1" s="1"/>
  <c r="K886" i="1" s="1"/>
  <c r="G887" i="1"/>
  <c r="H887" i="1" s="1"/>
  <c r="I887" i="1" s="1"/>
  <c r="K887" i="1" s="1"/>
  <c r="G888" i="1"/>
  <c r="H888" i="1" s="1"/>
  <c r="I888" i="1" s="1"/>
  <c r="K888" i="1" s="1"/>
  <c r="G889" i="1"/>
  <c r="H889" i="1" s="1"/>
  <c r="I889" i="1" s="1"/>
  <c r="K889" i="1" s="1"/>
  <c r="G890" i="1"/>
  <c r="H890" i="1" s="1"/>
  <c r="I890" i="1" s="1"/>
  <c r="K890" i="1" s="1"/>
  <c r="G891" i="1"/>
  <c r="H891" i="1" s="1"/>
  <c r="I891" i="1" s="1"/>
  <c r="K891" i="1" s="1"/>
  <c r="G892" i="1"/>
  <c r="H892" i="1" s="1"/>
  <c r="I892" i="1" s="1"/>
  <c r="K892" i="1" s="1"/>
  <c r="G893" i="1"/>
  <c r="H893" i="1" s="1"/>
  <c r="I893" i="1" s="1"/>
  <c r="K893" i="1" s="1"/>
  <c r="G894" i="1"/>
  <c r="H894" i="1" s="1"/>
  <c r="I894" i="1" s="1"/>
  <c r="K894" i="1" s="1"/>
  <c r="G895" i="1"/>
  <c r="H895" i="1" s="1"/>
  <c r="I895" i="1" s="1"/>
  <c r="K895" i="1" s="1"/>
  <c r="G896" i="1"/>
  <c r="H896" i="1" s="1"/>
  <c r="I896" i="1" s="1"/>
  <c r="K896" i="1" s="1"/>
  <c r="G897" i="1"/>
  <c r="H897" i="1" s="1"/>
  <c r="I897" i="1" s="1"/>
  <c r="K897" i="1" s="1"/>
  <c r="G898" i="1"/>
  <c r="H898" i="1" s="1"/>
  <c r="I898" i="1" s="1"/>
  <c r="K898" i="1" s="1"/>
  <c r="G899" i="1"/>
  <c r="H899" i="1" s="1"/>
  <c r="I899" i="1" s="1"/>
  <c r="K899" i="1" s="1"/>
  <c r="G900" i="1"/>
  <c r="H900" i="1" s="1"/>
  <c r="I900" i="1" s="1"/>
  <c r="K900" i="1" s="1"/>
  <c r="G901" i="1"/>
  <c r="H901" i="1" s="1"/>
  <c r="I901" i="1" s="1"/>
  <c r="K901" i="1" s="1"/>
  <c r="G902" i="1"/>
  <c r="H902" i="1" s="1"/>
  <c r="I902" i="1" s="1"/>
  <c r="K902" i="1" s="1"/>
  <c r="G903" i="1"/>
  <c r="H903" i="1" s="1"/>
  <c r="I903" i="1" s="1"/>
  <c r="K903" i="1" s="1"/>
  <c r="G904" i="1"/>
  <c r="H904" i="1" s="1"/>
  <c r="I904" i="1" s="1"/>
  <c r="K904" i="1" s="1"/>
  <c r="G905" i="1"/>
  <c r="H905" i="1" s="1"/>
  <c r="I905" i="1" s="1"/>
  <c r="K905" i="1" s="1"/>
  <c r="G906" i="1"/>
  <c r="H906" i="1" s="1"/>
  <c r="I906" i="1" s="1"/>
  <c r="K906" i="1" s="1"/>
  <c r="G907" i="1"/>
  <c r="H907" i="1" s="1"/>
  <c r="I907" i="1" s="1"/>
  <c r="K907" i="1" s="1"/>
  <c r="G908" i="1"/>
  <c r="H908" i="1" s="1"/>
  <c r="I908" i="1" s="1"/>
  <c r="K908" i="1" s="1"/>
  <c r="G909" i="1"/>
  <c r="H909" i="1" s="1"/>
  <c r="I909" i="1" s="1"/>
  <c r="K909" i="1" s="1"/>
  <c r="G910" i="1"/>
  <c r="H910" i="1" s="1"/>
  <c r="I910" i="1" s="1"/>
  <c r="K910" i="1" s="1"/>
  <c r="G911" i="1"/>
  <c r="H911" i="1" s="1"/>
  <c r="I911" i="1" s="1"/>
  <c r="K911" i="1" s="1"/>
  <c r="G912" i="1"/>
  <c r="H912" i="1" s="1"/>
  <c r="I912" i="1" s="1"/>
  <c r="K912" i="1" s="1"/>
  <c r="G913" i="1"/>
  <c r="H913" i="1" s="1"/>
  <c r="I913" i="1" s="1"/>
  <c r="K913" i="1" s="1"/>
  <c r="G914" i="1"/>
  <c r="H914" i="1" s="1"/>
  <c r="I914" i="1" s="1"/>
  <c r="K914" i="1" s="1"/>
  <c r="G915" i="1"/>
  <c r="H915" i="1" s="1"/>
  <c r="I915" i="1" s="1"/>
  <c r="K915" i="1" s="1"/>
  <c r="G916" i="1"/>
  <c r="H916" i="1" s="1"/>
  <c r="I916" i="1" s="1"/>
  <c r="K916" i="1" s="1"/>
  <c r="G917" i="1"/>
  <c r="H917" i="1" s="1"/>
  <c r="I917" i="1" s="1"/>
  <c r="K917" i="1" s="1"/>
  <c r="G918" i="1"/>
  <c r="H918" i="1" s="1"/>
  <c r="I918" i="1" s="1"/>
  <c r="K918" i="1" s="1"/>
  <c r="G919" i="1"/>
  <c r="H919" i="1" s="1"/>
  <c r="I919" i="1" s="1"/>
  <c r="K919" i="1" s="1"/>
  <c r="G920" i="1"/>
  <c r="H920" i="1" s="1"/>
  <c r="I920" i="1" s="1"/>
  <c r="K920" i="1" s="1"/>
  <c r="G921" i="1"/>
  <c r="H921" i="1" s="1"/>
  <c r="I921" i="1" s="1"/>
  <c r="K921" i="1" s="1"/>
  <c r="G922" i="1"/>
  <c r="H922" i="1" s="1"/>
  <c r="I922" i="1" s="1"/>
  <c r="K922" i="1" s="1"/>
  <c r="G923" i="1"/>
  <c r="H923" i="1" s="1"/>
  <c r="I923" i="1" s="1"/>
  <c r="K923" i="1" s="1"/>
  <c r="G924" i="1"/>
  <c r="H924" i="1" s="1"/>
  <c r="I924" i="1" s="1"/>
  <c r="K924" i="1" s="1"/>
  <c r="G925" i="1"/>
  <c r="H925" i="1" s="1"/>
  <c r="I925" i="1" s="1"/>
  <c r="K925" i="1" s="1"/>
  <c r="G926" i="1"/>
  <c r="H926" i="1" s="1"/>
  <c r="I926" i="1" s="1"/>
  <c r="K926" i="1" s="1"/>
  <c r="G927" i="1"/>
  <c r="H927" i="1" s="1"/>
  <c r="I927" i="1" s="1"/>
  <c r="K927" i="1" s="1"/>
  <c r="G928" i="1"/>
  <c r="H928" i="1" s="1"/>
  <c r="I928" i="1" s="1"/>
  <c r="K928" i="1" s="1"/>
  <c r="G929" i="1"/>
  <c r="H929" i="1" s="1"/>
  <c r="I929" i="1" s="1"/>
  <c r="K929" i="1" s="1"/>
  <c r="G930" i="1"/>
  <c r="H930" i="1" s="1"/>
  <c r="I930" i="1" s="1"/>
  <c r="K930" i="1" s="1"/>
  <c r="G931" i="1"/>
  <c r="H931" i="1" s="1"/>
  <c r="I931" i="1" s="1"/>
  <c r="K931" i="1" s="1"/>
  <c r="G932" i="1"/>
  <c r="H932" i="1" s="1"/>
  <c r="I932" i="1" s="1"/>
  <c r="K932" i="1" s="1"/>
  <c r="G933" i="1"/>
  <c r="H933" i="1" s="1"/>
  <c r="I933" i="1" s="1"/>
  <c r="K933" i="1" s="1"/>
  <c r="G934" i="1"/>
  <c r="H934" i="1" s="1"/>
  <c r="I934" i="1" s="1"/>
  <c r="K934" i="1" s="1"/>
  <c r="G935" i="1"/>
  <c r="H935" i="1" s="1"/>
  <c r="I935" i="1" s="1"/>
  <c r="K935" i="1" s="1"/>
  <c r="G936" i="1"/>
  <c r="H936" i="1" s="1"/>
  <c r="I936" i="1" s="1"/>
  <c r="K936" i="1" s="1"/>
  <c r="G937" i="1"/>
  <c r="H937" i="1" s="1"/>
  <c r="I937" i="1" s="1"/>
  <c r="K937" i="1" s="1"/>
  <c r="G938" i="1"/>
  <c r="H938" i="1" s="1"/>
  <c r="I938" i="1" s="1"/>
  <c r="K938" i="1" s="1"/>
  <c r="G939" i="1"/>
  <c r="H939" i="1" s="1"/>
  <c r="I939" i="1" s="1"/>
  <c r="K939" i="1" s="1"/>
  <c r="G940" i="1"/>
  <c r="H940" i="1" s="1"/>
  <c r="I940" i="1" s="1"/>
  <c r="K940" i="1" s="1"/>
  <c r="G941" i="1"/>
  <c r="H941" i="1" s="1"/>
  <c r="I941" i="1" s="1"/>
  <c r="K941" i="1" s="1"/>
  <c r="G942" i="1"/>
  <c r="H942" i="1" s="1"/>
  <c r="I942" i="1" s="1"/>
  <c r="K942" i="1" s="1"/>
  <c r="G943" i="1"/>
  <c r="H943" i="1" s="1"/>
  <c r="I943" i="1" s="1"/>
  <c r="K943" i="1" s="1"/>
  <c r="G944" i="1"/>
  <c r="H944" i="1" s="1"/>
  <c r="I944" i="1" s="1"/>
  <c r="K944" i="1" s="1"/>
  <c r="G945" i="1"/>
  <c r="H945" i="1" s="1"/>
  <c r="I945" i="1" s="1"/>
  <c r="K945" i="1" s="1"/>
  <c r="G946" i="1"/>
  <c r="H946" i="1" s="1"/>
  <c r="I946" i="1" s="1"/>
  <c r="K946" i="1" s="1"/>
  <c r="G947" i="1"/>
  <c r="H947" i="1" s="1"/>
  <c r="I947" i="1" s="1"/>
  <c r="K947" i="1" s="1"/>
  <c r="G948" i="1"/>
  <c r="H948" i="1" s="1"/>
  <c r="I948" i="1" s="1"/>
  <c r="K948" i="1" s="1"/>
  <c r="G949" i="1"/>
  <c r="H949" i="1" s="1"/>
  <c r="I949" i="1" s="1"/>
  <c r="K949" i="1" s="1"/>
  <c r="G950" i="1"/>
  <c r="H950" i="1" s="1"/>
  <c r="I950" i="1" s="1"/>
  <c r="K950" i="1" s="1"/>
  <c r="G951" i="1"/>
  <c r="H951" i="1" s="1"/>
  <c r="I951" i="1" s="1"/>
  <c r="K951" i="1" s="1"/>
  <c r="G952" i="1"/>
  <c r="H952" i="1" s="1"/>
  <c r="I952" i="1" s="1"/>
  <c r="K952" i="1" s="1"/>
  <c r="G953" i="1"/>
  <c r="H953" i="1" s="1"/>
  <c r="I953" i="1" s="1"/>
  <c r="K953" i="1" s="1"/>
  <c r="G954" i="1"/>
  <c r="H954" i="1" s="1"/>
  <c r="I954" i="1" s="1"/>
  <c r="K954" i="1" s="1"/>
  <c r="G955" i="1"/>
  <c r="H955" i="1" s="1"/>
  <c r="I955" i="1" s="1"/>
  <c r="K955" i="1" s="1"/>
  <c r="G956" i="1"/>
  <c r="H956" i="1" s="1"/>
  <c r="I956" i="1" s="1"/>
  <c r="K956" i="1" s="1"/>
  <c r="G957" i="1"/>
  <c r="H957" i="1" s="1"/>
  <c r="I957" i="1" s="1"/>
  <c r="K957" i="1" s="1"/>
  <c r="G958" i="1"/>
  <c r="H958" i="1" s="1"/>
  <c r="I958" i="1" s="1"/>
  <c r="K958" i="1" s="1"/>
  <c r="G959" i="1"/>
  <c r="H959" i="1" s="1"/>
  <c r="I959" i="1" s="1"/>
  <c r="K959" i="1" s="1"/>
  <c r="G960" i="1"/>
  <c r="H960" i="1" s="1"/>
  <c r="I960" i="1" s="1"/>
  <c r="K960" i="1" s="1"/>
  <c r="G961" i="1"/>
  <c r="H961" i="1" s="1"/>
  <c r="I961" i="1" s="1"/>
  <c r="K961" i="1" s="1"/>
  <c r="G962" i="1"/>
  <c r="H962" i="1" s="1"/>
  <c r="I962" i="1" s="1"/>
  <c r="K962" i="1" s="1"/>
  <c r="G963" i="1"/>
  <c r="H963" i="1" s="1"/>
  <c r="I963" i="1" s="1"/>
  <c r="K963" i="1" s="1"/>
  <c r="G964" i="1"/>
  <c r="H964" i="1" s="1"/>
  <c r="I964" i="1" s="1"/>
  <c r="K964" i="1" s="1"/>
  <c r="G965" i="1"/>
  <c r="H965" i="1" s="1"/>
  <c r="I965" i="1" s="1"/>
  <c r="K965" i="1" s="1"/>
  <c r="G966" i="1"/>
  <c r="H966" i="1" s="1"/>
  <c r="I966" i="1" s="1"/>
  <c r="K966" i="1" s="1"/>
  <c r="G967" i="1"/>
  <c r="H967" i="1" s="1"/>
  <c r="I967" i="1" s="1"/>
  <c r="K967" i="1" s="1"/>
  <c r="G968" i="1"/>
  <c r="H968" i="1" s="1"/>
  <c r="I968" i="1" s="1"/>
  <c r="K968" i="1" s="1"/>
  <c r="G969" i="1"/>
  <c r="H969" i="1" s="1"/>
  <c r="I969" i="1" s="1"/>
  <c r="K969" i="1" s="1"/>
  <c r="G970" i="1"/>
  <c r="H970" i="1" s="1"/>
  <c r="I970" i="1" s="1"/>
  <c r="K970" i="1" s="1"/>
  <c r="G971" i="1"/>
  <c r="H971" i="1" s="1"/>
  <c r="I971" i="1" s="1"/>
  <c r="K971" i="1" s="1"/>
  <c r="G972" i="1"/>
  <c r="H972" i="1" s="1"/>
  <c r="I972" i="1" s="1"/>
  <c r="K972" i="1" s="1"/>
  <c r="G973" i="1"/>
  <c r="H973" i="1" s="1"/>
  <c r="I973" i="1" s="1"/>
  <c r="K973" i="1" s="1"/>
  <c r="G974" i="1"/>
  <c r="H974" i="1" s="1"/>
  <c r="I974" i="1" s="1"/>
  <c r="K974" i="1" s="1"/>
  <c r="G975" i="1"/>
  <c r="H975" i="1" s="1"/>
  <c r="I975" i="1" s="1"/>
  <c r="K975" i="1" s="1"/>
  <c r="G976" i="1"/>
  <c r="H976" i="1" s="1"/>
  <c r="I976" i="1" s="1"/>
  <c r="K976" i="1" s="1"/>
  <c r="G977" i="1"/>
  <c r="H977" i="1" s="1"/>
  <c r="I977" i="1" s="1"/>
  <c r="K977" i="1" s="1"/>
  <c r="G978" i="1"/>
  <c r="H978" i="1" s="1"/>
  <c r="I978" i="1" s="1"/>
  <c r="K978" i="1" s="1"/>
  <c r="G979" i="1"/>
  <c r="H979" i="1" s="1"/>
  <c r="I979" i="1" s="1"/>
  <c r="K979" i="1" s="1"/>
  <c r="G980" i="1"/>
  <c r="H980" i="1" s="1"/>
  <c r="I980" i="1" s="1"/>
  <c r="K980" i="1" s="1"/>
  <c r="G981" i="1"/>
  <c r="H981" i="1" s="1"/>
  <c r="I981" i="1" s="1"/>
  <c r="K981" i="1" s="1"/>
  <c r="G982" i="1"/>
  <c r="H982" i="1" s="1"/>
  <c r="I982" i="1" s="1"/>
  <c r="K982" i="1" s="1"/>
  <c r="G983" i="1"/>
  <c r="H983" i="1" s="1"/>
  <c r="I983" i="1" s="1"/>
  <c r="K983" i="1" s="1"/>
  <c r="G984" i="1"/>
  <c r="H984" i="1" s="1"/>
  <c r="I984" i="1" s="1"/>
  <c r="K984" i="1" s="1"/>
  <c r="G985" i="1"/>
  <c r="H985" i="1" s="1"/>
  <c r="I985" i="1" s="1"/>
  <c r="K985" i="1" s="1"/>
  <c r="G986" i="1"/>
  <c r="H986" i="1" s="1"/>
  <c r="I986" i="1" s="1"/>
  <c r="K986" i="1" s="1"/>
  <c r="G987" i="1"/>
  <c r="H987" i="1" s="1"/>
  <c r="I987" i="1" s="1"/>
  <c r="K987" i="1" s="1"/>
  <c r="G988" i="1"/>
  <c r="H988" i="1" s="1"/>
  <c r="I988" i="1" s="1"/>
  <c r="K988" i="1" s="1"/>
  <c r="G989" i="1"/>
  <c r="H989" i="1" s="1"/>
  <c r="I989" i="1" s="1"/>
  <c r="K989" i="1" s="1"/>
  <c r="G990" i="1"/>
  <c r="H990" i="1" s="1"/>
  <c r="I990" i="1" s="1"/>
  <c r="K990" i="1" s="1"/>
  <c r="G991" i="1"/>
  <c r="H991" i="1" s="1"/>
  <c r="I991" i="1" s="1"/>
  <c r="K991" i="1" s="1"/>
  <c r="G992" i="1"/>
  <c r="H992" i="1" s="1"/>
  <c r="I992" i="1" s="1"/>
  <c r="K992" i="1" s="1"/>
  <c r="G993" i="1"/>
  <c r="H993" i="1" s="1"/>
  <c r="I993" i="1" s="1"/>
  <c r="K993" i="1" s="1"/>
  <c r="G994" i="1"/>
  <c r="H994" i="1" s="1"/>
  <c r="I994" i="1" s="1"/>
  <c r="K994" i="1" s="1"/>
  <c r="G995" i="1"/>
  <c r="H995" i="1" s="1"/>
  <c r="I995" i="1" s="1"/>
  <c r="K995" i="1" s="1"/>
  <c r="G996" i="1"/>
  <c r="H996" i="1" s="1"/>
  <c r="I996" i="1" s="1"/>
  <c r="K996" i="1" s="1"/>
  <c r="G997" i="1"/>
  <c r="H997" i="1" s="1"/>
  <c r="I997" i="1" s="1"/>
  <c r="K997" i="1" s="1"/>
  <c r="G998" i="1"/>
  <c r="H998" i="1" s="1"/>
  <c r="I998" i="1" s="1"/>
  <c r="K998" i="1" s="1"/>
  <c r="G999" i="1"/>
  <c r="H999" i="1" s="1"/>
  <c r="I999" i="1" s="1"/>
  <c r="K999" i="1" s="1"/>
  <c r="G1000" i="1"/>
  <c r="H1000" i="1" s="1"/>
  <c r="I1000" i="1" s="1"/>
  <c r="K1000" i="1" s="1"/>
  <c r="G1001" i="1"/>
  <c r="H1001" i="1" s="1"/>
  <c r="I1001" i="1" s="1"/>
  <c r="K1001" i="1" s="1"/>
  <c r="G1002" i="1"/>
  <c r="H1002" i="1" s="1"/>
  <c r="I1002" i="1" s="1"/>
  <c r="K1002" i="1" s="1"/>
  <c r="G1003" i="1"/>
  <c r="H1003" i="1" s="1"/>
  <c r="I1003" i="1" s="1"/>
  <c r="K1003" i="1" s="1"/>
  <c r="G1004" i="1"/>
  <c r="H1004" i="1" s="1"/>
  <c r="I1004" i="1" s="1"/>
  <c r="K1004" i="1" s="1"/>
  <c r="G1005" i="1"/>
  <c r="H1005" i="1" s="1"/>
  <c r="I1005" i="1" s="1"/>
  <c r="K1005" i="1" s="1"/>
  <c r="G1006" i="1"/>
  <c r="H1006" i="1" s="1"/>
  <c r="I1006" i="1" s="1"/>
  <c r="K1006" i="1" s="1"/>
  <c r="G1007" i="1"/>
  <c r="H1007" i="1" s="1"/>
  <c r="I1007" i="1" s="1"/>
  <c r="K1007" i="1" s="1"/>
  <c r="G1008" i="1"/>
  <c r="H1008" i="1" s="1"/>
  <c r="I1008" i="1" s="1"/>
  <c r="K1008" i="1" s="1"/>
  <c r="G1009" i="1"/>
  <c r="H1009" i="1" s="1"/>
  <c r="I1009" i="1" s="1"/>
  <c r="K1009" i="1" s="1"/>
  <c r="G1010" i="1"/>
  <c r="H1010" i="1" s="1"/>
  <c r="I1010" i="1" s="1"/>
  <c r="K1010" i="1" s="1"/>
  <c r="G1011" i="1"/>
  <c r="H1011" i="1" s="1"/>
  <c r="I1011" i="1" s="1"/>
  <c r="K1011" i="1" s="1"/>
  <c r="G1012" i="1"/>
  <c r="H1012" i="1" s="1"/>
  <c r="I1012" i="1" s="1"/>
  <c r="K1012" i="1" s="1"/>
  <c r="G1013" i="1"/>
  <c r="H1013" i="1" s="1"/>
  <c r="I1013" i="1" s="1"/>
  <c r="K1013" i="1" s="1"/>
  <c r="G1014" i="1"/>
  <c r="H1014" i="1" s="1"/>
  <c r="I1014" i="1" s="1"/>
  <c r="K1014" i="1" s="1"/>
  <c r="G1015" i="1"/>
  <c r="H1015" i="1" s="1"/>
  <c r="I1015" i="1" s="1"/>
  <c r="K1015" i="1" s="1"/>
  <c r="G1016" i="1"/>
  <c r="H1016" i="1" s="1"/>
  <c r="I1016" i="1" s="1"/>
  <c r="K1016" i="1" s="1"/>
  <c r="G1017" i="1"/>
  <c r="H1017" i="1" s="1"/>
  <c r="I1017" i="1" s="1"/>
  <c r="K1017" i="1" s="1"/>
  <c r="G1018" i="1"/>
  <c r="H1018" i="1" s="1"/>
  <c r="I1018" i="1" s="1"/>
  <c r="K1018" i="1" s="1"/>
  <c r="G1019" i="1"/>
  <c r="H1019" i="1" s="1"/>
  <c r="I1019" i="1" s="1"/>
  <c r="K1019" i="1" s="1"/>
  <c r="G1020" i="1"/>
  <c r="H1020" i="1" s="1"/>
  <c r="I1020" i="1" s="1"/>
  <c r="K1020" i="1" s="1"/>
  <c r="G1021" i="1"/>
  <c r="H1021" i="1" s="1"/>
  <c r="I1021" i="1" s="1"/>
  <c r="K1021" i="1" s="1"/>
  <c r="G1022" i="1"/>
  <c r="H1022" i="1" s="1"/>
  <c r="I1022" i="1" s="1"/>
  <c r="K1022" i="1" s="1"/>
  <c r="G1023" i="1"/>
  <c r="H1023" i="1" s="1"/>
  <c r="I1023" i="1" s="1"/>
  <c r="K1023" i="1" s="1"/>
  <c r="G1024" i="1"/>
  <c r="H1024" i="1" s="1"/>
  <c r="I1024" i="1" s="1"/>
  <c r="K1024" i="1" s="1"/>
  <c r="G1025" i="1"/>
  <c r="H1025" i="1" s="1"/>
  <c r="I1025" i="1" s="1"/>
  <c r="K1025" i="1" s="1"/>
  <c r="G1026" i="1"/>
  <c r="H1026" i="1" s="1"/>
  <c r="I1026" i="1" s="1"/>
  <c r="K1026" i="1" s="1"/>
  <c r="G1027" i="1"/>
  <c r="H1027" i="1" s="1"/>
  <c r="I1027" i="1" s="1"/>
  <c r="K1027" i="1" s="1"/>
  <c r="G1028" i="1"/>
  <c r="H1028" i="1" s="1"/>
  <c r="I1028" i="1" s="1"/>
  <c r="K1028" i="1" s="1"/>
  <c r="G1029" i="1"/>
  <c r="H1029" i="1" s="1"/>
  <c r="I1029" i="1" s="1"/>
  <c r="K1029" i="1" s="1"/>
  <c r="G1030" i="1"/>
  <c r="H1030" i="1" s="1"/>
  <c r="I1030" i="1" s="1"/>
  <c r="K1030" i="1" s="1"/>
  <c r="G1031" i="1"/>
  <c r="H1031" i="1" s="1"/>
  <c r="I1031" i="1" s="1"/>
  <c r="K1031" i="1" s="1"/>
  <c r="G1032" i="1"/>
  <c r="H1032" i="1" s="1"/>
  <c r="I1032" i="1" s="1"/>
  <c r="K1032" i="1" s="1"/>
  <c r="G1033" i="1"/>
  <c r="H1033" i="1" s="1"/>
  <c r="I1033" i="1" s="1"/>
  <c r="K1033" i="1" s="1"/>
  <c r="G1034" i="1"/>
  <c r="H1034" i="1" s="1"/>
  <c r="I1034" i="1" s="1"/>
  <c r="K1034" i="1" s="1"/>
  <c r="G1035" i="1"/>
  <c r="H1035" i="1" s="1"/>
  <c r="I1035" i="1" s="1"/>
  <c r="K1035" i="1" s="1"/>
  <c r="G1036" i="1"/>
  <c r="H1036" i="1" s="1"/>
  <c r="I1036" i="1" s="1"/>
  <c r="K1036" i="1" s="1"/>
  <c r="G1037" i="1"/>
  <c r="H1037" i="1" s="1"/>
  <c r="I1037" i="1" s="1"/>
  <c r="K1037" i="1" s="1"/>
  <c r="G1038" i="1"/>
  <c r="H1038" i="1" s="1"/>
  <c r="I1038" i="1" s="1"/>
  <c r="K1038" i="1" s="1"/>
  <c r="G1039" i="1"/>
  <c r="H1039" i="1" s="1"/>
  <c r="I1039" i="1" s="1"/>
  <c r="K1039" i="1" s="1"/>
  <c r="G1040" i="1"/>
  <c r="H1040" i="1" s="1"/>
  <c r="I1040" i="1" s="1"/>
  <c r="K1040" i="1" s="1"/>
  <c r="G1041" i="1"/>
  <c r="H1041" i="1" s="1"/>
  <c r="I1041" i="1" s="1"/>
  <c r="K1041" i="1" s="1"/>
  <c r="G1042" i="1"/>
  <c r="H1042" i="1" s="1"/>
  <c r="I1042" i="1" s="1"/>
  <c r="K1042" i="1" s="1"/>
  <c r="G1043" i="1"/>
  <c r="H1043" i="1" s="1"/>
  <c r="I1043" i="1" s="1"/>
  <c r="K1043" i="1" s="1"/>
  <c r="G1044" i="1"/>
  <c r="H1044" i="1" s="1"/>
  <c r="I1044" i="1" s="1"/>
  <c r="K1044" i="1" s="1"/>
  <c r="G1045" i="1"/>
  <c r="H1045" i="1" s="1"/>
  <c r="I1045" i="1" s="1"/>
  <c r="K1045" i="1" s="1"/>
  <c r="G1046" i="1"/>
  <c r="H1046" i="1" s="1"/>
  <c r="I1046" i="1" s="1"/>
  <c r="K1046" i="1" s="1"/>
  <c r="G1047" i="1"/>
  <c r="H1047" i="1" s="1"/>
  <c r="I1047" i="1" s="1"/>
  <c r="K1047" i="1" s="1"/>
  <c r="G1048" i="1"/>
  <c r="H1048" i="1" s="1"/>
  <c r="I1048" i="1" s="1"/>
  <c r="K1048" i="1" s="1"/>
  <c r="G1049" i="1"/>
  <c r="H1049" i="1" s="1"/>
  <c r="I1049" i="1" s="1"/>
  <c r="K1049" i="1" s="1"/>
  <c r="G1050" i="1"/>
  <c r="H1050" i="1" s="1"/>
  <c r="I1050" i="1" s="1"/>
  <c r="K1050" i="1" s="1"/>
  <c r="G1051" i="1"/>
  <c r="H1051" i="1" s="1"/>
  <c r="I1051" i="1" s="1"/>
  <c r="K1051" i="1" s="1"/>
  <c r="G1052" i="1"/>
  <c r="H1052" i="1" s="1"/>
  <c r="I1052" i="1" s="1"/>
  <c r="K1052" i="1" s="1"/>
  <c r="G1053" i="1"/>
  <c r="H1053" i="1" s="1"/>
  <c r="I1053" i="1" s="1"/>
  <c r="K1053" i="1" s="1"/>
  <c r="G1054" i="1"/>
  <c r="H1054" i="1" s="1"/>
  <c r="I1054" i="1" s="1"/>
  <c r="K1054" i="1" s="1"/>
  <c r="G1055" i="1"/>
  <c r="H1055" i="1" s="1"/>
  <c r="I1055" i="1" s="1"/>
  <c r="K1055" i="1" s="1"/>
  <c r="G1056" i="1"/>
  <c r="H1056" i="1" s="1"/>
  <c r="I1056" i="1" s="1"/>
  <c r="K1056" i="1" s="1"/>
  <c r="G1057" i="1"/>
  <c r="H1057" i="1" s="1"/>
  <c r="I1057" i="1" s="1"/>
  <c r="K1057" i="1" s="1"/>
  <c r="G1058" i="1"/>
  <c r="H1058" i="1" s="1"/>
  <c r="I1058" i="1" s="1"/>
  <c r="K1058" i="1" s="1"/>
  <c r="G1059" i="1"/>
  <c r="H1059" i="1" s="1"/>
  <c r="I1059" i="1" s="1"/>
  <c r="K1059" i="1" s="1"/>
  <c r="G1060" i="1"/>
  <c r="H1060" i="1" s="1"/>
  <c r="I1060" i="1" s="1"/>
  <c r="K1060" i="1" s="1"/>
  <c r="G1061" i="1"/>
  <c r="H1061" i="1" s="1"/>
  <c r="I1061" i="1" s="1"/>
  <c r="K1061" i="1" s="1"/>
  <c r="G1062" i="1"/>
  <c r="H1062" i="1" s="1"/>
  <c r="I1062" i="1" s="1"/>
  <c r="K1062" i="1" s="1"/>
  <c r="G1063" i="1"/>
  <c r="H1063" i="1" s="1"/>
  <c r="I1063" i="1" s="1"/>
  <c r="K1063" i="1" s="1"/>
  <c r="G1064" i="1"/>
  <c r="H1064" i="1" s="1"/>
  <c r="I1064" i="1" s="1"/>
  <c r="K1064" i="1" s="1"/>
  <c r="G1065" i="1"/>
  <c r="H1065" i="1" s="1"/>
  <c r="I1065" i="1" s="1"/>
  <c r="K1065" i="1" s="1"/>
  <c r="G1066" i="1"/>
  <c r="H1066" i="1" s="1"/>
  <c r="I1066" i="1" s="1"/>
  <c r="K1066" i="1" s="1"/>
  <c r="G1067" i="1"/>
  <c r="H1067" i="1" s="1"/>
  <c r="I1067" i="1" s="1"/>
  <c r="K1067" i="1" s="1"/>
  <c r="G1068" i="1"/>
  <c r="H1068" i="1" s="1"/>
  <c r="I1068" i="1" s="1"/>
  <c r="K1068" i="1" s="1"/>
  <c r="G1069" i="1"/>
  <c r="H1069" i="1" s="1"/>
  <c r="I1069" i="1" s="1"/>
  <c r="K1069" i="1" s="1"/>
  <c r="G1070" i="1"/>
  <c r="H1070" i="1" s="1"/>
  <c r="I1070" i="1" s="1"/>
  <c r="K1070" i="1" s="1"/>
  <c r="G1071" i="1"/>
  <c r="H1071" i="1" s="1"/>
  <c r="I1071" i="1" s="1"/>
  <c r="K1071" i="1" s="1"/>
  <c r="G1072" i="1"/>
  <c r="H1072" i="1" s="1"/>
  <c r="I1072" i="1" s="1"/>
  <c r="K1072" i="1" s="1"/>
  <c r="G1073" i="1"/>
  <c r="H1073" i="1" s="1"/>
  <c r="I1073" i="1" s="1"/>
  <c r="K1073" i="1" s="1"/>
  <c r="G1074" i="1"/>
  <c r="H1074" i="1" s="1"/>
  <c r="I1074" i="1" s="1"/>
  <c r="K1074" i="1" s="1"/>
  <c r="G1075" i="1"/>
  <c r="H1075" i="1" s="1"/>
  <c r="I1075" i="1" s="1"/>
  <c r="K1075" i="1" s="1"/>
  <c r="G1076" i="1"/>
  <c r="H1076" i="1" s="1"/>
  <c r="I1076" i="1" s="1"/>
  <c r="K1076" i="1" s="1"/>
  <c r="G1077" i="1"/>
  <c r="H1077" i="1" s="1"/>
  <c r="I1077" i="1" s="1"/>
  <c r="K1077" i="1" s="1"/>
  <c r="G1078" i="1"/>
  <c r="H1078" i="1" s="1"/>
  <c r="I1078" i="1" s="1"/>
  <c r="K1078" i="1" s="1"/>
  <c r="G1079" i="1"/>
  <c r="H1079" i="1" s="1"/>
  <c r="I1079" i="1" s="1"/>
  <c r="K1079" i="1" s="1"/>
  <c r="G1080" i="1"/>
  <c r="H1080" i="1" s="1"/>
  <c r="I1080" i="1" s="1"/>
  <c r="K1080" i="1" s="1"/>
  <c r="G1081" i="1"/>
  <c r="H1081" i="1" s="1"/>
  <c r="I1081" i="1" s="1"/>
  <c r="K1081" i="1" s="1"/>
  <c r="G1082" i="1"/>
  <c r="H1082" i="1" s="1"/>
  <c r="I1082" i="1" s="1"/>
  <c r="K1082" i="1" s="1"/>
  <c r="G1083" i="1"/>
  <c r="H1083" i="1" s="1"/>
  <c r="I1083" i="1" s="1"/>
  <c r="K1083" i="1" s="1"/>
  <c r="G1084" i="1"/>
  <c r="H1084" i="1" s="1"/>
  <c r="I1084" i="1" s="1"/>
  <c r="K1084" i="1" s="1"/>
  <c r="G1085" i="1"/>
  <c r="H1085" i="1" s="1"/>
  <c r="I1085" i="1" s="1"/>
  <c r="K1085" i="1" s="1"/>
  <c r="G1086" i="1"/>
  <c r="H1086" i="1" s="1"/>
  <c r="I1086" i="1" s="1"/>
  <c r="K1086" i="1" s="1"/>
  <c r="G1087" i="1"/>
  <c r="H1087" i="1" s="1"/>
  <c r="I1087" i="1" s="1"/>
  <c r="K1087" i="1" s="1"/>
  <c r="G1088" i="1"/>
  <c r="H1088" i="1" s="1"/>
  <c r="I1088" i="1" s="1"/>
  <c r="K1088" i="1" s="1"/>
  <c r="G1089" i="1"/>
  <c r="H1089" i="1" s="1"/>
  <c r="I1089" i="1" s="1"/>
  <c r="K1089" i="1" s="1"/>
  <c r="G1090" i="1"/>
  <c r="H1090" i="1" s="1"/>
  <c r="I1090" i="1" s="1"/>
  <c r="K1090" i="1" s="1"/>
  <c r="G1091" i="1"/>
  <c r="H1091" i="1" s="1"/>
  <c r="I1091" i="1" s="1"/>
  <c r="K1091" i="1" s="1"/>
  <c r="G1092" i="1"/>
  <c r="H1092" i="1" s="1"/>
  <c r="I1092" i="1" s="1"/>
  <c r="K1092" i="1" s="1"/>
  <c r="G1093" i="1"/>
  <c r="H1093" i="1" s="1"/>
  <c r="I1093" i="1" s="1"/>
  <c r="K1093" i="1" s="1"/>
  <c r="G1094" i="1"/>
  <c r="H1094" i="1" s="1"/>
  <c r="I1094" i="1" s="1"/>
  <c r="K1094" i="1" s="1"/>
  <c r="G1095" i="1"/>
  <c r="H1095" i="1" s="1"/>
  <c r="I1095" i="1" s="1"/>
  <c r="K1095" i="1" s="1"/>
  <c r="G1096" i="1"/>
  <c r="H1096" i="1" s="1"/>
  <c r="I1096" i="1" s="1"/>
  <c r="K1096" i="1" s="1"/>
  <c r="G1097" i="1"/>
  <c r="H1097" i="1" s="1"/>
  <c r="I1097" i="1" s="1"/>
  <c r="K1097" i="1" s="1"/>
  <c r="G1098" i="1"/>
  <c r="H1098" i="1" s="1"/>
  <c r="I1098" i="1" s="1"/>
  <c r="K1098" i="1" s="1"/>
  <c r="G1099" i="1"/>
  <c r="H1099" i="1" s="1"/>
  <c r="I1099" i="1" s="1"/>
  <c r="K1099" i="1" s="1"/>
  <c r="G1100" i="1"/>
  <c r="H1100" i="1" s="1"/>
  <c r="I1100" i="1" s="1"/>
  <c r="K1100" i="1" s="1"/>
  <c r="G1101" i="1"/>
  <c r="H1101" i="1" s="1"/>
  <c r="I1101" i="1" s="1"/>
  <c r="K1101" i="1" s="1"/>
  <c r="G1102" i="1"/>
  <c r="H1102" i="1" s="1"/>
  <c r="I1102" i="1" s="1"/>
  <c r="K1102" i="1" s="1"/>
  <c r="G1103" i="1"/>
  <c r="H1103" i="1" s="1"/>
  <c r="I1103" i="1" s="1"/>
  <c r="K1103" i="1" s="1"/>
  <c r="G1104" i="1"/>
  <c r="H1104" i="1" s="1"/>
  <c r="I1104" i="1" s="1"/>
  <c r="K1104" i="1" s="1"/>
  <c r="G1105" i="1"/>
  <c r="H1105" i="1" s="1"/>
  <c r="I1105" i="1" s="1"/>
  <c r="K1105" i="1" s="1"/>
  <c r="G1106" i="1"/>
  <c r="H1106" i="1" s="1"/>
  <c r="I1106" i="1" s="1"/>
  <c r="K1106" i="1" s="1"/>
  <c r="G1107" i="1"/>
  <c r="H1107" i="1" s="1"/>
  <c r="I1107" i="1" s="1"/>
  <c r="K1107" i="1" s="1"/>
  <c r="G1108" i="1"/>
  <c r="H1108" i="1" s="1"/>
  <c r="I1108" i="1" s="1"/>
  <c r="K1108" i="1" s="1"/>
  <c r="G1109" i="1"/>
  <c r="H1109" i="1" s="1"/>
  <c r="I1109" i="1" s="1"/>
  <c r="K1109" i="1" s="1"/>
  <c r="G1110" i="1"/>
  <c r="H1110" i="1" s="1"/>
  <c r="I1110" i="1" s="1"/>
  <c r="K1110" i="1" s="1"/>
  <c r="G1111" i="1"/>
  <c r="H1111" i="1" s="1"/>
  <c r="I1111" i="1" s="1"/>
  <c r="K1111" i="1" s="1"/>
  <c r="G1112" i="1"/>
  <c r="H1112" i="1" s="1"/>
  <c r="I1112" i="1" s="1"/>
  <c r="K1112" i="1" s="1"/>
  <c r="G1113" i="1"/>
  <c r="H1113" i="1" s="1"/>
  <c r="I1113" i="1" s="1"/>
  <c r="K1113" i="1" s="1"/>
  <c r="G1114" i="1"/>
  <c r="H1114" i="1" s="1"/>
  <c r="I1114" i="1" s="1"/>
  <c r="K1114" i="1" s="1"/>
  <c r="G1115" i="1"/>
  <c r="H1115" i="1" s="1"/>
  <c r="I1115" i="1" s="1"/>
  <c r="K1115" i="1" s="1"/>
  <c r="G1116" i="1"/>
  <c r="H1116" i="1" s="1"/>
  <c r="I1116" i="1" s="1"/>
  <c r="K1116" i="1" s="1"/>
  <c r="G1117" i="1"/>
  <c r="H1117" i="1" s="1"/>
  <c r="I1117" i="1" s="1"/>
  <c r="K1117" i="1" s="1"/>
  <c r="G1118" i="1"/>
  <c r="H1118" i="1" s="1"/>
  <c r="I1118" i="1" s="1"/>
  <c r="K1118" i="1" s="1"/>
  <c r="G1119" i="1"/>
  <c r="H1119" i="1" s="1"/>
  <c r="I1119" i="1" s="1"/>
  <c r="K1119" i="1" s="1"/>
  <c r="G1120" i="1"/>
  <c r="H1120" i="1" s="1"/>
  <c r="I1120" i="1" s="1"/>
  <c r="K1120" i="1" s="1"/>
  <c r="G1121" i="1"/>
  <c r="H1121" i="1" s="1"/>
  <c r="I1121" i="1" s="1"/>
  <c r="K1121" i="1" s="1"/>
  <c r="G1122" i="1"/>
  <c r="H1122" i="1" s="1"/>
  <c r="I1122" i="1" s="1"/>
  <c r="K1122" i="1" s="1"/>
  <c r="G1123" i="1"/>
  <c r="H1123" i="1" s="1"/>
  <c r="I1123" i="1" s="1"/>
  <c r="K1123" i="1" s="1"/>
  <c r="G1124" i="1"/>
  <c r="H1124" i="1" s="1"/>
  <c r="I1124" i="1" s="1"/>
  <c r="K1124" i="1" s="1"/>
  <c r="G1125" i="1"/>
  <c r="H1125" i="1" s="1"/>
  <c r="I1125" i="1" s="1"/>
  <c r="K1125" i="1" s="1"/>
  <c r="G1126" i="1"/>
  <c r="H1126" i="1" s="1"/>
  <c r="I1126" i="1" s="1"/>
  <c r="K1126" i="1" s="1"/>
  <c r="G1127" i="1"/>
  <c r="H1127" i="1" s="1"/>
  <c r="I1127" i="1" s="1"/>
  <c r="K1127" i="1" s="1"/>
  <c r="G1128" i="1"/>
  <c r="H1128" i="1" s="1"/>
  <c r="I1128" i="1" s="1"/>
  <c r="K1128" i="1" s="1"/>
  <c r="G1129" i="1"/>
  <c r="H1129" i="1" s="1"/>
  <c r="I1129" i="1" s="1"/>
  <c r="K1129" i="1" s="1"/>
  <c r="G1130" i="1"/>
  <c r="H1130" i="1" s="1"/>
  <c r="I1130" i="1" s="1"/>
  <c r="K1130" i="1" s="1"/>
  <c r="G1131" i="1"/>
  <c r="H1131" i="1" s="1"/>
  <c r="I1131" i="1" s="1"/>
  <c r="K1131" i="1" s="1"/>
  <c r="G1132" i="1"/>
  <c r="H1132" i="1" s="1"/>
  <c r="I1132" i="1" s="1"/>
  <c r="K1132" i="1" s="1"/>
  <c r="G1133" i="1"/>
  <c r="H1133" i="1" s="1"/>
  <c r="I1133" i="1" s="1"/>
  <c r="K1133" i="1" s="1"/>
  <c r="G1134" i="1"/>
  <c r="H1134" i="1" s="1"/>
  <c r="I1134" i="1" s="1"/>
  <c r="K1134" i="1" s="1"/>
  <c r="G1135" i="1"/>
  <c r="H1135" i="1" s="1"/>
  <c r="I1135" i="1" s="1"/>
  <c r="K1135" i="1" s="1"/>
  <c r="G1136" i="1"/>
  <c r="H1136" i="1" s="1"/>
  <c r="I1136" i="1" s="1"/>
  <c r="K1136" i="1" s="1"/>
  <c r="G1137" i="1"/>
  <c r="H1137" i="1" s="1"/>
  <c r="I1137" i="1" s="1"/>
  <c r="K1137" i="1" s="1"/>
  <c r="G1138" i="1"/>
  <c r="H1138" i="1" s="1"/>
  <c r="I1138" i="1" s="1"/>
  <c r="K1138" i="1" s="1"/>
  <c r="G1139" i="1"/>
  <c r="H1139" i="1" s="1"/>
  <c r="I1139" i="1" s="1"/>
  <c r="K1139" i="1" s="1"/>
  <c r="G1140" i="1"/>
  <c r="H1140" i="1" s="1"/>
  <c r="I1140" i="1" s="1"/>
  <c r="K1140" i="1" s="1"/>
  <c r="G1141" i="1"/>
  <c r="H1141" i="1" s="1"/>
  <c r="I1141" i="1" s="1"/>
  <c r="K1141" i="1" s="1"/>
  <c r="G1142" i="1"/>
  <c r="H1142" i="1" s="1"/>
  <c r="I1142" i="1" s="1"/>
  <c r="K1142" i="1" s="1"/>
  <c r="G1143" i="1"/>
  <c r="H1143" i="1" s="1"/>
  <c r="I1143" i="1" s="1"/>
  <c r="K1143" i="1" s="1"/>
  <c r="G1144" i="1"/>
  <c r="H1144" i="1" s="1"/>
  <c r="I1144" i="1" s="1"/>
  <c r="K1144" i="1" s="1"/>
  <c r="G1145" i="1"/>
  <c r="H1145" i="1" s="1"/>
  <c r="I1145" i="1" s="1"/>
  <c r="K1145" i="1" s="1"/>
  <c r="G1146" i="1"/>
  <c r="H1146" i="1" s="1"/>
  <c r="I1146" i="1" s="1"/>
  <c r="K1146" i="1" s="1"/>
  <c r="G1147" i="1"/>
  <c r="H1147" i="1" s="1"/>
  <c r="I1147" i="1" s="1"/>
  <c r="K1147" i="1" s="1"/>
  <c r="G1148" i="1"/>
  <c r="H1148" i="1" s="1"/>
  <c r="I1148" i="1" s="1"/>
  <c r="K1148" i="1" s="1"/>
  <c r="G1149" i="1"/>
  <c r="H1149" i="1" s="1"/>
  <c r="I1149" i="1" s="1"/>
  <c r="K1149" i="1" s="1"/>
  <c r="G1150" i="1"/>
  <c r="H1150" i="1" s="1"/>
  <c r="I1150" i="1" s="1"/>
  <c r="K1150" i="1" s="1"/>
  <c r="G1151" i="1"/>
  <c r="H1151" i="1" s="1"/>
  <c r="I1151" i="1" s="1"/>
  <c r="K1151" i="1" s="1"/>
  <c r="G1152" i="1"/>
  <c r="H1152" i="1" s="1"/>
  <c r="I1152" i="1" s="1"/>
  <c r="K1152" i="1" s="1"/>
  <c r="G1153" i="1"/>
  <c r="H1153" i="1" s="1"/>
  <c r="I1153" i="1" s="1"/>
  <c r="K1153" i="1" s="1"/>
  <c r="G1154" i="1"/>
  <c r="H1154" i="1" s="1"/>
  <c r="I1154" i="1" s="1"/>
  <c r="K1154" i="1" s="1"/>
  <c r="G1155" i="1"/>
  <c r="H1155" i="1" s="1"/>
  <c r="I1155" i="1" s="1"/>
  <c r="K1155" i="1" s="1"/>
  <c r="G1156" i="1"/>
  <c r="H1156" i="1" s="1"/>
  <c r="I1156" i="1" s="1"/>
  <c r="K1156" i="1" s="1"/>
  <c r="G1157" i="1"/>
  <c r="H1157" i="1" s="1"/>
  <c r="I1157" i="1" s="1"/>
  <c r="K1157" i="1" s="1"/>
  <c r="G1158" i="1"/>
  <c r="H1158" i="1" s="1"/>
  <c r="I1158" i="1" s="1"/>
  <c r="K1158" i="1" s="1"/>
  <c r="G1159" i="1"/>
  <c r="H1159" i="1" s="1"/>
  <c r="I1159" i="1" s="1"/>
  <c r="K1159" i="1" s="1"/>
  <c r="G1160" i="1"/>
  <c r="H1160" i="1" s="1"/>
  <c r="I1160" i="1" s="1"/>
  <c r="K1160" i="1" s="1"/>
  <c r="G1161" i="1"/>
  <c r="H1161" i="1" s="1"/>
  <c r="I1161" i="1" s="1"/>
  <c r="K1161" i="1" s="1"/>
  <c r="G1162" i="1"/>
  <c r="H1162" i="1" s="1"/>
  <c r="I1162" i="1" s="1"/>
  <c r="K1162" i="1" s="1"/>
  <c r="G1163" i="1"/>
  <c r="H1163" i="1" s="1"/>
  <c r="I1163" i="1" s="1"/>
  <c r="K1163" i="1" s="1"/>
  <c r="G1164" i="1"/>
  <c r="H1164" i="1" s="1"/>
  <c r="I1164" i="1" s="1"/>
  <c r="K1164" i="1" s="1"/>
  <c r="G1165" i="1"/>
  <c r="H1165" i="1" s="1"/>
  <c r="I1165" i="1" s="1"/>
  <c r="K1165" i="1" s="1"/>
  <c r="G1166" i="1"/>
  <c r="H1166" i="1" s="1"/>
  <c r="I1166" i="1" s="1"/>
  <c r="K1166" i="1" s="1"/>
  <c r="G1167" i="1"/>
  <c r="H1167" i="1" s="1"/>
  <c r="I1167" i="1" s="1"/>
  <c r="K1167" i="1" s="1"/>
  <c r="G1168" i="1"/>
  <c r="H1168" i="1" s="1"/>
  <c r="I1168" i="1" s="1"/>
  <c r="K1168" i="1" s="1"/>
  <c r="G1169" i="1"/>
  <c r="H1169" i="1" s="1"/>
  <c r="I1169" i="1" s="1"/>
  <c r="K1169" i="1" s="1"/>
  <c r="G1170" i="1"/>
  <c r="H1170" i="1" s="1"/>
  <c r="I1170" i="1" s="1"/>
  <c r="K1170" i="1" s="1"/>
  <c r="G1171" i="1"/>
  <c r="H1171" i="1" s="1"/>
  <c r="I1171" i="1" s="1"/>
  <c r="K1171" i="1" s="1"/>
  <c r="G1172" i="1"/>
  <c r="H1172" i="1" s="1"/>
  <c r="I1172" i="1" s="1"/>
  <c r="K1172" i="1" s="1"/>
  <c r="G1173" i="1"/>
  <c r="H1173" i="1" s="1"/>
  <c r="I1173" i="1" s="1"/>
  <c r="K1173" i="1" s="1"/>
  <c r="G1174" i="1"/>
  <c r="H1174" i="1" s="1"/>
  <c r="I1174" i="1" s="1"/>
  <c r="K1174" i="1" s="1"/>
  <c r="G1175" i="1"/>
  <c r="H1175" i="1" s="1"/>
  <c r="I1175" i="1" s="1"/>
  <c r="K1175" i="1" s="1"/>
  <c r="G1176" i="1"/>
  <c r="H1176" i="1" s="1"/>
  <c r="I1176" i="1" s="1"/>
  <c r="K1176" i="1" s="1"/>
  <c r="G1177" i="1"/>
  <c r="H1177" i="1" s="1"/>
  <c r="I1177" i="1" s="1"/>
  <c r="K1177" i="1" s="1"/>
  <c r="G1178" i="1"/>
  <c r="H1178" i="1" s="1"/>
  <c r="I1178" i="1" s="1"/>
  <c r="K1178" i="1" s="1"/>
  <c r="G1179" i="1"/>
  <c r="H1179" i="1" s="1"/>
  <c r="I1179" i="1" s="1"/>
  <c r="K1179" i="1" s="1"/>
  <c r="G1180" i="1"/>
  <c r="H1180" i="1" s="1"/>
  <c r="I1180" i="1" s="1"/>
  <c r="K1180" i="1" s="1"/>
  <c r="G1181" i="1"/>
  <c r="H1181" i="1" s="1"/>
  <c r="I1181" i="1" s="1"/>
  <c r="K1181" i="1" s="1"/>
  <c r="G1182" i="1"/>
  <c r="H1182" i="1" s="1"/>
  <c r="I1182" i="1" s="1"/>
  <c r="K1182" i="1" s="1"/>
  <c r="G1183" i="1"/>
  <c r="H1183" i="1" s="1"/>
  <c r="I1183" i="1" s="1"/>
  <c r="K1183" i="1" s="1"/>
  <c r="G1184" i="1"/>
  <c r="H1184" i="1" s="1"/>
  <c r="I1184" i="1" s="1"/>
  <c r="K1184" i="1" s="1"/>
  <c r="G1185" i="1"/>
  <c r="H1185" i="1" s="1"/>
  <c r="I1185" i="1" s="1"/>
  <c r="K1185" i="1" s="1"/>
  <c r="G1186" i="1"/>
  <c r="H1186" i="1" s="1"/>
  <c r="I1186" i="1" s="1"/>
  <c r="K1186" i="1" s="1"/>
  <c r="G1187" i="1"/>
  <c r="H1187" i="1" s="1"/>
  <c r="I1187" i="1" s="1"/>
  <c r="K1187" i="1" s="1"/>
  <c r="G1188" i="1"/>
  <c r="H1188" i="1" s="1"/>
  <c r="I1188" i="1" s="1"/>
  <c r="K1188" i="1" s="1"/>
  <c r="G1189" i="1"/>
  <c r="H1189" i="1" s="1"/>
  <c r="I1189" i="1" s="1"/>
  <c r="K1189" i="1" s="1"/>
  <c r="G1190" i="1"/>
  <c r="H1190" i="1" s="1"/>
  <c r="I1190" i="1" s="1"/>
  <c r="K1190" i="1" s="1"/>
  <c r="G1191" i="1"/>
  <c r="H1191" i="1" s="1"/>
  <c r="I1191" i="1" s="1"/>
  <c r="K1191" i="1" s="1"/>
  <c r="G1192" i="1"/>
  <c r="H1192" i="1" s="1"/>
  <c r="I1192" i="1" s="1"/>
  <c r="K1192" i="1" s="1"/>
  <c r="G1193" i="1"/>
  <c r="H1193" i="1" s="1"/>
  <c r="I1193" i="1" s="1"/>
  <c r="K1193" i="1" s="1"/>
  <c r="G1194" i="1"/>
  <c r="H1194" i="1" s="1"/>
  <c r="I1194" i="1" s="1"/>
  <c r="K1194" i="1" s="1"/>
  <c r="G1195" i="1"/>
  <c r="H1195" i="1" s="1"/>
  <c r="I1195" i="1" s="1"/>
  <c r="K1195" i="1" s="1"/>
  <c r="G1196" i="1"/>
  <c r="H1196" i="1" s="1"/>
  <c r="I1196" i="1" s="1"/>
  <c r="K1196" i="1" s="1"/>
  <c r="G1197" i="1"/>
  <c r="H1197" i="1" s="1"/>
  <c r="I1197" i="1" s="1"/>
  <c r="K1197" i="1" s="1"/>
  <c r="G1198" i="1"/>
  <c r="H1198" i="1" s="1"/>
  <c r="I1198" i="1" s="1"/>
  <c r="K1198" i="1" s="1"/>
  <c r="G1199" i="1"/>
  <c r="H1199" i="1" s="1"/>
  <c r="I1199" i="1" s="1"/>
  <c r="K1199" i="1" s="1"/>
  <c r="G1200" i="1"/>
  <c r="H1200" i="1" s="1"/>
  <c r="I1200" i="1" s="1"/>
  <c r="K1200" i="1" s="1"/>
  <c r="G1201" i="1"/>
  <c r="H1201" i="1" s="1"/>
  <c r="I1201" i="1" s="1"/>
  <c r="K1201" i="1" s="1"/>
  <c r="G1202" i="1"/>
  <c r="H1202" i="1" s="1"/>
  <c r="I1202" i="1" s="1"/>
  <c r="K1202" i="1" s="1"/>
  <c r="G1203" i="1"/>
  <c r="H1203" i="1" s="1"/>
  <c r="I1203" i="1" s="1"/>
  <c r="K1203" i="1" s="1"/>
  <c r="G1204" i="1"/>
  <c r="H1204" i="1" s="1"/>
  <c r="I1204" i="1" s="1"/>
  <c r="K1204" i="1" s="1"/>
  <c r="G1205" i="1"/>
  <c r="H1205" i="1" s="1"/>
  <c r="I1205" i="1" s="1"/>
  <c r="K1205" i="1" s="1"/>
  <c r="G1206" i="1"/>
  <c r="H1206" i="1" s="1"/>
  <c r="I1206" i="1" s="1"/>
  <c r="K1206" i="1" s="1"/>
  <c r="G1207" i="1"/>
  <c r="H1207" i="1" s="1"/>
  <c r="I1207" i="1" s="1"/>
  <c r="K1207" i="1" s="1"/>
  <c r="G1208" i="1"/>
  <c r="H1208" i="1" s="1"/>
  <c r="I1208" i="1" s="1"/>
  <c r="K1208" i="1" s="1"/>
  <c r="G1209" i="1"/>
  <c r="H1209" i="1" s="1"/>
  <c r="I1209" i="1" s="1"/>
  <c r="K1209" i="1" s="1"/>
  <c r="G1210" i="1"/>
  <c r="H1210" i="1" s="1"/>
  <c r="I1210" i="1" s="1"/>
  <c r="K1210" i="1" s="1"/>
  <c r="G1211" i="1"/>
  <c r="H1211" i="1" s="1"/>
  <c r="I1211" i="1" s="1"/>
  <c r="K1211" i="1" s="1"/>
  <c r="G1212" i="1"/>
  <c r="H1212" i="1" s="1"/>
  <c r="I1212" i="1" s="1"/>
  <c r="K1212" i="1" s="1"/>
  <c r="G1213" i="1"/>
  <c r="H1213" i="1" s="1"/>
  <c r="I1213" i="1" s="1"/>
  <c r="K1213" i="1" s="1"/>
  <c r="G1214" i="1"/>
  <c r="H1214" i="1" s="1"/>
  <c r="I1214" i="1" s="1"/>
  <c r="K1214" i="1" s="1"/>
  <c r="G1215" i="1"/>
  <c r="H1215" i="1" s="1"/>
  <c r="I1215" i="1" s="1"/>
  <c r="K1215" i="1" s="1"/>
  <c r="G1216" i="1"/>
  <c r="H1216" i="1" s="1"/>
  <c r="I1216" i="1" s="1"/>
  <c r="K1216" i="1" s="1"/>
  <c r="G1217" i="1"/>
  <c r="H1217" i="1" s="1"/>
  <c r="I1217" i="1" s="1"/>
  <c r="K1217" i="1" s="1"/>
  <c r="G1218" i="1"/>
  <c r="H1218" i="1" s="1"/>
  <c r="I1218" i="1" s="1"/>
  <c r="K1218" i="1" s="1"/>
  <c r="G1219" i="1"/>
  <c r="H1219" i="1" s="1"/>
  <c r="I1219" i="1" s="1"/>
  <c r="K1219" i="1" s="1"/>
  <c r="G1220" i="1"/>
  <c r="H1220" i="1" s="1"/>
  <c r="I1220" i="1" s="1"/>
  <c r="K1220" i="1" s="1"/>
  <c r="G1221" i="1"/>
  <c r="H1221" i="1" s="1"/>
  <c r="I1221" i="1" s="1"/>
  <c r="K1221" i="1" s="1"/>
  <c r="G1222" i="1"/>
  <c r="H1222" i="1" s="1"/>
  <c r="I1222" i="1" s="1"/>
  <c r="K1222" i="1" s="1"/>
  <c r="G1223" i="1"/>
  <c r="H1223" i="1" s="1"/>
  <c r="I1223" i="1" s="1"/>
  <c r="K1223" i="1" s="1"/>
  <c r="G1224" i="1"/>
  <c r="H1224" i="1" s="1"/>
  <c r="I1224" i="1" s="1"/>
  <c r="K1224" i="1" s="1"/>
  <c r="G1225" i="1"/>
  <c r="H1225" i="1" s="1"/>
  <c r="I1225" i="1" s="1"/>
  <c r="K1225" i="1" s="1"/>
  <c r="G1226" i="1"/>
  <c r="H1226" i="1" s="1"/>
  <c r="I1226" i="1" s="1"/>
  <c r="K1226" i="1" s="1"/>
  <c r="G1227" i="1"/>
  <c r="H1227" i="1" s="1"/>
  <c r="I1227" i="1" s="1"/>
  <c r="K1227" i="1" s="1"/>
  <c r="G1228" i="1"/>
  <c r="H1228" i="1" s="1"/>
  <c r="I1228" i="1" s="1"/>
  <c r="K1228" i="1" s="1"/>
  <c r="G1229" i="1"/>
  <c r="H1229" i="1" s="1"/>
  <c r="I1229" i="1" s="1"/>
  <c r="K1229" i="1" s="1"/>
  <c r="G1230" i="1"/>
  <c r="H1230" i="1" s="1"/>
  <c r="I1230" i="1" s="1"/>
  <c r="K1230" i="1" s="1"/>
  <c r="G1231" i="1"/>
  <c r="H1231" i="1" s="1"/>
  <c r="I1231" i="1" s="1"/>
  <c r="K1231" i="1" s="1"/>
  <c r="G1232" i="1"/>
  <c r="H1232" i="1" s="1"/>
  <c r="I1232" i="1" s="1"/>
  <c r="K1232" i="1" s="1"/>
  <c r="G1233" i="1"/>
  <c r="H1233" i="1" s="1"/>
  <c r="I1233" i="1" s="1"/>
  <c r="K1233" i="1" s="1"/>
  <c r="G1234" i="1"/>
  <c r="H1234" i="1" s="1"/>
  <c r="I1234" i="1" s="1"/>
  <c r="K1234" i="1" s="1"/>
  <c r="G1235" i="1"/>
  <c r="H1235" i="1" s="1"/>
  <c r="I1235" i="1" s="1"/>
  <c r="K1235" i="1" s="1"/>
  <c r="G1236" i="1"/>
  <c r="H1236" i="1" s="1"/>
  <c r="I1236" i="1" s="1"/>
  <c r="K1236" i="1" s="1"/>
  <c r="G1237" i="1"/>
  <c r="H1237" i="1" s="1"/>
  <c r="I1237" i="1" s="1"/>
  <c r="K1237" i="1" s="1"/>
  <c r="G1238" i="1"/>
  <c r="H1238" i="1" s="1"/>
  <c r="I1238" i="1" s="1"/>
  <c r="K1238" i="1" s="1"/>
  <c r="G1239" i="1"/>
  <c r="H1239" i="1" s="1"/>
  <c r="I1239" i="1" s="1"/>
  <c r="K1239" i="1" s="1"/>
  <c r="G1240" i="1"/>
  <c r="H1240" i="1" s="1"/>
  <c r="I1240" i="1" s="1"/>
  <c r="K1240" i="1" s="1"/>
  <c r="G1241" i="1"/>
  <c r="H1241" i="1" s="1"/>
  <c r="I1241" i="1" s="1"/>
  <c r="K1241" i="1" s="1"/>
  <c r="G1242" i="1"/>
  <c r="H1242" i="1" s="1"/>
  <c r="I1242" i="1" s="1"/>
  <c r="K1242" i="1" s="1"/>
  <c r="G1243" i="1"/>
  <c r="H1243" i="1" s="1"/>
  <c r="I1243" i="1" s="1"/>
  <c r="K1243" i="1" s="1"/>
  <c r="G1244" i="1"/>
  <c r="H1244" i="1" s="1"/>
  <c r="I1244" i="1" s="1"/>
  <c r="K1244" i="1" s="1"/>
  <c r="G1245" i="1"/>
  <c r="H1245" i="1" s="1"/>
  <c r="I1245" i="1" s="1"/>
  <c r="K1245" i="1" s="1"/>
  <c r="G1246" i="1"/>
  <c r="H1246" i="1" s="1"/>
  <c r="I1246" i="1" s="1"/>
  <c r="K1246" i="1" s="1"/>
  <c r="G1247" i="1"/>
  <c r="H1247" i="1" s="1"/>
  <c r="I1247" i="1" s="1"/>
  <c r="K1247" i="1" s="1"/>
  <c r="G1248" i="1"/>
  <c r="H1248" i="1" s="1"/>
  <c r="I1248" i="1" s="1"/>
  <c r="K1248" i="1" s="1"/>
  <c r="G1249" i="1"/>
  <c r="H1249" i="1" s="1"/>
  <c r="I1249" i="1" s="1"/>
  <c r="K1249" i="1" s="1"/>
  <c r="G1250" i="1"/>
  <c r="H1250" i="1" s="1"/>
  <c r="I1250" i="1" s="1"/>
  <c r="K1250" i="1" s="1"/>
  <c r="G1251" i="1"/>
  <c r="H1251" i="1" s="1"/>
  <c r="I1251" i="1" s="1"/>
  <c r="K1251" i="1" s="1"/>
  <c r="G1252" i="1"/>
  <c r="H1252" i="1" s="1"/>
  <c r="I1252" i="1" s="1"/>
  <c r="K1252" i="1" s="1"/>
  <c r="G1253" i="1"/>
  <c r="H1253" i="1" s="1"/>
  <c r="I1253" i="1" s="1"/>
  <c r="K1253" i="1" s="1"/>
  <c r="G1254" i="1"/>
  <c r="H1254" i="1" s="1"/>
  <c r="I1254" i="1" s="1"/>
  <c r="K1254" i="1" s="1"/>
  <c r="G1255" i="1"/>
  <c r="H1255" i="1" s="1"/>
  <c r="I1255" i="1" s="1"/>
  <c r="K1255" i="1" s="1"/>
  <c r="G1256" i="1"/>
  <c r="H1256" i="1" s="1"/>
  <c r="I1256" i="1" s="1"/>
  <c r="K1256" i="1" s="1"/>
  <c r="G1257" i="1"/>
  <c r="H1257" i="1" s="1"/>
  <c r="I1257" i="1" s="1"/>
  <c r="K1257" i="1" s="1"/>
  <c r="G1258" i="1"/>
  <c r="H1258" i="1" s="1"/>
  <c r="I1258" i="1" s="1"/>
  <c r="K1258" i="1" s="1"/>
  <c r="G1259" i="1"/>
  <c r="H1259" i="1" s="1"/>
  <c r="I1259" i="1" s="1"/>
  <c r="K1259" i="1" s="1"/>
  <c r="G1260" i="1"/>
  <c r="H1260" i="1" s="1"/>
  <c r="I1260" i="1" s="1"/>
  <c r="K1260" i="1" s="1"/>
  <c r="G1261" i="1"/>
  <c r="H1261" i="1" s="1"/>
  <c r="I1261" i="1" s="1"/>
  <c r="K1261" i="1" s="1"/>
  <c r="G1262" i="1"/>
  <c r="H1262" i="1" s="1"/>
  <c r="I1262" i="1" s="1"/>
  <c r="K1262" i="1" s="1"/>
  <c r="G1263" i="1"/>
  <c r="H1263" i="1" s="1"/>
  <c r="I1263" i="1" s="1"/>
  <c r="K1263" i="1" s="1"/>
  <c r="G1264" i="1"/>
  <c r="H1264" i="1" s="1"/>
  <c r="I1264" i="1" s="1"/>
  <c r="K1264" i="1" s="1"/>
  <c r="G1265" i="1"/>
  <c r="H1265" i="1" s="1"/>
  <c r="I1265" i="1" s="1"/>
  <c r="K1265" i="1" s="1"/>
  <c r="G1266" i="1"/>
  <c r="H1266" i="1" s="1"/>
  <c r="I1266" i="1" s="1"/>
  <c r="K1266" i="1" s="1"/>
  <c r="G1267" i="1"/>
  <c r="H1267" i="1" s="1"/>
  <c r="I1267" i="1" s="1"/>
  <c r="K1267" i="1" s="1"/>
  <c r="G1268" i="1"/>
  <c r="H1268" i="1" s="1"/>
  <c r="I1268" i="1" s="1"/>
  <c r="K1268" i="1" s="1"/>
  <c r="G1269" i="1"/>
  <c r="H1269" i="1" s="1"/>
  <c r="I1269" i="1" s="1"/>
  <c r="K1269" i="1" s="1"/>
  <c r="G1270" i="1"/>
  <c r="H1270" i="1" s="1"/>
  <c r="I1270" i="1" s="1"/>
  <c r="K1270" i="1" s="1"/>
  <c r="G1271" i="1"/>
  <c r="H1271" i="1" s="1"/>
  <c r="I1271" i="1" s="1"/>
  <c r="K1271" i="1" s="1"/>
  <c r="G1272" i="1"/>
  <c r="H1272" i="1" s="1"/>
  <c r="I1272" i="1" s="1"/>
  <c r="K1272" i="1" s="1"/>
  <c r="G1273" i="1"/>
  <c r="H1273" i="1" s="1"/>
  <c r="I1273" i="1" s="1"/>
  <c r="K1273" i="1" s="1"/>
  <c r="G1274" i="1"/>
  <c r="H1274" i="1" s="1"/>
  <c r="I1274" i="1" s="1"/>
  <c r="K1274" i="1" s="1"/>
  <c r="G1275" i="1"/>
  <c r="H1275" i="1" s="1"/>
  <c r="I1275" i="1" s="1"/>
  <c r="K1275" i="1" s="1"/>
  <c r="G1276" i="1"/>
  <c r="H1276" i="1" s="1"/>
  <c r="I1276" i="1" s="1"/>
  <c r="K1276" i="1" s="1"/>
  <c r="G1277" i="1"/>
  <c r="H1277" i="1" s="1"/>
  <c r="I1277" i="1" s="1"/>
  <c r="K1277" i="1" s="1"/>
  <c r="G1278" i="1"/>
  <c r="H1278" i="1" s="1"/>
  <c r="I1278" i="1" s="1"/>
  <c r="K1278" i="1" s="1"/>
  <c r="G1279" i="1"/>
  <c r="H1279" i="1" s="1"/>
  <c r="I1279" i="1" s="1"/>
  <c r="K1279" i="1" s="1"/>
  <c r="G1280" i="1"/>
  <c r="H1280" i="1" s="1"/>
  <c r="I1280" i="1" s="1"/>
  <c r="K1280" i="1" s="1"/>
  <c r="G1281" i="1"/>
  <c r="H1281" i="1" s="1"/>
  <c r="I1281" i="1" s="1"/>
  <c r="K1281" i="1" s="1"/>
  <c r="G1282" i="1"/>
  <c r="H1282" i="1" s="1"/>
  <c r="I1282" i="1" s="1"/>
  <c r="K1282" i="1" s="1"/>
  <c r="G1283" i="1"/>
  <c r="H1283" i="1" s="1"/>
  <c r="I1283" i="1" s="1"/>
  <c r="K1283" i="1" s="1"/>
  <c r="G1284" i="1"/>
  <c r="H1284" i="1" s="1"/>
  <c r="I1284" i="1" s="1"/>
  <c r="K1284" i="1" s="1"/>
  <c r="G1285" i="1"/>
  <c r="H1285" i="1" s="1"/>
  <c r="I1285" i="1" s="1"/>
  <c r="K1285" i="1" s="1"/>
  <c r="G1286" i="1"/>
  <c r="H1286" i="1" s="1"/>
  <c r="I1286" i="1" s="1"/>
  <c r="K1286" i="1" s="1"/>
  <c r="G1287" i="1"/>
  <c r="H1287" i="1" s="1"/>
  <c r="I1287" i="1" s="1"/>
  <c r="K1287" i="1" s="1"/>
  <c r="G1288" i="1"/>
  <c r="H1288" i="1" s="1"/>
  <c r="I1288" i="1" s="1"/>
  <c r="K1288" i="1" s="1"/>
  <c r="G1289" i="1"/>
  <c r="H1289" i="1" s="1"/>
  <c r="I1289" i="1" s="1"/>
  <c r="K1289" i="1" s="1"/>
  <c r="G1290" i="1"/>
  <c r="H1290" i="1" s="1"/>
  <c r="I1290" i="1" s="1"/>
  <c r="K1290" i="1" s="1"/>
  <c r="G1291" i="1"/>
  <c r="H1291" i="1" s="1"/>
  <c r="I1291" i="1" s="1"/>
  <c r="K1291" i="1" s="1"/>
  <c r="G1292" i="1"/>
  <c r="H1292" i="1" s="1"/>
  <c r="I1292" i="1" s="1"/>
  <c r="K1292" i="1" s="1"/>
  <c r="G1293" i="1"/>
  <c r="H1293" i="1" s="1"/>
  <c r="I1293" i="1" s="1"/>
  <c r="K1293" i="1" s="1"/>
  <c r="G1294" i="1"/>
  <c r="H1294" i="1" s="1"/>
  <c r="I1294" i="1" s="1"/>
  <c r="K1294" i="1" s="1"/>
  <c r="G1295" i="1"/>
  <c r="H1295" i="1" s="1"/>
  <c r="I1295" i="1" s="1"/>
  <c r="K1295" i="1" s="1"/>
  <c r="G1296" i="1"/>
  <c r="H1296" i="1" s="1"/>
  <c r="I1296" i="1" s="1"/>
  <c r="K1296" i="1" s="1"/>
  <c r="G1297" i="1"/>
  <c r="H1297" i="1" s="1"/>
  <c r="I1297" i="1" s="1"/>
  <c r="K1297" i="1" s="1"/>
  <c r="G1298" i="1"/>
  <c r="H1298" i="1" s="1"/>
  <c r="I1298" i="1" s="1"/>
  <c r="K1298" i="1" s="1"/>
  <c r="G1299" i="1"/>
  <c r="H1299" i="1" s="1"/>
  <c r="I1299" i="1" s="1"/>
  <c r="K1299" i="1" s="1"/>
  <c r="G1300" i="1"/>
  <c r="H1300" i="1" s="1"/>
  <c r="I1300" i="1" s="1"/>
  <c r="K1300" i="1" s="1"/>
  <c r="G1301" i="1"/>
  <c r="H1301" i="1" s="1"/>
  <c r="I1301" i="1" s="1"/>
  <c r="K1301" i="1" s="1"/>
  <c r="G1302" i="1"/>
  <c r="H1302" i="1" s="1"/>
  <c r="I1302" i="1" s="1"/>
  <c r="K1302" i="1" s="1"/>
  <c r="G1303" i="1"/>
  <c r="H1303" i="1" s="1"/>
  <c r="I1303" i="1" s="1"/>
  <c r="K1303" i="1" s="1"/>
  <c r="G1304" i="1"/>
  <c r="H1304" i="1" s="1"/>
  <c r="I1304" i="1" s="1"/>
  <c r="K1304" i="1" s="1"/>
  <c r="G1305" i="1"/>
  <c r="H1305" i="1" s="1"/>
  <c r="I1305" i="1" s="1"/>
  <c r="K1305" i="1" s="1"/>
  <c r="G1306" i="1"/>
  <c r="H1306" i="1" s="1"/>
  <c r="I1306" i="1" s="1"/>
  <c r="K1306" i="1" s="1"/>
  <c r="G1307" i="1"/>
  <c r="H1307" i="1" s="1"/>
  <c r="I1307" i="1" s="1"/>
  <c r="K1307" i="1" s="1"/>
  <c r="G1308" i="1"/>
  <c r="H1308" i="1" s="1"/>
  <c r="I1308" i="1" s="1"/>
  <c r="K1308" i="1" s="1"/>
  <c r="G1309" i="1"/>
  <c r="H1309" i="1" s="1"/>
  <c r="I1309" i="1" s="1"/>
  <c r="K1309" i="1" s="1"/>
  <c r="G1310" i="1"/>
  <c r="H1310" i="1" s="1"/>
  <c r="I1310" i="1" s="1"/>
  <c r="K1310" i="1" s="1"/>
  <c r="G1311" i="1"/>
  <c r="H1311" i="1" s="1"/>
  <c r="I1311" i="1" s="1"/>
  <c r="K1311" i="1" s="1"/>
  <c r="G1312" i="1"/>
  <c r="H1312" i="1" s="1"/>
  <c r="I1312" i="1" s="1"/>
  <c r="K1312" i="1" s="1"/>
  <c r="G1313" i="1"/>
  <c r="H1313" i="1" s="1"/>
  <c r="I1313" i="1" s="1"/>
  <c r="K1313" i="1" s="1"/>
  <c r="G1314" i="1"/>
  <c r="H1314" i="1" s="1"/>
  <c r="I1314" i="1" s="1"/>
  <c r="K1314" i="1" s="1"/>
  <c r="G1315" i="1"/>
  <c r="H1315" i="1" s="1"/>
  <c r="I1315" i="1" s="1"/>
  <c r="K1315" i="1" s="1"/>
  <c r="G1316" i="1"/>
  <c r="H1316" i="1" s="1"/>
  <c r="I1316" i="1" s="1"/>
  <c r="K1316" i="1" s="1"/>
  <c r="G1317" i="1"/>
  <c r="H1317" i="1" s="1"/>
  <c r="I1317" i="1" s="1"/>
  <c r="K1317" i="1" s="1"/>
  <c r="G1318" i="1"/>
  <c r="H1318" i="1" s="1"/>
  <c r="I1318" i="1" s="1"/>
  <c r="K1318" i="1" s="1"/>
  <c r="G1319" i="1"/>
  <c r="H1319" i="1" s="1"/>
  <c r="I1319" i="1" s="1"/>
  <c r="K1319" i="1" s="1"/>
  <c r="G1320" i="1"/>
  <c r="H1320" i="1" s="1"/>
  <c r="I1320" i="1" s="1"/>
  <c r="K1320" i="1" s="1"/>
  <c r="G1321" i="1"/>
  <c r="H1321" i="1" s="1"/>
  <c r="I1321" i="1" s="1"/>
  <c r="K1321" i="1" s="1"/>
  <c r="G1322" i="1"/>
  <c r="H1322" i="1" s="1"/>
  <c r="I1322" i="1" s="1"/>
  <c r="K1322" i="1" s="1"/>
  <c r="G1323" i="1"/>
  <c r="H1323" i="1" s="1"/>
  <c r="I1323" i="1" s="1"/>
  <c r="K1323" i="1" s="1"/>
  <c r="G1324" i="1"/>
  <c r="H1324" i="1" s="1"/>
  <c r="I1324" i="1" s="1"/>
  <c r="K1324" i="1" s="1"/>
  <c r="G1325" i="1"/>
  <c r="H1325" i="1" s="1"/>
  <c r="I1325" i="1" s="1"/>
  <c r="K1325" i="1" s="1"/>
  <c r="G1326" i="1"/>
  <c r="H1326" i="1" s="1"/>
  <c r="I1326" i="1" s="1"/>
  <c r="K1326" i="1" s="1"/>
  <c r="G1327" i="1"/>
  <c r="H1327" i="1" s="1"/>
  <c r="I1327" i="1" s="1"/>
  <c r="K1327" i="1" s="1"/>
  <c r="G1328" i="1"/>
  <c r="H1328" i="1" s="1"/>
  <c r="I1328" i="1" s="1"/>
  <c r="K1328" i="1" s="1"/>
  <c r="G1329" i="1"/>
  <c r="H1329" i="1" s="1"/>
  <c r="I1329" i="1" s="1"/>
  <c r="K1329" i="1" s="1"/>
  <c r="G1330" i="1"/>
  <c r="H1330" i="1" s="1"/>
  <c r="I1330" i="1" s="1"/>
  <c r="K1330" i="1" s="1"/>
  <c r="G1331" i="1"/>
  <c r="H1331" i="1" s="1"/>
  <c r="I1331" i="1" s="1"/>
  <c r="K1331" i="1" s="1"/>
  <c r="G1332" i="1"/>
  <c r="H1332" i="1" s="1"/>
  <c r="I1332" i="1" s="1"/>
  <c r="K1332" i="1" s="1"/>
  <c r="G1333" i="1"/>
  <c r="H1333" i="1" s="1"/>
  <c r="I1333" i="1" s="1"/>
  <c r="K1333" i="1" s="1"/>
  <c r="G1334" i="1"/>
  <c r="H1334" i="1" s="1"/>
  <c r="I1334" i="1" s="1"/>
  <c r="K1334" i="1" s="1"/>
  <c r="G1335" i="1"/>
  <c r="H1335" i="1" s="1"/>
  <c r="I1335" i="1" s="1"/>
  <c r="K1335" i="1" s="1"/>
  <c r="G1336" i="1"/>
  <c r="H1336" i="1" s="1"/>
  <c r="I1336" i="1" s="1"/>
  <c r="K1336" i="1" s="1"/>
  <c r="G1337" i="1"/>
  <c r="H1337" i="1" s="1"/>
  <c r="I1337" i="1" s="1"/>
  <c r="K1337" i="1" s="1"/>
  <c r="G1338" i="1"/>
  <c r="H1338" i="1" s="1"/>
  <c r="I1338" i="1" s="1"/>
  <c r="K1338" i="1" s="1"/>
  <c r="G1339" i="1"/>
  <c r="H1339" i="1" s="1"/>
  <c r="I1339" i="1" s="1"/>
  <c r="K1339" i="1" s="1"/>
  <c r="G1340" i="1"/>
  <c r="H1340" i="1" s="1"/>
  <c r="I1340" i="1" s="1"/>
  <c r="K1340" i="1" s="1"/>
  <c r="G1341" i="1"/>
  <c r="H1341" i="1" s="1"/>
  <c r="I1341" i="1" s="1"/>
  <c r="K1341" i="1" s="1"/>
  <c r="G1342" i="1"/>
  <c r="H1342" i="1" s="1"/>
  <c r="I1342" i="1" s="1"/>
  <c r="K1342" i="1" s="1"/>
  <c r="G1343" i="1"/>
  <c r="H1343" i="1" s="1"/>
  <c r="I1343" i="1" s="1"/>
  <c r="K1343" i="1" s="1"/>
  <c r="G1344" i="1"/>
  <c r="H1344" i="1" s="1"/>
  <c r="I1344" i="1" s="1"/>
  <c r="K1344" i="1" s="1"/>
  <c r="G1345" i="1"/>
  <c r="H1345" i="1" s="1"/>
  <c r="I1345" i="1" s="1"/>
  <c r="K1345" i="1" s="1"/>
  <c r="G1346" i="1"/>
  <c r="H1346" i="1" s="1"/>
  <c r="I1346" i="1" s="1"/>
  <c r="K1346" i="1" s="1"/>
  <c r="G1347" i="1"/>
  <c r="H1347" i="1" s="1"/>
  <c r="I1347" i="1" s="1"/>
  <c r="K1347" i="1" s="1"/>
  <c r="G1348" i="1"/>
  <c r="H1348" i="1" s="1"/>
  <c r="I1348" i="1" s="1"/>
  <c r="K1348" i="1" s="1"/>
  <c r="G1349" i="1"/>
  <c r="H1349" i="1" s="1"/>
  <c r="I1349" i="1" s="1"/>
  <c r="K1349" i="1" s="1"/>
  <c r="G1350" i="1"/>
  <c r="H1350" i="1" s="1"/>
  <c r="I1350" i="1" s="1"/>
  <c r="K1350" i="1" s="1"/>
  <c r="G1351" i="1"/>
  <c r="H1351" i="1" s="1"/>
  <c r="I1351" i="1" s="1"/>
  <c r="K1351" i="1" s="1"/>
  <c r="G1352" i="1"/>
  <c r="H1352" i="1" s="1"/>
  <c r="I1352" i="1" s="1"/>
  <c r="K1352" i="1" s="1"/>
  <c r="G1353" i="1"/>
  <c r="H1353" i="1" s="1"/>
  <c r="I1353" i="1" s="1"/>
  <c r="K1353" i="1" s="1"/>
  <c r="G1354" i="1"/>
  <c r="H1354" i="1" s="1"/>
  <c r="I1354" i="1" s="1"/>
  <c r="K1354" i="1" s="1"/>
  <c r="G1355" i="1"/>
  <c r="H1355" i="1" s="1"/>
  <c r="I1355" i="1" s="1"/>
  <c r="K1355" i="1" s="1"/>
  <c r="G1356" i="1"/>
  <c r="H1356" i="1" s="1"/>
  <c r="I1356" i="1" s="1"/>
  <c r="K1356" i="1" s="1"/>
  <c r="G1357" i="1"/>
  <c r="H1357" i="1" s="1"/>
  <c r="I1357" i="1" s="1"/>
  <c r="K1357" i="1" s="1"/>
  <c r="G1358" i="1"/>
  <c r="H1358" i="1" s="1"/>
  <c r="I1358" i="1" s="1"/>
  <c r="K1358" i="1" s="1"/>
  <c r="G1359" i="1"/>
  <c r="H1359" i="1" s="1"/>
  <c r="I1359" i="1" s="1"/>
  <c r="K1359" i="1" s="1"/>
  <c r="G1360" i="1"/>
  <c r="H1360" i="1" s="1"/>
  <c r="I1360" i="1" s="1"/>
  <c r="K1360" i="1" s="1"/>
  <c r="G1361" i="1"/>
  <c r="H1361" i="1" s="1"/>
  <c r="I1361" i="1" s="1"/>
  <c r="K1361" i="1" s="1"/>
  <c r="G1362" i="1"/>
  <c r="H1362" i="1" s="1"/>
  <c r="I1362" i="1" s="1"/>
  <c r="K1362" i="1" s="1"/>
  <c r="G1363" i="1"/>
  <c r="H1363" i="1" s="1"/>
  <c r="I1363" i="1" s="1"/>
  <c r="K1363" i="1" s="1"/>
  <c r="G1364" i="1"/>
  <c r="H1364" i="1" s="1"/>
  <c r="I1364" i="1" s="1"/>
  <c r="K1364" i="1" s="1"/>
  <c r="G1365" i="1"/>
  <c r="H1365" i="1" s="1"/>
  <c r="I1365" i="1" s="1"/>
  <c r="K1365" i="1" s="1"/>
  <c r="G1366" i="1"/>
  <c r="H1366" i="1" s="1"/>
  <c r="I1366" i="1" s="1"/>
  <c r="K1366" i="1" s="1"/>
  <c r="G1367" i="1"/>
  <c r="H1367" i="1" s="1"/>
  <c r="I1367" i="1" s="1"/>
  <c r="K1367" i="1" s="1"/>
  <c r="G1368" i="1"/>
  <c r="H1368" i="1" s="1"/>
  <c r="I1368" i="1" s="1"/>
  <c r="K1368" i="1" s="1"/>
  <c r="G1369" i="1"/>
  <c r="H1369" i="1" s="1"/>
  <c r="I1369" i="1" s="1"/>
  <c r="K1369" i="1" s="1"/>
  <c r="G1370" i="1"/>
  <c r="H1370" i="1" s="1"/>
  <c r="I1370" i="1" s="1"/>
  <c r="K1370" i="1" s="1"/>
  <c r="G1371" i="1"/>
  <c r="H1371" i="1" s="1"/>
  <c r="I1371" i="1" s="1"/>
  <c r="K1371" i="1" s="1"/>
  <c r="G1372" i="1"/>
  <c r="H1372" i="1" s="1"/>
  <c r="I1372" i="1" s="1"/>
  <c r="K1372" i="1" s="1"/>
  <c r="G1373" i="1"/>
  <c r="H1373" i="1" s="1"/>
  <c r="I1373" i="1" s="1"/>
  <c r="K1373" i="1" s="1"/>
  <c r="G1374" i="1"/>
  <c r="H1374" i="1" s="1"/>
  <c r="I1374" i="1" s="1"/>
  <c r="K1374" i="1" s="1"/>
  <c r="G1375" i="1"/>
  <c r="H1375" i="1" s="1"/>
  <c r="I1375" i="1" s="1"/>
  <c r="K1375" i="1" s="1"/>
  <c r="G1376" i="1"/>
  <c r="H1376" i="1" s="1"/>
  <c r="I1376" i="1" s="1"/>
  <c r="K1376" i="1" s="1"/>
  <c r="G1377" i="1"/>
  <c r="H1377" i="1" s="1"/>
  <c r="I1377" i="1" s="1"/>
  <c r="K1377" i="1" s="1"/>
  <c r="G1378" i="1"/>
  <c r="H1378" i="1" s="1"/>
  <c r="I1378" i="1" s="1"/>
  <c r="K1378" i="1" s="1"/>
  <c r="G1379" i="1"/>
  <c r="H1379" i="1" s="1"/>
  <c r="I1379" i="1" s="1"/>
  <c r="K1379" i="1" s="1"/>
  <c r="G1380" i="1"/>
  <c r="H1380" i="1" s="1"/>
  <c r="I1380" i="1" s="1"/>
  <c r="K1380" i="1" s="1"/>
  <c r="G1381" i="1"/>
  <c r="H1381" i="1" s="1"/>
  <c r="I1381" i="1" s="1"/>
  <c r="K1381" i="1" s="1"/>
  <c r="G1382" i="1"/>
  <c r="H1382" i="1" s="1"/>
  <c r="I1382" i="1" s="1"/>
  <c r="K1382" i="1" s="1"/>
  <c r="G1383" i="1"/>
  <c r="H1383" i="1" s="1"/>
  <c r="I1383" i="1" s="1"/>
  <c r="K1383" i="1" s="1"/>
  <c r="G1384" i="1"/>
  <c r="H1384" i="1" s="1"/>
  <c r="I1384" i="1" s="1"/>
  <c r="K1384" i="1" s="1"/>
  <c r="G1385" i="1"/>
  <c r="H1385" i="1" s="1"/>
  <c r="I1385" i="1" s="1"/>
  <c r="K1385" i="1" s="1"/>
  <c r="G1386" i="1"/>
  <c r="H1386" i="1" s="1"/>
  <c r="I1386" i="1" s="1"/>
  <c r="K1386" i="1" s="1"/>
  <c r="G1387" i="1"/>
  <c r="H1387" i="1" s="1"/>
  <c r="I1387" i="1" s="1"/>
  <c r="K1387" i="1" s="1"/>
  <c r="G1388" i="1"/>
  <c r="H1388" i="1" s="1"/>
  <c r="I1388" i="1" s="1"/>
  <c r="K1388" i="1" s="1"/>
  <c r="G1389" i="1"/>
  <c r="H1389" i="1" s="1"/>
  <c r="I1389" i="1" s="1"/>
  <c r="K1389" i="1" s="1"/>
  <c r="G1390" i="1"/>
  <c r="H1390" i="1" s="1"/>
  <c r="I1390" i="1" s="1"/>
  <c r="K1390" i="1" s="1"/>
  <c r="G1391" i="1"/>
  <c r="H1391" i="1" s="1"/>
  <c r="I1391" i="1" s="1"/>
  <c r="K1391" i="1" s="1"/>
  <c r="G1392" i="1"/>
  <c r="H1392" i="1" s="1"/>
  <c r="I1392" i="1" s="1"/>
  <c r="K1392" i="1" s="1"/>
  <c r="G1393" i="1"/>
  <c r="H1393" i="1" s="1"/>
  <c r="I1393" i="1" s="1"/>
  <c r="K1393" i="1" s="1"/>
  <c r="G1394" i="1"/>
  <c r="H1394" i="1" s="1"/>
  <c r="I1394" i="1" s="1"/>
  <c r="K1394" i="1" s="1"/>
  <c r="G1395" i="1"/>
  <c r="H1395" i="1" s="1"/>
  <c r="I1395" i="1" s="1"/>
  <c r="K1395" i="1" s="1"/>
  <c r="G1396" i="1"/>
  <c r="H1396" i="1" s="1"/>
  <c r="I1396" i="1" s="1"/>
  <c r="K1396" i="1" s="1"/>
  <c r="G1397" i="1"/>
  <c r="H1397" i="1" s="1"/>
  <c r="I1397" i="1" s="1"/>
  <c r="K1397" i="1" s="1"/>
  <c r="G1398" i="1"/>
  <c r="H1398" i="1" s="1"/>
  <c r="I1398" i="1" s="1"/>
  <c r="K1398" i="1" s="1"/>
  <c r="G1399" i="1"/>
  <c r="H1399" i="1" s="1"/>
  <c r="I1399" i="1" s="1"/>
  <c r="K1399" i="1" s="1"/>
  <c r="G1400" i="1"/>
  <c r="H1400" i="1" s="1"/>
  <c r="I1400" i="1" s="1"/>
  <c r="K1400" i="1" s="1"/>
  <c r="G1401" i="1"/>
  <c r="H1401" i="1" s="1"/>
  <c r="I1401" i="1" s="1"/>
  <c r="K1401" i="1" s="1"/>
  <c r="G1402" i="1"/>
  <c r="H1402" i="1" s="1"/>
  <c r="I1402" i="1" s="1"/>
  <c r="K1402" i="1" s="1"/>
  <c r="G1403" i="1"/>
  <c r="H1403" i="1" s="1"/>
  <c r="I1403" i="1" s="1"/>
  <c r="K1403" i="1" s="1"/>
  <c r="G1404" i="1"/>
  <c r="H1404" i="1" s="1"/>
  <c r="I1404" i="1" s="1"/>
  <c r="K1404" i="1" s="1"/>
  <c r="G1405" i="1"/>
  <c r="H1405" i="1" s="1"/>
  <c r="I1405" i="1" s="1"/>
  <c r="K1405" i="1" s="1"/>
  <c r="G1406" i="1"/>
  <c r="H1406" i="1" s="1"/>
  <c r="I1406" i="1" s="1"/>
  <c r="K1406" i="1" s="1"/>
  <c r="G1407" i="1"/>
  <c r="H1407" i="1" s="1"/>
  <c r="I1407" i="1" s="1"/>
  <c r="K1407" i="1" s="1"/>
  <c r="G1408" i="1"/>
  <c r="H1408" i="1" s="1"/>
  <c r="I1408" i="1" s="1"/>
  <c r="K1408" i="1" s="1"/>
  <c r="G1409" i="1"/>
  <c r="H1409" i="1" s="1"/>
  <c r="I1409" i="1" s="1"/>
  <c r="K1409" i="1" s="1"/>
  <c r="G1410" i="1"/>
  <c r="H1410" i="1" s="1"/>
  <c r="I1410" i="1" s="1"/>
  <c r="K1410" i="1" s="1"/>
  <c r="G1411" i="1"/>
  <c r="H1411" i="1" s="1"/>
  <c r="I1411" i="1" s="1"/>
  <c r="K1411" i="1" s="1"/>
  <c r="G1412" i="1"/>
  <c r="H1412" i="1" s="1"/>
  <c r="I1412" i="1" s="1"/>
  <c r="K1412" i="1" s="1"/>
  <c r="G1413" i="1"/>
  <c r="H1413" i="1" s="1"/>
  <c r="I1413" i="1" s="1"/>
  <c r="K1413" i="1" s="1"/>
  <c r="G1414" i="1"/>
  <c r="H1414" i="1" s="1"/>
  <c r="I1414" i="1" s="1"/>
  <c r="K1414" i="1" s="1"/>
  <c r="G1415" i="1"/>
  <c r="H1415" i="1" s="1"/>
  <c r="I1415" i="1" s="1"/>
  <c r="K1415" i="1" s="1"/>
  <c r="G1416" i="1"/>
  <c r="H1416" i="1" s="1"/>
  <c r="I1416" i="1" s="1"/>
  <c r="K1416" i="1" s="1"/>
  <c r="G1417" i="1"/>
  <c r="H1417" i="1" s="1"/>
  <c r="I1417" i="1" s="1"/>
  <c r="K1417" i="1" s="1"/>
  <c r="G1418" i="1"/>
  <c r="H1418" i="1" s="1"/>
  <c r="I1418" i="1" s="1"/>
  <c r="K1418" i="1" s="1"/>
  <c r="G1419" i="1"/>
  <c r="H1419" i="1" s="1"/>
  <c r="I1419" i="1" s="1"/>
  <c r="K1419" i="1" s="1"/>
  <c r="G1420" i="1"/>
  <c r="H1420" i="1" s="1"/>
  <c r="I1420" i="1" s="1"/>
  <c r="K1420" i="1" s="1"/>
  <c r="G1421" i="1"/>
  <c r="H1421" i="1" s="1"/>
  <c r="I1421" i="1" s="1"/>
  <c r="K1421" i="1" s="1"/>
  <c r="G1422" i="1"/>
  <c r="H1422" i="1" s="1"/>
  <c r="I1422" i="1" s="1"/>
  <c r="K1422" i="1" s="1"/>
  <c r="G1423" i="1"/>
  <c r="H1423" i="1" s="1"/>
  <c r="I1423" i="1" s="1"/>
  <c r="K1423" i="1" s="1"/>
  <c r="G1424" i="1"/>
  <c r="H1424" i="1" s="1"/>
  <c r="I1424" i="1" s="1"/>
  <c r="K1424" i="1" s="1"/>
  <c r="G1425" i="1"/>
  <c r="H1425" i="1" s="1"/>
  <c r="I1425" i="1" s="1"/>
  <c r="K1425" i="1" s="1"/>
  <c r="G1426" i="1"/>
  <c r="H1426" i="1" s="1"/>
  <c r="I1426" i="1" s="1"/>
  <c r="K1426" i="1" s="1"/>
  <c r="G1427" i="1"/>
  <c r="H1427" i="1" s="1"/>
  <c r="I1427" i="1" s="1"/>
  <c r="K1427" i="1" s="1"/>
  <c r="G1428" i="1"/>
  <c r="H1428" i="1" s="1"/>
  <c r="I1428" i="1" s="1"/>
  <c r="K1428" i="1" s="1"/>
  <c r="G1429" i="1"/>
  <c r="H1429" i="1" s="1"/>
  <c r="I1429" i="1" s="1"/>
  <c r="K1429" i="1" s="1"/>
  <c r="G1430" i="1"/>
  <c r="H1430" i="1" s="1"/>
  <c r="I1430" i="1" s="1"/>
  <c r="K1430" i="1" s="1"/>
  <c r="G1431" i="1"/>
  <c r="H1431" i="1" s="1"/>
  <c r="I1431" i="1" s="1"/>
  <c r="K1431" i="1" s="1"/>
  <c r="G1432" i="1"/>
  <c r="H1432" i="1" s="1"/>
  <c r="I1432" i="1" s="1"/>
  <c r="K1432" i="1" s="1"/>
  <c r="G1433" i="1"/>
  <c r="H1433" i="1" s="1"/>
  <c r="I1433" i="1" s="1"/>
  <c r="K1433" i="1" s="1"/>
  <c r="G1434" i="1"/>
  <c r="H1434" i="1" s="1"/>
  <c r="I1434" i="1" s="1"/>
  <c r="K1434" i="1" s="1"/>
  <c r="G1435" i="1"/>
  <c r="H1435" i="1" s="1"/>
  <c r="I1435" i="1" s="1"/>
  <c r="K1435" i="1" s="1"/>
  <c r="G1436" i="1"/>
  <c r="H1436" i="1" s="1"/>
  <c r="I1436" i="1" s="1"/>
  <c r="K1436" i="1" s="1"/>
  <c r="G1437" i="1"/>
  <c r="H1437" i="1" s="1"/>
  <c r="I1437" i="1" s="1"/>
  <c r="K1437" i="1" s="1"/>
  <c r="G1438" i="1"/>
  <c r="H1438" i="1" s="1"/>
  <c r="I1438" i="1" s="1"/>
  <c r="K1438" i="1" s="1"/>
  <c r="G1439" i="1"/>
  <c r="H1439" i="1" s="1"/>
  <c r="I1439" i="1" s="1"/>
  <c r="K1439" i="1" s="1"/>
  <c r="G1440" i="1"/>
  <c r="H1440" i="1" s="1"/>
  <c r="I1440" i="1" s="1"/>
  <c r="K1440" i="1" s="1"/>
  <c r="G1441" i="1"/>
  <c r="H1441" i="1" s="1"/>
  <c r="I1441" i="1" s="1"/>
  <c r="K1441" i="1" s="1"/>
  <c r="G1442" i="1"/>
  <c r="H1442" i="1" s="1"/>
  <c r="I1442" i="1" s="1"/>
  <c r="K1442" i="1" s="1"/>
  <c r="G1443" i="1"/>
  <c r="H1443" i="1" s="1"/>
  <c r="I1443" i="1" s="1"/>
  <c r="K1443" i="1" s="1"/>
  <c r="G1444" i="1"/>
  <c r="H1444" i="1" s="1"/>
  <c r="I1444" i="1" s="1"/>
  <c r="K1444" i="1" s="1"/>
  <c r="G1445" i="1"/>
  <c r="H1445" i="1" s="1"/>
  <c r="I1445" i="1" s="1"/>
  <c r="K1445" i="1" s="1"/>
  <c r="G1446" i="1"/>
  <c r="H1446" i="1" s="1"/>
  <c r="I1446" i="1" s="1"/>
  <c r="K1446" i="1" s="1"/>
  <c r="G1447" i="1"/>
  <c r="H1447" i="1" s="1"/>
  <c r="I1447" i="1" s="1"/>
  <c r="K1447" i="1" s="1"/>
  <c r="G1448" i="1"/>
  <c r="H1448" i="1" s="1"/>
  <c r="I1448" i="1" s="1"/>
  <c r="K1448" i="1" s="1"/>
  <c r="G1449" i="1"/>
  <c r="H1449" i="1" s="1"/>
  <c r="I1449" i="1" s="1"/>
  <c r="K1449" i="1" s="1"/>
  <c r="G1450" i="1"/>
  <c r="H1450" i="1" s="1"/>
  <c r="I1450" i="1" s="1"/>
  <c r="K1450" i="1" s="1"/>
  <c r="G1451" i="1"/>
  <c r="H1451" i="1" s="1"/>
  <c r="I1451" i="1" s="1"/>
  <c r="K1451" i="1" s="1"/>
  <c r="G1452" i="1"/>
  <c r="H1452" i="1" s="1"/>
  <c r="I1452" i="1" s="1"/>
  <c r="K1452" i="1" s="1"/>
  <c r="G1453" i="1"/>
  <c r="H1453" i="1" s="1"/>
  <c r="I1453" i="1" s="1"/>
  <c r="K1453" i="1" s="1"/>
  <c r="G1454" i="1"/>
  <c r="H1454" i="1" s="1"/>
  <c r="I1454" i="1" s="1"/>
  <c r="K1454" i="1" s="1"/>
  <c r="G1455" i="1"/>
  <c r="H1455" i="1" s="1"/>
  <c r="I1455" i="1" s="1"/>
  <c r="K1455" i="1" s="1"/>
  <c r="G1456" i="1"/>
  <c r="H1456" i="1" s="1"/>
  <c r="I1456" i="1" s="1"/>
  <c r="K1456" i="1" s="1"/>
  <c r="G1457" i="1"/>
  <c r="H1457" i="1" s="1"/>
  <c r="I1457" i="1" s="1"/>
  <c r="K1457" i="1" s="1"/>
  <c r="G1458" i="1"/>
  <c r="H1458" i="1" s="1"/>
  <c r="I1458" i="1" s="1"/>
  <c r="K1458" i="1" s="1"/>
  <c r="G1459" i="1"/>
  <c r="H1459" i="1" s="1"/>
  <c r="I1459" i="1" s="1"/>
  <c r="K1459" i="1" s="1"/>
  <c r="G1460" i="1"/>
  <c r="H1460" i="1" s="1"/>
  <c r="I1460" i="1" s="1"/>
  <c r="K1460" i="1" s="1"/>
  <c r="G1461" i="1"/>
  <c r="H1461" i="1" s="1"/>
  <c r="I1461" i="1" s="1"/>
  <c r="K1461" i="1" s="1"/>
  <c r="G1462" i="1"/>
  <c r="H1462" i="1" s="1"/>
  <c r="I1462" i="1" s="1"/>
  <c r="K1462" i="1" s="1"/>
  <c r="G1463" i="1"/>
  <c r="H1463" i="1" s="1"/>
  <c r="I1463" i="1" s="1"/>
  <c r="K1463" i="1" s="1"/>
  <c r="G1464" i="1"/>
  <c r="H1464" i="1" s="1"/>
  <c r="I1464" i="1" s="1"/>
  <c r="K1464" i="1" s="1"/>
  <c r="G1465" i="1"/>
  <c r="H1465" i="1" s="1"/>
  <c r="I1465" i="1" s="1"/>
  <c r="K1465" i="1" s="1"/>
  <c r="G1466" i="1"/>
  <c r="H1466" i="1" s="1"/>
  <c r="I1466" i="1" s="1"/>
  <c r="K1466" i="1" s="1"/>
  <c r="G1467" i="1"/>
  <c r="H1467" i="1" s="1"/>
  <c r="I1467" i="1" s="1"/>
  <c r="K1467" i="1" s="1"/>
  <c r="G1468" i="1"/>
  <c r="H1468" i="1" s="1"/>
  <c r="I1468" i="1" s="1"/>
  <c r="K1468" i="1" s="1"/>
  <c r="G1469" i="1"/>
  <c r="H1469" i="1" s="1"/>
  <c r="I1469" i="1" s="1"/>
  <c r="K1469" i="1" s="1"/>
  <c r="G1470" i="1"/>
  <c r="H1470" i="1" s="1"/>
  <c r="I1470" i="1" s="1"/>
  <c r="K1470" i="1" s="1"/>
  <c r="G1471" i="1"/>
  <c r="H1471" i="1" s="1"/>
  <c r="I1471" i="1" s="1"/>
  <c r="K1471" i="1" s="1"/>
  <c r="G1472" i="1"/>
  <c r="H1472" i="1" s="1"/>
  <c r="I1472" i="1" s="1"/>
  <c r="K1472" i="1" s="1"/>
  <c r="G1473" i="1"/>
  <c r="H1473" i="1" s="1"/>
  <c r="I1473" i="1" s="1"/>
  <c r="K1473" i="1" s="1"/>
  <c r="G1474" i="1"/>
  <c r="H1474" i="1" s="1"/>
  <c r="I1474" i="1" s="1"/>
  <c r="K1474" i="1" s="1"/>
  <c r="G1475" i="1"/>
  <c r="H1475" i="1" s="1"/>
  <c r="I1475" i="1" s="1"/>
  <c r="K1475" i="1" s="1"/>
  <c r="G1476" i="1"/>
  <c r="H1476" i="1" s="1"/>
  <c r="I1476" i="1" s="1"/>
  <c r="K1476" i="1" s="1"/>
  <c r="G1477" i="1"/>
  <c r="H1477" i="1" s="1"/>
  <c r="I1477" i="1" s="1"/>
  <c r="K1477" i="1" s="1"/>
  <c r="G1478" i="1"/>
  <c r="H1478" i="1" s="1"/>
  <c r="I1478" i="1" s="1"/>
  <c r="K1478" i="1" s="1"/>
  <c r="G1479" i="1"/>
  <c r="H1479" i="1" s="1"/>
  <c r="I1479" i="1" s="1"/>
  <c r="K1479" i="1" s="1"/>
  <c r="G1480" i="1"/>
  <c r="H1480" i="1" s="1"/>
  <c r="I1480" i="1" s="1"/>
  <c r="K1480" i="1" s="1"/>
  <c r="G1481" i="1"/>
  <c r="H1481" i="1" s="1"/>
  <c r="I1481" i="1" s="1"/>
  <c r="K1481" i="1" s="1"/>
  <c r="G1482" i="1"/>
  <c r="H1482" i="1" s="1"/>
  <c r="I1482" i="1" s="1"/>
  <c r="K1482" i="1" s="1"/>
  <c r="G1483" i="1"/>
  <c r="H1483" i="1" s="1"/>
  <c r="I1483" i="1" s="1"/>
  <c r="K1483" i="1" s="1"/>
  <c r="G1484" i="1"/>
  <c r="H1484" i="1" s="1"/>
  <c r="I1484" i="1" s="1"/>
  <c r="K1484" i="1" s="1"/>
  <c r="G1485" i="1"/>
  <c r="H1485" i="1" s="1"/>
  <c r="I1485" i="1" s="1"/>
  <c r="K1485" i="1" s="1"/>
  <c r="G1486" i="1"/>
  <c r="H1486" i="1" s="1"/>
  <c r="I1486" i="1" s="1"/>
  <c r="K1486" i="1" s="1"/>
  <c r="G1487" i="1"/>
  <c r="H1487" i="1" s="1"/>
  <c r="I1487" i="1" s="1"/>
  <c r="K1487" i="1" s="1"/>
  <c r="G1488" i="1"/>
  <c r="H1488" i="1" s="1"/>
  <c r="I1488" i="1" s="1"/>
  <c r="K1488" i="1" s="1"/>
  <c r="G1489" i="1"/>
  <c r="H1489" i="1" s="1"/>
  <c r="I1489" i="1" s="1"/>
  <c r="K1489" i="1" s="1"/>
  <c r="G1490" i="1"/>
  <c r="H1490" i="1" s="1"/>
  <c r="I1490" i="1" s="1"/>
  <c r="K1490" i="1" s="1"/>
  <c r="G1491" i="1"/>
  <c r="H1491" i="1" s="1"/>
  <c r="I1491" i="1" s="1"/>
  <c r="K1491" i="1" s="1"/>
  <c r="G1492" i="1"/>
  <c r="H1492" i="1" s="1"/>
  <c r="I1492" i="1" s="1"/>
  <c r="K1492" i="1" s="1"/>
  <c r="G1493" i="1"/>
  <c r="H1493" i="1" s="1"/>
  <c r="I1493" i="1" s="1"/>
  <c r="K1493" i="1" s="1"/>
  <c r="G1494" i="1"/>
  <c r="H1494" i="1" s="1"/>
  <c r="I1494" i="1" s="1"/>
  <c r="K1494" i="1" s="1"/>
  <c r="G1495" i="1"/>
  <c r="H1495" i="1" s="1"/>
  <c r="I1495" i="1" s="1"/>
  <c r="K1495" i="1" s="1"/>
  <c r="G1496" i="1"/>
  <c r="H1496" i="1" s="1"/>
  <c r="I1496" i="1" s="1"/>
  <c r="K1496" i="1" s="1"/>
  <c r="G1497" i="1"/>
  <c r="H1497" i="1" s="1"/>
  <c r="I1497" i="1" s="1"/>
  <c r="K1497" i="1" s="1"/>
  <c r="G1498" i="1"/>
  <c r="H1498" i="1" s="1"/>
  <c r="I1498" i="1" s="1"/>
  <c r="K1498" i="1" s="1"/>
  <c r="G1499" i="1"/>
  <c r="H1499" i="1" s="1"/>
  <c r="I1499" i="1" s="1"/>
  <c r="K1499" i="1" s="1"/>
  <c r="G1500" i="1"/>
  <c r="H1500" i="1" s="1"/>
  <c r="I1500" i="1" s="1"/>
  <c r="K1500" i="1" s="1"/>
  <c r="G1501" i="1"/>
  <c r="H1501" i="1" s="1"/>
  <c r="I1501" i="1" s="1"/>
  <c r="K1501" i="1" s="1"/>
  <c r="G1502" i="1"/>
  <c r="H1502" i="1" s="1"/>
  <c r="I1502" i="1" s="1"/>
  <c r="K1502" i="1" s="1"/>
  <c r="G1503" i="1"/>
  <c r="H1503" i="1" s="1"/>
  <c r="I1503" i="1" s="1"/>
  <c r="K1503" i="1" s="1"/>
  <c r="G1504" i="1"/>
  <c r="H1504" i="1" s="1"/>
  <c r="I1504" i="1" s="1"/>
  <c r="K1504" i="1" s="1"/>
  <c r="G1505" i="1"/>
  <c r="H1505" i="1" s="1"/>
  <c r="I1505" i="1" s="1"/>
  <c r="K1505" i="1" s="1"/>
  <c r="G1506" i="1"/>
  <c r="H1506" i="1" s="1"/>
  <c r="I1506" i="1" s="1"/>
  <c r="K1506" i="1" s="1"/>
  <c r="G1507" i="1"/>
  <c r="H1507" i="1" s="1"/>
  <c r="I1507" i="1" s="1"/>
  <c r="K1507" i="1" s="1"/>
  <c r="G1508" i="1"/>
  <c r="H1508" i="1" s="1"/>
  <c r="I1508" i="1" s="1"/>
  <c r="K1508" i="1" s="1"/>
  <c r="G1509" i="1"/>
  <c r="H1509" i="1" s="1"/>
  <c r="I1509" i="1" s="1"/>
  <c r="K1509" i="1" s="1"/>
  <c r="G1510" i="1"/>
  <c r="H1510" i="1" s="1"/>
  <c r="I1510" i="1" s="1"/>
  <c r="K1510" i="1" s="1"/>
  <c r="G1511" i="1"/>
  <c r="H1511" i="1" s="1"/>
  <c r="I1511" i="1" s="1"/>
  <c r="K1511" i="1" s="1"/>
  <c r="G1512" i="1"/>
  <c r="H1512" i="1" s="1"/>
  <c r="I1512" i="1" s="1"/>
  <c r="K1512" i="1" s="1"/>
  <c r="G1513" i="1"/>
  <c r="H1513" i="1" s="1"/>
  <c r="I1513" i="1" s="1"/>
  <c r="K1513" i="1" s="1"/>
  <c r="G1514" i="1"/>
  <c r="H1514" i="1" s="1"/>
  <c r="I1514" i="1" s="1"/>
  <c r="K1514" i="1" s="1"/>
  <c r="G1515" i="1"/>
  <c r="H1515" i="1" s="1"/>
  <c r="I1515" i="1" s="1"/>
  <c r="K1515" i="1" s="1"/>
  <c r="G1516" i="1"/>
  <c r="H1516" i="1" s="1"/>
  <c r="I1516" i="1" s="1"/>
  <c r="K1516" i="1" s="1"/>
  <c r="G1517" i="1"/>
  <c r="H1517" i="1" s="1"/>
  <c r="I1517" i="1" s="1"/>
  <c r="K1517" i="1" s="1"/>
  <c r="G1518" i="1"/>
  <c r="H1518" i="1" s="1"/>
  <c r="I1518" i="1" s="1"/>
  <c r="K1518" i="1" s="1"/>
  <c r="G1519" i="1"/>
  <c r="H1519" i="1" s="1"/>
  <c r="I1519" i="1" s="1"/>
  <c r="K1519" i="1" s="1"/>
  <c r="G1520" i="1"/>
  <c r="H1520" i="1" s="1"/>
  <c r="I1520" i="1" s="1"/>
  <c r="K1520" i="1" s="1"/>
  <c r="G1521" i="1"/>
  <c r="H1521" i="1" s="1"/>
  <c r="I1521" i="1" s="1"/>
  <c r="K1521" i="1" s="1"/>
  <c r="G1522" i="1"/>
  <c r="H1522" i="1" s="1"/>
  <c r="I1522" i="1" s="1"/>
  <c r="K1522" i="1" s="1"/>
  <c r="G1523" i="1"/>
  <c r="H1523" i="1" s="1"/>
  <c r="I1523" i="1" s="1"/>
  <c r="K1523" i="1" s="1"/>
  <c r="G1524" i="1"/>
  <c r="H1524" i="1" s="1"/>
  <c r="I1524" i="1" s="1"/>
  <c r="K1524" i="1" s="1"/>
  <c r="G1525" i="1"/>
  <c r="H1525" i="1" s="1"/>
  <c r="I1525" i="1" s="1"/>
  <c r="K1525" i="1" s="1"/>
  <c r="G1526" i="1"/>
  <c r="H1526" i="1" s="1"/>
  <c r="I1526" i="1" s="1"/>
  <c r="K1526" i="1" s="1"/>
  <c r="G1527" i="1"/>
  <c r="H1527" i="1" s="1"/>
  <c r="I1527" i="1" s="1"/>
  <c r="K1527" i="1" s="1"/>
  <c r="G1528" i="1"/>
  <c r="H1528" i="1" s="1"/>
  <c r="I1528" i="1" s="1"/>
  <c r="K1528" i="1" s="1"/>
  <c r="G1529" i="1"/>
  <c r="H1529" i="1" s="1"/>
  <c r="I1529" i="1" s="1"/>
  <c r="K1529" i="1" s="1"/>
  <c r="G1530" i="1"/>
  <c r="H1530" i="1" s="1"/>
  <c r="I1530" i="1" s="1"/>
  <c r="K1530" i="1" s="1"/>
  <c r="G1531" i="1"/>
  <c r="H1531" i="1" s="1"/>
  <c r="I1531" i="1" s="1"/>
  <c r="K1531" i="1" s="1"/>
  <c r="G1532" i="1"/>
  <c r="H1532" i="1" s="1"/>
  <c r="I1532" i="1" s="1"/>
  <c r="K1532" i="1" s="1"/>
  <c r="G1533" i="1"/>
  <c r="H1533" i="1" s="1"/>
  <c r="I1533" i="1" s="1"/>
  <c r="K1533" i="1" s="1"/>
  <c r="G1534" i="1"/>
  <c r="H1534" i="1" s="1"/>
  <c r="I1534" i="1" s="1"/>
  <c r="K1534" i="1" s="1"/>
  <c r="G1535" i="1"/>
  <c r="H1535" i="1" s="1"/>
  <c r="I1535" i="1" s="1"/>
  <c r="K1535" i="1" s="1"/>
  <c r="G1536" i="1"/>
  <c r="H1536" i="1" s="1"/>
  <c r="I1536" i="1" s="1"/>
  <c r="K1536" i="1" s="1"/>
  <c r="G1537" i="1"/>
  <c r="H1537" i="1" s="1"/>
  <c r="I1537" i="1" s="1"/>
  <c r="K1537" i="1" s="1"/>
  <c r="G1538" i="1"/>
  <c r="H1538" i="1" s="1"/>
  <c r="I1538" i="1" s="1"/>
  <c r="K1538" i="1" s="1"/>
  <c r="G1539" i="1"/>
  <c r="H1539" i="1" s="1"/>
  <c r="I1539" i="1" s="1"/>
  <c r="K1539" i="1" s="1"/>
  <c r="G1540" i="1"/>
  <c r="H1540" i="1" s="1"/>
  <c r="I1540" i="1" s="1"/>
  <c r="K1540" i="1" s="1"/>
  <c r="G1541" i="1"/>
  <c r="H1541" i="1" s="1"/>
  <c r="I1541" i="1" s="1"/>
  <c r="K1541" i="1" s="1"/>
  <c r="G1542" i="1"/>
  <c r="H1542" i="1" s="1"/>
  <c r="I1542" i="1" s="1"/>
  <c r="K1542" i="1" s="1"/>
  <c r="G1543" i="1"/>
  <c r="H1543" i="1" s="1"/>
  <c r="I1543" i="1" s="1"/>
  <c r="K1543" i="1" s="1"/>
  <c r="G1544" i="1"/>
  <c r="H1544" i="1" s="1"/>
  <c r="I1544" i="1" s="1"/>
  <c r="K1544" i="1" s="1"/>
  <c r="G1545" i="1"/>
  <c r="H1545" i="1" s="1"/>
  <c r="I1545" i="1" s="1"/>
  <c r="K1545" i="1" s="1"/>
  <c r="G1546" i="1"/>
  <c r="H1546" i="1" s="1"/>
  <c r="I1546" i="1" s="1"/>
  <c r="K1546" i="1" s="1"/>
  <c r="G1547" i="1"/>
  <c r="H1547" i="1" s="1"/>
  <c r="I1547" i="1" s="1"/>
  <c r="K1547" i="1" s="1"/>
  <c r="G1548" i="1"/>
  <c r="H1548" i="1" s="1"/>
  <c r="I1548" i="1" s="1"/>
  <c r="K1548" i="1" s="1"/>
  <c r="G1549" i="1"/>
  <c r="H1549" i="1" s="1"/>
  <c r="I1549" i="1" s="1"/>
  <c r="K1549" i="1" s="1"/>
  <c r="G1550" i="1"/>
  <c r="H1550" i="1" s="1"/>
  <c r="I1550" i="1" s="1"/>
  <c r="K1550" i="1" s="1"/>
  <c r="G1551" i="1"/>
  <c r="H1551" i="1" s="1"/>
  <c r="I1551" i="1" s="1"/>
  <c r="K1551" i="1" s="1"/>
  <c r="G1552" i="1"/>
  <c r="H1552" i="1" s="1"/>
  <c r="I1552" i="1" s="1"/>
  <c r="K1552" i="1" s="1"/>
  <c r="G1553" i="1"/>
  <c r="H1553" i="1" s="1"/>
  <c r="I1553" i="1" s="1"/>
  <c r="K1553" i="1" s="1"/>
  <c r="G1554" i="1"/>
  <c r="H1554" i="1" s="1"/>
  <c r="I1554" i="1" s="1"/>
  <c r="K1554" i="1" s="1"/>
  <c r="G1555" i="1"/>
  <c r="H1555" i="1" s="1"/>
  <c r="I1555" i="1" s="1"/>
  <c r="K1555" i="1" s="1"/>
  <c r="G1556" i="1"/>
  <c r="H1556" i="1" s="1"/>
  <c r="I1556" i="1" s="1"/>
  <c r="K1556" i="1" s="1"/>
  <c r="G1557" i="1"/>
  <c r="H1557" i="1" s="1"/>
  <c r="I1557" i="1" s="1"/>
  <c r="K1557" i="1" s="1"/>
  <c r="G1558" i="1"/>
  <c r="H1558" i="1" s="1"/>
  <c r="I1558" i="1" s="1"/>
  <c r="K1558" i="1" s="1"/>
  <c r="G1559" i="1"/>
  <c r="H1559" i="1" s="1"/>
  <c r="I1559" i="1" s="1"/>
  <c r="K1559" i="1" s="1"/>
  <c r="G1560" i="1"/>
  <c r="H1560" i="1" s="1"/>
  <c r="I1560" i="1" s="1"/>
  <c r="K1560" i="1" s="1"/>
  <c r="G1561" i="1"/>
  <c r="H1561" i="1" s="1"/>
  <c r="I1561" i="1" s="1"/>
  <c r="K1561" i="1" s="1"/>
  <c r="G1562" i="1"/>
  <c r="H1562" i="1" s="1"/>
  <c r="I1562" i="1" s="1"/>
  <c r="K1562" i="1" s="1"/>
  <c r="G1563" i="1"/>
  <c r="H1563" i="1" s="1"/>
  <c r="I1563" i="1" s="1"/>
  <c r="K1563" i="1" s="1"/>
  <c r="G1564" i="1"/>
  <c r="H1564" i="1" s="1"/>
  <c r="I1564" i="1" s="1"/>
  <c r="K1564" i="1" s="1"/>
  <c r="G1565" i="1"/>
  <c r="H1565" i="1" s="1"/>
  <c r="I1565" i="1" s="1"/>
  <c r="K1565" i="1" s="1"/>
  <c r="G1566" i="1"/>
  <c r="H1566" i="1" s="1"/>
  <c r="I1566" i="1" s="1"/>
  <c r="K1566" i="1" s="1"/>
  <c r="G1567" i="1"/>
  <c r="H1567" i="1" s="1"/>
  <c r="I1567" i="1" s="1"/>
  <c r="K1567" i="1" s="1"/>
  <c r="G1568" i="1"/>
  <c r="H1568" i="1" s="1"/>
  <c r="I1568" i="1" s="1"/>
  <c r="K1568" i="1" s="1"/>
  <c r="G1569" i="1"/>
  <c r="H1569" i="1" s="1"/>
  <c r="I1569" i="1" s="1"/>
  <c r="K1569" i="1" s="1"/>
  <c r="G1570" i="1"/>
  <c r="H1570" i="1" s="1"/>
  <c r="I1570" i="1" s="1"/>
  <c r="K1570" i="1" s="1"/>
  <c r="G1571" i="1"/>
  <c r="H1571" i="1" s="1"/>
  <c r="I1571" i="1" s="1"/>
  <c r="K1571" i="1" s="1"/>
  <c r="G1572" i="1"/>
  <c r="H1572" i="1" s="1"/>
  <c r="I1572" i="1" s="1"/>
  <c r="K1572" i="1" s="1"/>
  <c r="G1573" i="1"/>
  <c r="H1573" i="1" s="1"/>
  <c r="I1573" i="1" s="1"/>
  <c r="K1573" i="1" s="1"/>
  <c r="G1574" i="1"/>
  <c r="H1574" i="1" s="1"/>
  <c r="I1574" i="1" s="1"/>
  <c r="K1574" i="1" s="1"/>
  <c r="G1575" i="1"/>
  <c r="H1575" i="1" s="1"/>
  <c r="I1575" i="1" s="1"/>
  <c r="K1575" i="1" s="1"/>
  <c r="G1576" i="1"/>
  <c r="H1576" i="1" s="1"/>
  <c r="I1576" i="1" s="1"/>
  <c r="K1576" i="1" s="1"/>
  <c r="G1577" i="1"/>
  <c r="H1577" i="1" s="1"/>
  <c r="I1577" i="1" s="1"/>
  <c r="K1577" i="1" s="1"/>
  <c r="G1578" i="1"/>
  <c r="H1578" i="1" s="1"/>
  <c r="I1578" i="1" s="1"/>
  <c r="K1578" i="1" s="1"/>
  <c r="G1579" i="1"/>
  <c r="H1579" i="1" s="1"/>
  <c r="I1579" i="1" s="1"/>
  <c r="K1579" i="1" s="1"/>
  <c r="G1580" i="1"/>
  <c r="H1580" i="1" s="1"/>
  <c r="I1580" i="1" s="1"/>
  <c r="K1580" i="1" s="1"/>
  <c r="G1581" i="1"/>
  <c r="H1581" i="1" s="1"/>
  <c r="I1581" i="1" s="1"/>
  <c r="K1581" i="1" s="1"/>
  <c r="G1582" i="1"/>
  <c r="H1582" i="1" s="1"/>
  <c r="I1582" i="1" s="1"/>
  <c r="K1582" i="1" s="1"/>
  <c r="G1583" i="1"/>
  <c r="H1583" i="1" s="1"/>
  <c r="I1583" i="1" s="1"/>
  <c r="K1583" i="1" s="1"/>
  <c r="G1584" i="1"/>
  <c r="H1584" i="1" s="1"/>
  <c r="I1584" i="1" s="1"/>
  <c r="K1584" i="1" s="1"/>
  <c r="G1585" i="1"/>
  <c r="H1585" i="1" s="1"/>
  <c r="I1585" i="1" s="1"/>
  <c r="K1585" i="1" s="1"/>
  <c r="G1586" i="1"/>
  <c r="H1586" i="1" s="1"/>
  <c r="I1586" i="1" s="1"/>
  <c r="K1586" i="1" s="1"/>
  <c r="G1587" i="1"/>
  <c r="H1587" i="1" s="1"/>
  <c r="I1587" i="1" s="1"/>
  <c r="K1587" i="1" s="1"/>
  <c r="G1588" i="1"/>
  <c r="H1588" i="1" s="1"/>
  <c r="I1588" i="1" s="1"/>
  <c r="K1588" i="1" s="1"/>
  <c r="G1589" i="1"/>
  <c r="H1589" i="1" s="1"/>
  <c r="I1589" i="1" s="1"/>
  <c r="K1589" i="1" s="1"/>
  <c r="G1590" i="1"/>
  <c r="H1590" i="1" s="1"/>
  <c r="I1590" i="1" s="1"/>
  <c r="K1590" i="1" s="1"/>
  <c r="G1591" i="1"/>
  <c r="H1591" i="1" s="1"/>
  <c r="I1591" i="1" s="1"/>
  <c r="K1591" i="1" s="1"/>
  <c r="G1592" i="1"/>
  <c r="H1592" i="1" s="1"/>
  <c r="I1592" i="1" s="1"/>
  <c r="K1592" i="1" s="1"/>
  <c r="G1593" i="1"/>
  <c r="H1593" i="1" s="1"/>
  <c r="I1593" i="1" s="1"/>
  <c r="K1593" i="1" s="1"/>
  <c r="G1594" i="1"/>
  <c r="H1594" i="1" s="1"/>
  <c r="I1594" i="1" s="1"/>
  <c r="K1594" i="1" s="1"/>
  <c r="G1595" i="1"/>
  <c r="H1595" i="1" s="1"/>
  <c r="I1595" i="1" s="1"/>
  <c r="K1595" i="1" s="1"/>
  <c r="G1596" i="1"/>
  <c r="H1596" i="1" s="1"/>
  <c r="I1596" i="1" s="1"/>
  <c r="K1596" i="1" s="1"/>
  <c r="G1597" i="1"/>
  <c r="H1597" i="1" s="1"/>
  <c r="I1597" i="1" s="1"/>
  <c r="K1597" i="1" s="1"/>
  <c r="G1598" i="1"/>
  <c r="H1598" i="1" s="1"/>
  <c r="I1598" i="1" s="1"/>
  <c r="K1598" i="1" s="1"/>
  <c r="G1599" i="1"/>
  <c r="H1599" i="1" s="1"/>
  <c r="I1599" i="1" s="1"/>
  <c r="K1599" i="1" s="1"/>
  <c r="G1600" i="1"/>
  <c r="H1600" i="1" s="1"/>
  <c r="I1600" i="1" s="1"/>
  <c r="K1600" i="1" s="1"/>
  <c r="G1601" i="1"/>
  <c r="H1601" i="1" s="1"/>
  <c r="I1601" i="1" s="1"/>
  <c r="K1601" i="1" s="1"/>
  <c r="G1602" i="1"/>
  <c r="H1602" i="1" s="1"/>
  <c r="I1602" i="1" s="1"/>
  <c r="K1602" i="1" s="1"/>
  <c r="G1603" i="1"/>
  <c r="H1603" i="1" s="1"/>
  <c r="I1603" i="1" s="1"/>
  <c r="K1603" i="1" s="1"/>
  <c r="G1604" i="1"/>
  <c r="H1604" i="1" s="1"/>
  <c r="I1604" i="1" s="1"/>
  <c r="K1604" i="1" s="1"/>
  <c r="G1605" i="1"/>
  <c r="H1605" i="1" s="1"/>
  <c r="I1605" i="1" s="1"/>
  <c r="K1605" i="1" s="1"/>
  <c r="G1606" i="1"/>
  <c r="H1606" i="1" s="1"/>
  <c r="I1606" i="1" s="1"/>
  <c r="K1606" i="1" s="1"/>
  <c r="G1607" i="1"/>
  <c r="H1607" i="1" s="1"/>
  <c r="I1607" i="1" s="1"/>
  <c r="K1607" i="1" s="1"/>
  <c r="G1608" i="1"/>
  <c r="H1608" i="1" s="1"/>
  <c r="I1608" i="1" s="1"/>
  <c r="K1608" i="1" s="1"/>
  <c r="G1609" i="1"/>
  <c r="H1609" i="1" s="1"/>
  <c r="I1609" i="1" s="1"/>
  <c r="K1609" i="1" s="1"/>
  <c r="G1610" i="1"/>
  <c r="H1610" i="1" s="1"/>
  <c r="I1610" i="1" s="1"/>
  <c r="K1610" i="1" s="1"/>
  <c r="G1611" i="1"/>
  <c r="H1611" i="1" s="1"/>
  <c r="I1611" i="1" s="1"/>
  <c r="K1611" i="1" s="1"/>
  <c r="G1612" i="1"/>
  <c r="H1612" i="1" s="1"/>
  <c r="I1612" i="1" s="1"/>
  <c r="K1612" i="1" s="1"/>
  <c r="G1613" i="1"/>
  <c r="H1613" i="1" s="1"/>
  <c r="I1613" i="1" s="1"/>
  <c r="K1613" i="1" s="1"/>
  <c r="G1614" i="1"/>
  <c r="H1614" i="1" s="1"/>
  <c r="I1614" i="1" s="1"/>
  <c r="K1614" i="1" s="1"/>
  <c r="G1615" i="1"/>
  <c r="H1615" i="1" s="1"/>
  <c r="I1615" i="1" s="1"/>
  <c r="K1615" i="1" s="1"/>
  <c r="G1616" i="1"/>
  <c r="H1616" i="1" s="1"/>
  <c r="I1616" i="1" s="1"/>
  <c r="K1616" i="1" s="1"/>
  <c r="G1617" i="1"/>
  <c r="H1617" i="1" s="1"/>
  <c r="I1617" i="1" s="1"/>
  <c r="K1617" i="1" s="1"/>
  <c r="G1618" i="1"/>
  <c r="H1618" i="1" s="1"/>
  <c r="I1618" i="1" s="1"/>
  <c r="K1618" i="1" s="1"/>
  <c r="G1619" i="1"/>
  <c r="H1619" i="1" s="1"/>
  <c r="I1619" i="1" s="1"/>
  <c r="K1619" i="1" s="1"/>
  <c r="G1620" i="1"/>
  <c r="H1620" i="1" s="1"/>
  <c r="I1620" i="1" s="1"/>
  <c r="K1620" i="1" s="1"/>
  <c r="G1621" i="1"/>
  <c r="H1621" i="1" s="1"/>
  <c r="I1621" i="1" s="1"/>
  <c r="K1621" i="1" s="1"/>
  <c r="G1622" i="1"/>
  <c r="H1622" i="1" s="1"/>
  <c r="I1622" i="1" s="1"/>
  <c r="K1622" i="1" s="1"/>
  <c r="G1623" i="1"/>
  <c r="H1623" i="1" s="1"/>
  <c r="I1623" i="1" s="1"/>
  <c r="K1623" i="1" s="1"/>
  <c r="G1624" i="1"/>
  <c r="H1624" i="1" s="1"/>
  <c r="I1624" i="1" s="1"/>
  <c r="K1624" i="1" s="1"/>
  <c r="G1625" i="1"/>
  <c r="H1625" i="1" s="1"/>
  <c r="I1625" i="1" s="1"/>
  <c r="K1625" i="1" s="1"/>
  <c r="G1626" i="1"/>
  <c r="H1626" i="1" s="1"/>
  <c r="I1626" i="1" s="1"/>
  <c r="K1626" i="1" s="1"/>
  <c r="G1627" i="1"/>
  <c r="H1627" i="1" s="1"/>
  <c r="I1627" i="1" s="1"/>
  <c r="K1627" i="1" s="1"/>
  <c r="G1628" i="1"/>
  <c r="H1628" i="1" s="1"/>
  <c r="I1628" i="1" s="1"/>
  <c r="K1628" i="1" s="1"/>
  <c r="G1629" i="1"/>
  <c r="H1629" i="1" s="1"/>
  <c r="I1629" i="1" s="1"/>
  <c r="K1629" i="1" s="1"/>
  <c r="G1630" i="1"/>
  <c r="H1630" i="1" s="1"/>
  <c r="I1630" i="1" s="1"/>
  <c r="K1630" i="1" s="1"/>
  <c r="G1631" i="1"/>
  <c r="H1631" i="1" s="1"/>
  <c r="I1631" i="1" s="1"/>
  <c r="K1631" i="1" s="1"/>
  <c r="G1632" i="1"/>
  <c r="H1632" i="1" s="1"/>
  <c r="I1632" i="1" s="1"/>
  <c r="K1632" i="1" s="1"/>
  <c r="G1633" i="1"/>
  <c r="H1633" i="1" s="1"/>
  <c r="I1633" i="1" s="1"/>
  <c r="K1633" i="1" s="1"/>
  <c r="G1634" i="1"/>
  <c r="H1634" i="1" s="1"/>
  <c r="I1634" i="1" s="1"/>
  <c r="K1634" i="1" s="1"/>
  <c r="G1635" i="1"/>
  <c r="H1635" i="1" s="1"/>
  <c r="I1635" i="1" s="1"/>
  <c r="K1635" i="1" s="1"/>
  <c r="G1636" i="1"/>
  <c r="H1636" i="1" s="1"/>
  <c r="I1636" i="1" s="1"/>
  <c r="K1636" i="1" s="1"/>
  <c r="G1637" i="1"/>
  <c r="H1637" i="1" s="1"/>
  <c r="I1637" i="1" s="1"/>
  <c r="K1637" i="1" s="1"/>
  <c r="G1638" i="1"/>
  <c r="H1638" i="1" s="1"/>
  <c r="I1638" i="1" s="1"/>
  <c r="K1638" i="1" s="1"/>
  <c r="G1639" i="1"/>
  <c r="H1639" i="1" s="1"/>
  <c r="I1639" i="1" s="1"/>
  <c r="K1639" i="1" s="1"/>
  <c r="G1640" i="1"/>
  <c r="H1640" i="1" s="1"/>
  <c r="I1640" i="1" s="1"/>
  <c r="K1640" i="1" s="1"/>
  <c r="G1641" i="1"/>
  <c r="H1641" i="1" s="1"/>
  <c r="I1641" i="1" s="1"/>
  <c r="K1641" i="1" s="1"/>
  <c r="G1642" i="1"/>
  <c r="H1642" i="1" s="1"/>
  <c r="I1642" i="1" s="1"/>
  <c r="K1642" i="1" s="1"/>
  <c r="G1643" i="1"/>
  <c r="H1643" i="1" s="1"/>
  <c r="I1643" i="1" s="1"/>
  <c r="K1643" i="1" s="1"/>
  <c r="G1644" i="1"/>
  <c r="H1644" i="1" s="1"/>
  <c r="I1644" i="1" s="1"/>
  <c r="K1644" i="1" s="1"/>
  <c r="G1645" i="1"/>
  <c r="H1645" i="1" s="1"/>
  <c r="I1645" i="1" s="1"/>
  <c r="K1645" i="1" s="1"/>
  <c r="G1646" i="1"/>
  <c r="H1646" i="1" s="1"/>
  <c r="I1646" i="1" s="1"/>
  <c r="K1646" i="1" s="1"/>
  <c r="G1647" i="1"/>
  <c r="H1647" i="1" s="1"/>
  <c r="I1647" i="1" s="1"/>
  <c r="K1647" i="1" s="1"/>
  <c r="G1648" i="1"/>
  <c r="H1648" i="1" s="1"/>
  <c r="I1648" i="1" s="1"/>
  <c r="K1648" i="1" s="1"/>
  <c r="G1649" i="1"/>
  <c r="H1649" i="1" s="1"/>
  <c r="I1649" i="1" s="1"/>
  <c r="K1649" i="1" s="1"/>
  <c r="G1650" i="1"/>
  <c r="H1650" i="1" s="1"/>
  <c r="I1650" i="1" s="1"/>
  <c r="K1650" i="1" s="1"/>
  <c r="G1651" i="1"/>
  <c r="H1651" i="1" s="1"/>
  <c r="I1651" i="1" s="1"/>
  <c r="K1651" i="1" s="1"/>
  <c r="G1652" i="1"/>
  <c r="H1652" i="1" s="1"/>
  <c r="I1652" i="1" s="1"/>
  <c r="K1652" i="1" s="1"/>
  <c r="G1653" i="1"/>
  <c r="H1653" i="1" s="1"/>
  <c r="I1653" i="1" s="1"/>
  <c r="K1653" i="1" s="1"/>
  <c r="G1654" i="1"/>
  <c r="H1654" i="1" s="1"/>
  <c r="I1654" i="1" s="1"/>
  <c r="K1654" i="1" s="1"/>
  <c r="G1655" i="1"/>
  <c r="H1655" i="1" s="1"/>
  <c r="I1655" i="1" s="1"/>
  <c r="K1655" i="1" s="1"/>
  <c r="G1656" i="1"/>
  <c r="H1656" i="1" s="1"/>
  <c r="I1656" i="1" s="1"/>
  <c r="K1656" i="1" s="1"/>
  <c r="G1657" i="1"/>
  <c r="H1657" i="1" s="1"/>
  <c r="I1657" i="1" s="1"/>
  <c r="K1657" i="1" s="1"/>
  <c r="G1658" i="1"/>
  <c r="H1658" i="1" s="1"/>
  <c r="I1658" i="1" s="1"/>
  <c r="K1658" i="1" s="1"/>
  <c r="G1659" i="1"/>
  <c r="H1659" i="1" s="1"/>
  <c r="I1659" i="1" s="1"/>
  <c r="K1659" i="1" s="1"/>
  <c r="G1660" i="1"/>
  <c r="H1660" i="1" s="1"/>
  <c r="I1660" i="1" s="1"/>
  <c r="K1660" i="1" s="1"/>
  <c r="G1661" i="1"/>
  <c r="H1661" i="1" s="1"/>
  <c r="I1661" i="1" s="1"/>
  <c r="K1661" i="1" s="1"/>
  <c r="G1662" i="1"/>
  <c r="H1662" i="1" s="1"/>
  <c r="I1662" i="1" s="1"/>
  <c r="K1662" i="1" s="1"/>
  <c r="G1663" i="1"/>
  <c r="H1663" i="1" s="1"/>
  <c r="I1663" i="1" s="1"/>
  <c r="K1663" i="1" s="1"/>
  <c r="G1664" i="1"/>
  <c r="H1664" i="1" s="1"/>
  <c r="I1664" i="1" s="1"/>
  <c r="K1664" i="1" s="1"/>
  <c r="G1665" i="1"/>
  <c r="H1665" i="1" s="1"/>
  <c r="I1665" i="1" s="1"/>
  <c r="K1665" i="1" s="1"/>
  <c r="G1666" i="1"/>
  <c r="H1666" i="1" s="1"/>
  <c r="I1666" i="1" s="1"/>
  <c r="K1666" i="1" s="1"/>
  <c r="G1667" i="1"/>
  <c r="H1667" i="1" s="1"/>
  <c r="I1667" i="1" s="1"/>
  <c r="K1667" i="1" s="1"/>
  <c r="G1668" i="1"/>
  <c r="H1668" i="1" s="1"/>
  <c r="I1668" i="1" s="1"/>
  <c r="K1668" i="1" s="1"/>
  <c r="G1669" i="1"/>
  <c r="H1669" i="1" s="1"/>
  <c r="I1669" i="1" s="1"/>
  <c r="K1669" i="1" s="1"/>
  <c r="G1670" i="1"/>
  <c r="H1670" i="1" s="1"/>
  <c r="I1670" i="1" s="1"/>
  <c r="K1670" i="1" s="1"/>
  <c r="G1671" i="1"/>
  <c r="H1671" i="1" s="1"/>
  <c r="I1671" i="1" s="1"/>
  <c r="K1671" i="1" s="1"/>
  <c r="G1672" i="1"/>
  <c r="H1672" i="1" s="1"/>
  <c r="I1672" i="1" s="1"/>
  <c r="K1672" i="1" s="1"/>
  <c r="G1673" i="1"/>
  <c r="H1673" i="1" s="1"/>
  <c r="I1673" i="1" s="1"/>
  <c r="K1673" i="1" s="1"/>
  <c r="G1674" i="1"/>
  <c r="H1674" i="1" s="1"/>
  <c r="I1674" i="1" s="1"/>
  <c r="K1674" i="1" s="1"/>
  <c r="G1675" i="1"/>
  <c r="H1675" i="1" s="1"/>
  <c r="I1675" i="1" s="1"/>
  <c r="K1675" i="1" s="1"/>
  <c r="G1676" i="1"/>
  <c r="H1676" i="1" s="1"/>
  <c r="I1676" i="1" s="1"/>
  <c r="K1676" i="1" s="1"/>
  <c r="G1677" i="1"/>
  <c r="H1677" i="1" s="1"/>
  <c r="I1677" i="1" s="1"/>
  <c r="K1677" i="1" s="1"/>
  <c r="G1678" i="1"/>
  <c r="H1678" i="1" s="1"/>
  <c r="I1678" i="1" s="1"/>
  <c r="K1678" i="1" s="1"/>
  <c r="G1679" i="1"/>
  <c r="H1679" i="1" s="1"/>
  <c r="I1679" i="1" s="1"/>
  <c r="K1679" i="1" s="1"/>
  <c r="G1680" i="1"/>
  <c r="H1680" i="1" s="1"/>
  <c r="I1680" i="1" s="1"/>
  <c r="K1680" i="1" s="1"/>
  <c r="G1681" i="1"/>
  <c r="H1681" i="1" s="1"/>
  <c r="I1681" i="1" s="1"/>
  <c r="K1681" i="1" s="1"/>
  <c r="G1682" i="1"/>
  <c r="H1682" i="1" s="1"/>
  <c r="I1682" i="1" s="1"/>
  <c r="K1682" i="1" s="1"/>
  <c r="G1683" i="1"/>
  <c r="H1683" i="1" s="1"/>
  <c r="I1683" i="1" s="1"/>
  <c r="K1683" i="1" s="1"/>
  <c r="G1684" i="1"/>
  <c r="H1684" i="1" s="1"/>
  <c r="I1684" i="1" s="1"/>
  <c r="K1684" i="1" s="1"/>
  <c r="G1685" i="1"/>
  <c r="H1685" i="1" s="1"/>
  <c r="I1685" i="1" s="1"/>
  <c r="K1685" i="1" s="1"/>
  <c r="G1686" i="1"/>
  <c r="H1686" i="1" s="1"/>
  <c r="I1686" i="1" s="1"/>
  <c r="K1686" i="1" s="1"/>
  <c r="G1687" i="1"/>
  <c r="H1687" i="1" s="1"/>
  <c r="I1687" i="1" s="1"/>
  <c r="K1687" i="1" s="1"/>
  <c r="G1688" i="1"/>
  <c r="H1688" i="1" s="1"/>
  <c r="I1688" i="1" s="1"/>
  <c r="K1688" i="1" s="1"/>
  <c r="G1689" i="1"/>
  <c r="H1689" i="1" s="1"/>
  <c r="I1689" i="1" s="1"/>
  <c r="K1689" i="1" s="1"/>
  <c r="G1690" i="1"/>
  <c r="H1690" i="1" s="1"/>
  <c r="I1690" i="1" s="1"/>
  <c r="K1690" i="1" s="1"/>
  <c r="G1691" i="1"/>
  <c r="H1691" i="1" s="1"/>
  <c r="I1691" i="1" s="1"/>
  <c r="K1691" i="1" s="1"/>
  <c r="G1692" i="1"/>
  <c r="H1692" i="1" s="1"/>
  <c r="I1692" i="1" s="1"/>
  <c r="K1692" i="1" s="1"/>
  <c r="G1693" i="1"/>
  <c r="H1693" i="1" s="1"/>
  <c r="I1693" i="1" s="1"/>
  <c r="K1693" i="1" s="1"/>
  <c r="G1694" i="1"/>
  <c r="H1694" i="1" s="1"/>
  <c r="I1694" i="1" s="1"/>
  <c r="K1694" i="1" s="1"/>
  <c r="G1695" i="1"/>
  <c r="H1695" i="1" s="1"/>
  <c r="I1695" i="1" s="1"/>
  <c r="K1695" i="1" s="1"/>
  <c r="G1696" i="1"/>
  <c r="H1696" i="1" s="1"/>
  <c r="I1696" i="1" s="1"/>
  <c r="K1696" i="1" s="1"/>
  <c r="G1697" i="1"/>
  <c r="H1697" i="1" s="1"/>
  <c r="I1697" i="1" s="1"/>
  <c r="K1697" i="1" s="1"/>
  <c r="G1698" i="1"/>
  <c r="H1698" i="1" s="1"/>
  <c r="I1698" i="1" s="1"/>
  <c r="K1698" i="1" s="1"/>
  <c r="G1699" i="1"/>
  <c r="H1699" i="1" s="1"/>
  <c r="I1699" i="1" s="1"/>
  <c r="K1699" i="1" s="1"/>
  <c r="G1700" i="1"/>
  <c r="H1700" i="1" s="1"/>
  <c r="I1700" i="1" s="1"/>
  <c r="K1700" i="1" s="1"/>
  <c r="G1701" i="1"/>
  <c r="H1701" i="1" s="1"/>
  <c r="I1701" i="1" s="1"/>
  <c r="K1701" i="1" s="1"/>
  <c r="G1702" i="1"/>
  <c r="H1702" i="1" s="1"/>
  <c r="I1702" i="1" s="1"/>
  <c r="K1702" i="1" s="1"/>
  <c r="G1703" i="1"/>
  <c r="H1703" i="1" s="1"/>
  <c r="I1703" i="1" s="1"/>
  <c r="K1703" i="1" s="1"/>
  <c r="G1704" i="1"/>
  <c r="H1704" i="1" s="1"/>
  <c r="I1704" i="1" s="1"/>
  <c r="K1704" i="1" s="1"/>
  <c r="G1705" i="1"/>
  <c r="H1705" i="1" s="1"/>
  <c r="I1705" i="1" s="1"/>
  <c r="K1705" i="1" s="1"/>
  <c r="G1706" i="1"/>
  <c r="H1706" i="1" s="1"/>
  <c r="I1706" i="1" s="1"/>
  <c r="K1706" i="1" s="1"/>
  <c r="G1707" i="1"/>
  <c r="H1707" i="1" s="1"/>
  <c r="I1707" i="1" s="1"/>
  <c r="K1707" i="1" s="1"/>
  <c r="G1708" i="1"/>
  <c r="H1708" i="1" s="1"/>
  <c r="I1708" i="1" s="1"/>
  <c r="K1708" i="1" s="1"/>
  <c r="G1709" i="1"/>
  <c r="H1709" i="1" s="1"/>
  <c r="I1709" i="1" s="1"/>
  <c r="K1709" i="1" s="1"/>
  <c r="G1710" i="1"/>
  <c r="H1710" i="1" s="1"/>
  <c r="I1710" i="1" s="1"/>
  <c r="K1710" i="1" s="1"/>
  <c r="G1711" i="1"/>
  <c r="H1711" i="1" s="1"/>
  <c r="I1711" i="1" s="1"/>
  <c r="K1711" i="1" s="1"/>
  <c r="G1712" i="1"/>
  <c r="H1712" i="1" s="1"/>
  <c r="I1712" i="1" s="1"/>
  <c r="K1712" i="1" s="1"/>
  <c r="G1713" i="1"/>
  <c r="H1713" i="1" s="1"/>
  <c r="I1713" i="1" s="1"/>
  <c r="K1713" i="1" s="1"/>
  <c r="G1714" i="1"/>
  <c r="H1714" i="1" s="1"/>
  <c r="I1714" i="1" s="1"/>
  <c r="K1714" i="1" s="1"/>
  <c r="G1715" i="1"/>
  <c r="H1715" i="1" s="1"/>
  <c r="I1715" i="1" s="1"/>
  <c r="K1715" i="1" s="1"/>
  <c r="G1716" i="1"/>
  <c r="H1716" i="1" s="1"/>
  <c r="I1716" i="1" s="1"/>
  <c r="K1716" i="1" s="1"/>
  <c r="G1717" i="1"/>
  <c r="H1717" i="1" s="1"/>
  <c r="I1717" i="1" s="1"/>
  <c r="K1717" i="1" s="1"/>
  <c r="G1719" i="1"/>
  <c r="H1719" i="1" s="1"/>
  <c r="I1719" i="1" s="1"/>
  <c r="K1719" i="1" s="1"/>
  <c r="G1720" i="1"/>
  <c r="H1720" i="1" s="1"/>
  <c r="I1720" i="1" s="1"/>
  <c r="K1720" i="1" s="1"/>
  <c r="G1721" i="1"/>
  <c r="H1721" i="1" s="1"/>
  <c r="I1721" i="1" s="1"/>
  <c r="K1721" i="1" s="1"/>
  <c r="G1722" i="1"/>
  <c r="H1722" i="1" s="1"/>
  <c r="I1722" i="1" s="1"/>
  <c r="K1722" i="1" s="1"/>
  <c r="G1723" i="1"/>
  <c r="H1723" i="1" s="1"/>
  <c r="I1723" i="1" s="1"/>
  <c r="K1723" i="1" s="1"/>
  <c r="G1724" i="1"/>
  <c r="H1724" i="1" s="1"/>
  <c r="I1724" i="1" s="1"/>
  <c r="K1724" i="1" s="1"/>
  <c r="G1725" i="1"/>
  <c r="H1725" i="1" s="1"/>
  <c r="I1725" i="1" s="1"/>
  <c r="K1725" i="1" s="1"/>
  <c r="G1726" i="1"/>
  <c r="H1726" i="1" s="1"/>
  <c r="I1726" i="1" s="1"/>
  <c r="K1726" i="1" s="1"/>
  <c r="G1727" i="1"/>
  <c r="H1727" i="1" s="1"/>
  <c r="I1727" i="1" s="1"/>
  <c r="K1727" i="1" s="1"/>
  <c r="G1728" i="1"/>
  <c r="H1728" i="1" s="1"/>
  <c r="I1728" i="1" s="1"/>
  <c r="K1728" i="1" s="1"/>
  <c r="G1729" i="1"/>
  <c r="H1729" i="1" s="1"/>
  <c r="I1729" i="1" s="1"/>
  <c r="K1729" i="1" s="1"/>
  <c r="G1730" i="1"/>
  <c r="H1730" i="1" s="1"/>
  <c r="I1730" i="1" s="1"/>
  <c r="K1730" i="1" s="1"/>
  <c r="G1731" i="1"/>
  <c r="H1731" i="1" s="1"/>
  <c r="I1731" i="1" s="1"/>
  <c r="K1731" i="1" s="1"/>
  <c r="G1732" i="1"/>
  <c r="H1732" i="1" s="1"/>
  <c r="I1732" i="1" s="1"/>
  <c r="K1732" i="1" s="1"/>
  <c r="G1733" i="1"/>
  <c r="H1733" i="1" s="1"/>
  <c r="I1733" i="1" s="1"/>
  <c r="K1733" i="1" s="1"/>
  <c r="G1734" i="1"/>
  <c r="H1734" i="1" s="1"/>
  <c r="I1734" i="1" s="1"/>
  <c r="K1734" i="1" s="1"/>
  <c r="G1735" i="1"/>
  <c r="H1735" i="1" s="1"/>
  <c r="I1735" i="1" s="1"/>
  <c r="K1735" i="1" s="1"/>
  <c r="G1736" i="1"/>
  <c r="H1736" i="1" s="1"/>
  <c r="I1736" i="1" s="1"/>
  <c r="K1736" i="1" s="1"/>
  <c r="G1737" i="1"/>
  <c r="H1737" i="1" s="1"/>
  <c r="I1737" i="1" s="1"/>
  <c r="K1737" i="1" s="1"/>
  <c r="G1738" i="1"/>
  <c r="H1738" i="1" s="1"/>
  <c r="I1738" i="1" s="1"/>
  <c r="K1738" i="1" s="1"/>
  <c r="G1739" i="1"/>
  <c r="H1739" i="1" s="1"/>
  <c r="I1739" i="1" s="1"/>
  <c r="K1739" i="1" s="1"/>
  <c r="G1740" i="1"/>
  <c r="H1740" i="1" s="1"/>
  <c r="I1740" i="1" s="1"/>
  <c r="K1740" i="1" s="1"/>
  <c r="G1741" i="1"/>
  <c r="H1741" i="1" s="1"/>
  <c r="I1741" i="1" s="1"/>
  <c r="K1741" i="1" s="1"/>
  <c r="G1742" i="1"/>
  <c r="H1742" i="1" s="1"/>
  <c r="I1742" i="1" s="1"/>
  <c r="K1742" i="1" s="1"/>
  <c r="G1743" i="1"/>
  <c r="H1743" i="1" s="1"/>
  <c r="I1743" i="1" s="1"/>
  <c r="K1743" i="1" s="1"/>
  <c r="G1744" i="1"/>
  <c r="H1744" i="1" s="1"/>
  <c r="I1744" i="1" s="1"/>
  <c r="K1744" i="1" s="1"/>
  <c r="G1745" i="1"/>
  <c r="H1745" i="1" s="1"/>
  <c r="I1745" i="1" s="1"/>
  <c r="K1745" i="1" s="1"/>
  <c r="G1746" i="1"/>
  <c r="H1746" i="1" s="1"/>
  <c r="I1746" i="1" s="1"/>
  <c r="K1746" i="1" s="1"/>
  <c r="G1747" i="1"/>
  <c r="H1747" i="1" s="1"/>
  <c r="I1747" i="1" s="1"/>
  <c r="K1747" i="1" s="1"/>
  <c r="G1748" i="1"/>
  <c r="H1748" i="1" s="1"/>
  <c r="I1748" i="1" s="1"/>
  <c r="K1748" i="1" s="1"/>
  <c r="G1749" i="1"/>
  <c r="H1749" i="1" s="1"/>
  <c r="I1749" i="1" s="1"/>
  <c r="K1749" i="1" s="1"/>
  <c r="G1750" i="1"/>
  <c r="H1750" i="1" s="1"/>
  <c r="I1750" i="1" s="1"/>
  <c r="K1750" i="1" s="1"/>
  <c r="G1751" i="1"/>
  <c r="H1751" i="1" s="1"/>
  <c r="I1751" i="1" s="1"/>
  <c r="K1751" i="1" s="1"/>
  <c r="G1752" i="1"/>
  <c r="H1752" i="1" s="1"/>
  <c r="I1752" i="1" s="1"/>
  <c r="K1752" i="1" s="1"/>
  <c r="G1753" i="1"/>
  <c r="H1753" i="1" s="1"/>
  <c r="I1753" i="1" s="1"/>
  <c r="K1753" i="1" s="1"/>
  <c r="G1754" i="1"/>
  <c r="H1754" i="1" s="1"/>
  <c r="I1754" i="1" s="1"/>
  <c r="K1754" i="1" s="1"/>
  <c r="G1755" i="1"/>
  <c r="H1755" i="1" s="1"/>
  <c r="I1755" i="1" s="1"/>
  <c r="K1755" i="1" s="1"/>
  <c r="G1756" i="1"/>
  <c r="H1756" i="1" s="1"/>
  <c r="I1756" i="1" s="1"/>
  <c r="K1756" i="1" s="1"/>
  <c r="G1757" i="1"/>
  <c r="H1757" i="1" s="1"/>
  <c r="I1757" i="1" s="1"/>
  <c r="K1757" i="1" s="1"/>
  <c r="G1758" i="1"/>
  <c r="H1758" i="1" s="1"/>
  <c r="I1758" i="1" s="1"/>
  <c r="K1758" i="1" s="1"/>
  <c r="G1759" i="1"/>
  <c r="H1759" i="1" s="1"/>
  <c r="I1759" i="1" s="1"/>
  <c r="K1759" i="1" s="1"/>
  <c r="G1760" i="1"/>
  <c r="H1760" i="1" s="1"/>
  <c r="I1760" i="1" s="1"/>
  <c r="K1760" i="1" s="1"/>
  <c r="G1761" i="1"/>
  <c r="H1761" i="1" s="1"/>
  <c r="I1761" i="1" s="1"/>
  <c r="K1761" i="1" s="1"/>
  <c r="G1762" i="1"/>
  <c r="H1762" i="1" s="1"/>
  <c r="I1762" i="1" s="1"/>
  <c r="K1762" i="1" s="1"/>
  <c r="G1763" i="1"/>
  <c r="H1763" i="1" s="1"/>
  <c r="I1763" i="1" s="1"/>
  <c r="K1763" i="1" s="1"/>
  <c r="G1764" i="1"/>
  <c r="H1764" i="1" s="1"/>
  <c r="I1764" i="1" s="1"/>
  <c r="K1764" i="1" s="1"/>
  <c r="G1765" i="1"/>
  <c r="H1765" i="1" s="1"/>
  <c r="I1765" i="1" s="1"/>
  <c r="K1765" i="1" s="1"/>
  <c r="G1766" i="1"/>
  <c r="H1766" i="1" s="1"/>
  <c r="I1766" i="1" s="1"/>
  <c r="K1766" i="1" s="1"/>
  <c r="G1767" i="1"/>
  <c r="H1767" i="1" s="1"/>
  <c r="I1767" i="1" s="1"/>
  <c r="K1767" i="1" s="1"/>
  <c r="G1768" i="1"/>
  <c r="H1768" i="1" s="1"/>
  <c r="I1768" i="1" s="1"/>
  <c r="K1768" i="1" s="1"/>
  <c r="G1769" i="1"/>
  <c r="H1769" i="1" s="1"/>
  <c r="I1769" i="1" s="1"/>
  <c r="K1769" i="1" s="1"/>
  <c r="G1770" i="1"/>
  <c r="H1770" i="1" s="1"/>
  <c r="I1770" i="1" s="1"/>
  <c r="K1770" i="1" s="1"/>
  <c r="G1771" i="1"/>
  <c r="H1771" i="1" s="1"/>
  <c r="I1771" i="1" s="1"/>
  <c r="K1771" i="1" s="1"/>
  <c r="G1772" i="1"/>
  <c r="H1772" i="1" s="1"/>
  <c r="I1772" i="1" s="1"/>
  <c r="K1772" i="1" s="1"/>
  <c r="G1773" i="1"/>
  <c r="H1773" i="1" s="1"/>
  <c r="I1773" i="1" s="1"/>
  <c r="K1773" i="1" s="1"/>
  <c r="G1774" i="1"/>
  <c r="H1774" i="1" s="1"/>
  <c r="I1774" i="1" s="1"/>
  <c r="K1774" i="1" s="1"/>
  <c r="G1775" i="1"/>
  <c r="H1775" i="1" s="1"/>
  <c r="I1775" i="1" s="1"/>
  <c r="K1775" i="1" s="1"/>
  <c r="G1776" i="1"/>
  <c r="H1776" i="1" s="1"/>
  <c r="I1776" i="1" s="1"/>
  <c r="K1776" i="1" s="1"/>
  <c r="G1777" i="1"/>
  <c r="H1777" i="1" s="1"/>
  <c r="I1777" i="1" s="1"/>
  <c r="K1777" i="1" s="1"/>
  <c r="G1778" i="1"/>
  <c r="H1778" i="1" s="1"/>
  <c r="I1778" i="1" s="1"/>
  <c r="K1778" i="1" s="1"/>
  <c r="G1779" i="1"/>
  <c r="H1779" i="1" s="1"/>
  <c r="I1779" i="1" s="1"/>
  <c r="K1779" i="1" s="1"/>
  <c r="G1780" i="1"/>
  <c r="H1780" i="1" s="1"/>
  <c r="I1780" i="1" s="1"/>
  <c r="K1780" i="1" s="1"/>
  <c r="G1781" i="1"/>
  <c r="H1781" i="1" s="1"/>
  <c r="I1781" i="1" s="1"/>
  <c r="K1781" i="1" s="1"/>
  <c r="G1782" i="1"/>
  <c r="H1782" i="1" s="1"/>
  <c r="I1782" i="1" s="1"/>
  <c r="K1782" i="1" s="1"/>
  <c r="G1783" i="1"/>
  <c r="H1783" i="1" s="1"/>
  <c r="I1783" i="1" s="1"/>
  <c r="K1783" i="1" s="1"/>
  <c r="G1784" i="1"/>
  <c r="H1784" i="1" s="1"/>
  <c r="I1784" i="1" s="1"/>
  <c r="K1784" i="1" s="1"/>
  <c r="G1785" i="1"/>
  <c r="H1785" i="1" s="1"/>
  <c r="I1785" i="1" s="1"/>
  <c r="K1785" i="1" s="1"/>
  <c r="G1786" i="1"/>
  <c r="H1786" i="1" s="1"/>
  <c r="I1786" i="1" s="1"/>
  <c r="K1786" i="1" s="1"/>
  <c r="G1787" i="1"/>
  <c r="H1787" i="1" s="1"/>
  <c r="I1787" i="1" s="1"/>
  <c r="K1787" i="1" s="1"/>
  <c r="G1788" i="1"/>
  <c r="H1788" i="1" s="1"/>
  <c r="I1788" i="1" s="1"/>
  <c r="K1788" i="1" s="1"/>
  <c r="G1789" i="1"/>
  <c r="H1789" i="1" s="1"/>
  <c r="I1789" i="1" s="1"/>
  <c r="K1789" i="1" s="1"/>
  <c r="G1790" i="1"/>
  <c r="H1790" i="1" s="1"/>
  <c r="I1790" i="1" s="1"/>
  <c r="K1790" i="1" s="1"/>
  <c r="G1791" i="1"/>
  <c r="H1791" i="1" s="1"/>
  <c r="I1791" i="1" s="1"/>
  <c r="K1791" i="1" s="1"/>
  <c r="G1792" i="1"/>
  <c r="H1792" i="1" s="1"/>
  <c r="I1792" i="1" s="1"/>
  <c r="K1792" i="1" s="1"/>
  <c r="G1793" i="1"/>
  <c r="H1793" i="1" s="1"/>
  <c r="I1793" i="1" s="1"/>
  <c r="K1793" i="1" s="1"/>
  <c r="G1794" i="1"/>
  <c r="H1794" i="1" s="1"/>
  <c r="I1794" i="1" s="1"/>
  <c r="K1794" i="1" s="1"/>
  <c r="G1795" i="1"/>
  <c r="H1795" i="1" s="1"/>
  <c r="I1795" i="1" s="1"/>
  <c r="K1795" i="1" s="1"/>
  <c r="G1796" i="1"/>
  <c r="H1796" i="1" s="1"/>
  <c r="I1796" i="1" s="1"/>
  <c r="K1796" i="1" s="1"/>
  <c r="G1797" i="1"/>
  <c r="H1797" i="1" s="1"/>
  <c r="I1797" i="1" s="1"/>
  <c r="K1797" i="1" s="1"/>
  <c r="G1798" i="1"/>
  <c r="H1798" i="1" s="1"/>
  <c r="I1798" i="1" s="1"/>
  <c r="K1798" i="1" s="1"/>
  <c r="G1799" i="1"/>
  <c r="H1799" i="1" s="1"/>
  <c r="I1799" i="1" s="1"/>
  <c r="K1799" i="1" s="1"/>
  <c r="G1800" i="1"/>
  <c r="H1800" i="1" s="1"/>
  <c r="I1800" i="1" s="1"/>
  <c r="K1800" i="1" s="1"/>
  <c r="G1801" i="1"/>
  <c r="H1801" i="1" s="1"/>
  <c r="I1801" i="1" s="1"/>
  <c r="K1801" i="1" s="1"/>
  <c r="G1802" i="1"/>
  <c r="H1802" i="1" s="1"/>
  <c r="I1802" i="1" s="1"/>
  <c r="K1802" i="1" s="1"/>
  <c r="G1803" i="1"/>
  <c r="H1803" i="1" s="1"/>
  <c r="I1803" i="1" s="1"/>
  <c r="K1803" i="1" s="1"/>
  <c r="G1804" i="1"/>
  <c r="H1804" i="1" s="1"/>
  <c r="I1804" i="1" s="1"/>
  <c r="K1804" i="1" s="1"/>
  <c r="G1805" i="1"/>
  <c r="H1805" i="1" s="1"/>
  <c r="I1805" i="1" s="1"/>
  <c r="K1805" i="1" s="1"/>
  <c r="G1806" i="1"/>
  <c r="H1806" i="1" s="1"/>
  <c r="I1806" i="1" s="1"/>
  <c r="K1806" i="1" s="1"/>
  <c r="G1807" i="1"/>
  <c r="H1807" i="1" s="1"/>
  <c r="I1807" i="1" s="1"/>
  <c r="K1807" i="1" s="1"/>
  <c r="G1808" i="1"/>
  <c r="H1808" i="1" s="1"/>
  <c r="I1808" i="1" s="1"/>
  <c r="K1808" i="1" s="1"/>
  <c r="G1809" i="1"/>
  <c r="H1809" i="1" s="1"/>
  <c r="I1809" i="1" s="1"/>
  <c r="K1809" i="1" s="1"/>
  <c r="G1810" i="1"/>
  <c r="H1810" i="1" s="1"/>
  <c r="I1810" i="1" s="1"/>
  <c r="K1810" i="1" s="1"/>
  <c r="G1811" i="1"/>
  <c r="H1811" i="1" s="1"/>
  <c r="I1811" i="1" s="1"/>
  <c r="K1811" i="1" s="1"/>
  <c r="G1812" i="1"/>
  <c r="H1812" i="1" s="1"/>
  <c r="I1812" i="1" s="1"/>
  <c r="K1812" i="1" s="1"/>
  <c r="G1813" i="1"/>
  <c r="H1813" i="1" s="1"/>
  <c r="I1813" i="1" s="1"/>
  <c r="K1813" i="1" s="1"/>
  <c r="G1814" i="1"/>
  <c r="H1814" i="1" s="1"/>
  <c r="I1814" i="1" s="1"/>
  <c r="K1814" i="1" s="1"/>
  <c r="G1815" i="1"/>
  <c r="H1815" i="1" s="1"/>
  <c r="I1815" i="1" s="1"/>
  <c r="K1815" i="1" s="1"/>
  <c r="G1816" i="1"/>
  <c r="H1816" i="1" s="1"/>
  <c r="I1816" i="1" s="1"/>
  <c r="K1816" i="1" s="1"/>
  <c r="G1817" i="1"/>
  <c r="H1817" i="1" s="1"/>
  <c r="I1817" i="1" s="1"/>
  <c r="K1817" i="1" s="1"/>
  <c r="G1818" i="1"/>
  <c r="H1818" i="1" s="1"/>
  <c r="I1818" i="1" s="1"/>
  <c r="K1818" i="1" s="1"/>
  <c r="G1819" i="1"/>
  <c r="H1819" i="1" s="1"/>
  <c r="I1819" i="1" s="1"/>
  <c r="K1819" i="1" s="1"/>
  <c r="G1820" i="1"/>
  <c r="H1820" i="1" s="1"/>
  <c r="I1820" i="1" s="1"/>
  <c r="K1820" i="1" s="1"/>
  <c r="G1821" i="1"/>
  <c r="H1821" i="1" s="1"/>
  <c r="I1821" i="1" s="1"/>
  <c r="K1821" i="1" s="1"/>
  <c r="G1822" i="1"/>
  <c r="H1822" i="1" s="1"/>
  <c r="I1822" i="1" s="1"/>
  <c r="K1822" i="1" s="1"/>
  <c r="G1823" i="1"/>
  <c r="H1823" i="1" s="1"/>
  <c r="I1823" i="1" s="1"/>
  <c r="K1823" i="1" s="1"/>
  <c r="G1824" i="1"/>
  <c r="H1824" i="1" s="1"/>
  <c r="I1824" i="1" s="1"/>
  <c r="K1824" i="1" s="1"/>
  <c r="G1825" i="1"/>
  <c r="H1825" i="1" s="1"/>
  <c r="I1825" i="1" s="1"/>
  <c r="K1825" i="1" s="1"/>
  <c r="G1826" i="1"/>
  <c r="H1826" i="1" s="1"/>
  <c r="I1826" i="1" s="1"/>
  <c r="K1826" i="1" s="1"/>
  <c r="G1827" i="1"/>
  <c r="H1827" i="1" s="1"/>
  <c r="I1827" i="1" s="1"/>
  <c r="K1827" i="1" s="1"/>
  <c r="G1828" i="1"/>
  <c r="H1828" i="1" s="1"/>
  <c r="I1828" i="1" s="1"/>
  <c r="K1828" i="1" s="1"/>
  <c r="G1829" i="1"/>
  <c r="H1829" i="1" s="1"/>
  <c r="I1829" i="1" s="1"/>
  <c r="K1829" i="1" s="1"/>
  <c r="G1830" i="1"/>
  <c r="H1830" i="1" s="1"/>
  <c r="I1830" i="1" s="1"/>
  <c r="K1830" i="1" s="1"/>
  <c r="G1831" i="1"/>
  <c r="H1831" i="1" s="1"/>
  <c r="I1831" i="1" s="1"/>
  <c r="K1831" i="1" s="1"/>
  <c r="G1832" i="1"/>
  <c r="H1832" i="1" s="1"/>
  <c r="I1832" i="1" s="1"/>
  <c r="K1832" i="1" s="1"/>
  <c r="G1833" i="1"/>
  <c r="H1833" i="1" s="1"/>
  <c r="I1833" i="1" s="1"/>
  <c r="K1833" i="1" s="1"/>
  <c r="G1834" i="1"/>
  <c r="H1834" i="1" s="1"/>
  <c r="I1834" i="1" s="1"/>
  <c r="K1834" i="1" s="1"/>
  <c r="G1835" i="1"/>
  <c r="H1835" i="1" s="1"/>
  <c r="I1835" i="1" s="1"/>
  <c r="K1835" i="1" s="1"/>
  <c r="G1836" i="1"/>
  <c r="H1836" i="1" s="1"/>
  <c r="I1836" i="1" s="1"/>
  <c r="K1836" i="1" s="1"/>
  <c r="G1837" i="1"/>
  <c r="H1837" i="1" s="1"/>
  <c r="I1837" i="1" s="1"/>
  <c r="K1837" i="1" s="1"/>
  <c r="G1838" i="1"/>
  <c r="H1838" i="1" s="1"/>
  <c r="I1838" i="1" s="1"/>
  <c r="K1838" i="1" s="1"/>
  <c r="G1839" i="1"/>
  <c r="H1839" i="1" s="1"/>
  <c r="I1839" i="1" s="1"/>
  <c r="K1839" i="1" s="1"/>
  <c r="G1840" i="1"/>
  <c r="H1840" i="1" s="1"/>
  <c r="I1840" i="1" s="1"/>
  <c r="K1840" i="1" s="1"/>
  <c r="G1841" i="1"/>
  <c r="H1841" i="1" s="1"/>
  <c r="I1841" i="1" s="1"/>
  <c r="K1841" i="1" s="1"/>
  <c r="G1842" i="1"/>
  <c r="H1842" i="1" s="1"/>
  <c r="I1842" i="1" s="1"/>
  <c r="K1842" i="1" s="1"/>
  <c r="G1843" i="1"/>
  <c r="H1843" i="1" s="1"/>
  <c r="I1843" i="1" s="1"/>
  <c r="K1843" i="1" s="1"/>
  <c r="G1844" i="1"/>
  <c r="H1844" i="1" s="1"/>
  <c r="I1844" i="1" s="1"/>
  <c r="K1844" i="1" s="1"/>
  <c r="G1845" i="1"/>
  <c r="H1845" i="1" s="1"/>
  <c r="I1845" i="1" s="1"/>
  <c r="K1845" i="1" s="1"/>
  <c r="G1846" i="1"/>
  <c r="H1846" i="1" s="1"/>
  <c r="I1846" i="1" s="1"/>
  <c r="K1846" i="1" s="1"/>
  <c r="G1847" i="1"/>
  <c r="H1847" i="1" s="1"/>
  <c r="I1847" i="1" s="1"/>
  <c r="K1847" i="1" s="1"/>
  <c r="G1848" i="1"/>
  <c r="H1848" i="1" s="1"/>
  <c r="I1848" i="1" s="1"/>
  <c r="K1848" i="1" s="1"/>
  <c r="G1849" i="1"/>
  <c r="H1849" i="1" s="1"/>
  <c r="I1849" i="1" s="1"/>
  <c r="K1849" i="1" s="1"/>
  <c r="G1850" i="1"/>
  <c r="H1850" i="1" s="1"/>
  <c r="I1850" i="1" s="1"/>
  <c r="K1850" i="1" s="1"/>
  <c r="G1851" i="1"/>
  <c r="H1851" i="1" s="1"/>
  <c r="I1851" i="1" s="1"/>
  <c r="K1851" i="1" s="1"/>
  <c r="G1852" i="1"/>
  <c r="H1852" i="1" s="1"/>
  <c r="I1852" i="1" s="1"/>
  <c r="K1852" i="1" s="1"/>
  <c r="G1853" i="1"/>
  <c r="H1853" i="1" s="1"/>
  <c r="I1853" i="1" s="1"/>
  <c r="K1853" i="1" s="1"/>
  <c r="G1854" i="1"/>
  <c r="H1854" i="1" s="1"/>
  <c r="I1854" i="1" s="1"/>
  <c r="K1854" i="1" s="1"/>
  <c r="G1855" i="1"/>
  <c r="H1855" i="1" s="1"/>
  <c r="I1855" i="1" s="1"/>
  <c r="K1855" i="1" s="1"/>
  <c r="G1856" i="1"/>
  <c r="H1856" i="1" s="1"/>
  <c r="I1856" i="1" s="1"/>
  <c r="K1856" i="1" s="1"/>
  <c r="G1857" i="1"/>
  <c r="H1857" i="1" s="1"/>
  <c r="I1857" i="1" s="1"/>
  <c r="K1857" i="1" s="1"/>
  <c r="G1858" i="1"/>
  <c r="H1858" i="1" s="1"/>
  <c r="I1858" i="1" s="1"/>
  <c r="K1858" i="1" s="1"/>
  <c r="G1859" i="1"/>
  <c r="H1859" i="1" s="1"/>
  <c r="I1859" i="1" s="1"/>
  <c r="K1859" i="1" s="1"/>
  <c r="G1860" i="1"/>
  <c r="H1860" i="1" s="1"/>
  <c r="I1860" i="1" s="1"/>
  <c r="K1860" i="1" s="1"/>
  <c r="G1861" i="1"/>
  <c r="H1861" i="1" s="1"/>
  <c r="I1861" i="1" s="1"/>
  <c r="K1861" i="1" s="1"/>
  <c r="G1862" i="1"/>
  <c r="H1862" i="1" s="1"/>
  <c r="I1862" i="1" s="1"/>
  <c r="K1862" i="1" s="1"/>
  <c r="G1863" i="1"/>
  <c r="H1863" i="1" s="1"/>
  <c r="I1863" i="1" s="1"/>
  <c r="K1863" i="1" s="1"/>
  <c r="G1864" i="1"/>
  <c r="H1864" i="1" s="1"/>
  <c r="I1864" i="1" s="1"/>
  <c r="K1864" i="1" s="1"/>
  <c r="G1865" i="1"/>
  <c r="H1865" i="1" s="1"/>
  <c r="I1865" i="1" s="1"/>
  <c r="K1865" i="1" s="1"/>
  <c r="G1866" i="1"/>
  <c r="H1866" i="1" s="1"/>
  <c r="I1866" i="1" s="1"/>
  <c r="K1866" i="1" s="1"/>
  <c r="G1867" i="1"/>
  <c r="H1867" i="1" s="1"/>
  <c r="I1867" i="1" s="1"/>
  <c r="K1867" i="1" s="1"/>
  <c r="G1868" i="1"/>
  <c r="H1868" i="1" s="1"/>
  <c r="I1868" i="1" s="1"/>
  <c r="K1868" i="1" s="1"/>
  <c r="G1869" i="1"/>
  <c r="H1869" i="1" s="1"/>
  <c r="I1869" i="1" s="1"/>
  <c r="K1869" i="1" s="1"/>
  <c r="G1870" i="1"/>
  <c r="H1870" i="1" s="1"/>
  <c r="I1870" i="1" s="1"/>
  <c r="K1870" i="1" s="1"/>
  <c r="G1871" i="1"/>
  <c r="H1871" i="1" s="1"/>
  <c r="I1871" i="1" s="1"/>
  <c r="K1871" i="1" s="1"/>
  <c r="G1872" i="1"/>
  <c r="H1872" i="1" s="1"/>
  <c r="I1872" i="1" s="1"/>
  <c r="K1872" i="1" s="1"/>
  <c r="G1873" i="1"/>
  <c r="H1873" i="1" s="1"/>
  <c r="I1873" i="1" s="1"/>
  <c r="K1873" i="1" s="1"/>
  <c r="G1874" i="1"/>
  <c r="H1874" i="1" s="1"/>
  <c r="I1874" i="1" s="1"/>
  <c r="K1874" i="1" s="1"/>
  <c r="G1875" i="1"/>
  <c r="H1875" i="1" s="1"/>
  <c r="I1875" i="1" s="1"/>
  <c r="K1875" i="1" s="1"/>
  <c r="G1876" i="1"/>
  <c r="H1876" i="1" s="1"/>
  <c r="I1876" i="1" s="1"/>
  <c r="K1876" i="1" s="1"/>
  <c r="G1877" i="1"/>
  <c r="H1877" i="1" s="1"/>
  <c r="I1877" i="1" s="1"/>
  <c r="K1877" i="1" s="1"/>
  <c r="G1878" i="1"/>
  <c r="H1878" i="1" s="1"/>
  <c r="I1878" i="1" s="1"/>
  <c r="K1878" i="1" s="1"/>
  <c r="G1879" i="1"/>
  <c r="H1879" i="1" s="1"/>
  <c r="I1879" i="1" s="1"/>
  <c r="K1879" i="1" s="1"/>
  <c r="G1880" i="1"/>
  <c r="H1880" i="1" s="1"/>
  <c r="I1880" i="1" s="1"/>
  <c r="K1880" i="1" s="1"/>
  <c r="G1881" i="1"/>
  <c r="H1881" i="1" s="1"/>
  <c r="I1881" i="1" s="1"/>
  <c r="K1881" i="1" s="1"/>
  <c r="G1882" i="1"/>
  <c r="H1882" i="1" s="1"/>
  <c r="I1882" i="1" s="1"/>
  <c r="K1882" i="1" s="1"/>
  <c r="G1883" i="1"/>
  <c r="H1883" i="1" s="1"/>
  <c r="I1883" i="1" s="1"/>
  <c r="K1883" i="1" s="1"/>
  <c r="G1884" i="1"/>
  <c r="H1884" i="1" s="1"/>
  <c r="I1884" i="1" s="1"/>
  <c r="K1884" i="1" s="1"/>
  <c r="G1885" i="1"/>
  <c r="H1885" i="1" s="1"/>
  <c r="I1885" i="1" s="1"/>
  <c r="K1885" i="1" s="1"/>
  <c r="G1886" i="1"/>
  <c r="H1886" i="1" s="1"/>
  <c r="I1886" i="1" s="1"/>
  <c r="K1886" i="1" s="1"/>
  <c r="G1887" i="1"/>
  <c r="H1887" i="1" s="1"/>
  <c r="I1887" i="1" s="1"/>
  <c r="K1887" i="1" s="1"/>
  <c r="G1888" i="1"/>
  <c r="H1888" i="1" s="1"/>
  <c r="I1888" i="1" s="1"/>
  <c r="K1888" i="1" s="1"/>
  <c r="G1889" i="1"/>
  <c r="H1889" i="1" s="1"/>
  <c r="I1889" i="1" s="1"/>
  <c r="K1889" i="1" s="1"/>
  <c r="G1890" i="1"/>
  <c r="H1890" i="1" s="1"/>
  <c r="I1890" i="1" s="1"/>
  <c r="K1890" i="1" s="1"/>
  <c r="G1891" i="1"/>
  <c r="H1891" i="1" s="1"/>
  <c r="I1891" i="1" s="1"/>
  <c r="K1891" i="1" s="1"/>
  <c r="G1892" i="1"/>
  <c r="H1892" i="1" s="1"/>
  <c r="I1892" i="1" s="1"/>
  <c r="K1892" i="1" s="1"/>
  <c r="G1893" i="1"/>
  <c r="H1893" i="1" s="1"/>
  <c r="I1893" i="1" s="1"/>
  <c r="K1893" i="1" s="1"/>
  <c r="G1894" i="1"/>
  <c r="H1894" i="1" s="1"/>
  <c r="I1894" i="1" s="1"/>
  <c r="K1894" i="1" s="1"/>
  <c r="G1895" i="1"/>
  <c r="H1895" i="1" s="1"/>
  <c r="I1895" i="1" s="1"/>
  <c r="K1895" i="1" s="1"/>
  <c r="G1896" i="1"/>
  <c r="H1896" i="1" s="1"/>
  <c r="I1896" i="1" s="1"/>
  <c r="K1896" i="1" s="1"/>
  <c r="G1897" i="1"/>
  <c r="H1897" i="1" s="1"/>
  <c r="I1897" i="1" s="1"/>
  <c r="K1897" i="1" s="1"/>
  <c r="G1898" i="1"/>
  <c r="H1898" i="1" s="1"/>
  <c r="I1898" i="1" s="1"/>
  <c r="K1898" i="1" s="1"/>
  <c r="G1899" i="1"/>
  <c r="H1899" i="1" s="1"/>
  <c r="I1899" i="1" s="1"/>
  <c r="K1899" i="1" s="1"/>
  <c r="G1900" i="1"/>
  <c r="H1900" i="1" s="1"/>
  <c r="I1900" i="1" s="1"/>
  <c r="K1900" i="1" s="1"/>
  <c r="G1901" i="1"/>
  <c r="H1901" i="1" s="1"/>
  <c r="I1901" i="1" s="1"/>
  <c r="K1901" i="1" s="1"/>
  <c r="G1902" i="1"/>
  <c r="H1902" i="1" s="1"/>
  <c r="I1902" i="1" s="1"/>
  <c r="K1902" i="1" s="1"/>
  <c r="G1903" i="1"/>
  <c r="H1903" i="1" s="1"/>
  <c r="I1903" i="1" s="1"/>
  <c r="K1903" i="1" s="1"/>
  <c r="G1904" i="1"/>
  <c r="H1904" i="1" s="1"/>
  <c r="I1904" i="1" s="1"/>
  <c r="K1904" i="1" s="1"/>
  <c r="G1905" i="1"/>
  <c r="H1905" i="1" s="1"/>
  <c r="I1905" i="1" s="1"/>
  <c r="K1905" i="1" s="1"/>
  <c r="G1906" i="1"/>
  <c r="H1906" i="1" s="1"/>
  <c r="I1906" i="1" s="1"/>
  <c r="K1906" i="1" s="1"/>
  <c r="G1907" i="1"/>
  <c r="H1907" i="1" s="1"/>
  <c r="I1907" i="1" s="1"/>
  <c r="K1907" i="1" s="1"/>
  <c r="G1908" i="1"/>
  <c r="H1908" i="1" s="1"/>
  <c r="I1908" i="1" s="1"/>
  <c r="K1908" i="1" s="1"/>
  <c r="G1909" i="1"/>
  <c r="H1909" i="1" s="1"/>
  <c r="I1909" i="1" s="1"/>
  <c r="K1909" i="1" s="1"/>
  <c r="G1910" i="1"/>
  <c r="H1910" i="1" s="1"/>
  <c r="I1910" i="1" s="1"/>
  <c r="K1910" i="1" s="1"/>
  <c r="G1911" i="1"/>
  <c r="H1911" i="1" s="1"/>
  <c r="I1911" i="1" s="1"/>
  <c r="K1911" i="1" s="1"/>
  <c r="G1912" i="1"/>
  <c r="H1912" i="1" s="1"/>
  <c r="I1912" i="1" s="1"/>
  <c r="K1912" i="1" s="1"/>
  <c r="G1913" i="1"/>
  <c r="H1913" i="1" s="1"/>
  <c r="I1913" i="1" s="1"/>
  <c r="K1913" i="1" s="1"/>
  <c r="G1914" i="1"/>
  <c r="H1914" i="1" s="1"/>
  <c r="I1914" i="1" s="1"/>
  <c r="K1914" i="1" s="1"/>
  <c r="G1915" i="1"/>
  <c r="H1915" i="1" s="1"/>
  <c r="I1915" i="1" s="1"/>
  <c r="K1915" i="1" s="1"/>
  <c r="G1916" i="1"/>
  <c r="H1916" i="1" s="1"/>
  <c r="I1916" i="1" s="1"/>
  <c r="K1916" i="1" s="1"/>
  <c r="G1917" i="1"/>
  <c r="H1917" i="1" s="1"/>
  <c r="I1917" i="1" s="1"/>
  <c r="K1917" i="1" s="1"/>
  <c r="G1918" i="1"/>
  <c r="H1918" i="1" s="1"/>
  <c r="I1918" i="1" s="1"/>
  <c r="K1918" i="1" s="1"/>
  <c r="G1919" i="1"/>
  <c r="H1919" i="1" s="1"/>
  <c r="I1919" i="1" s="1"/>
  <c r="K1919" i="1" s="1"/>
  <c r="G1920" i="1"/>
  <c r="H1920" i="1" s="1"/>
  <c r="I1920" i="1" s="1"/>
  <c r="K1920" i="1" s="1"/>
  <c r="G1921" i="1"/>
  <c r="H1921" i="1" s="1"/>
  <c r="I1921" i="1" s="1"/>
  <c r="K1921" i="1" s="1"/>
  <c r="G1922" i="1"/>
  <c r="H1922" i="1" s="1"/>
  <c r="I1922" i="1" s="1"/>
  <c r="K1922" i="1" s="1"/>
  <c r="G1923" i="1"/>
  <c r="H1923" i="1" s="1"/>
  <c r="I1923" i="1" s="1"/>
  <c r="K1923" i="1" s="1"/>
  <c r="G1924" i="1"/>
  <c r="H1924" i="1" s="1"/>
  <c r="I1924" i="1" s="1"/>
  <c r="K1924" i="1" s="1"/>
  <c r="G1925" i="1"/>
  <c r="H1925" i="1" s="1"/>
  <c r="I1925" i="1" s="1"/>
  <c r="K1925" i="1" s="1"/>
  <c r="G1926" i="1"/>
  <c r="H1926" i="1" s="1"/>
  <c r="I1926" i="1" s="1"/>
  <c r="K1926" i="1" s="1"/>
  <c r="G1927" i="1"/>
  <c r="H1927" i="1" s="1"/>
  <c r="I1927" i="1" s="1"/>
  <c r="K1927" i="1" s="1"/>
  <c r="G1928" i="1"/>
  <c r="H1928" i="1" s="1"/>
  <c r="I1928" i="1" s="1"/>
  <c r="K1928" i="1" s="1"/>
  <c r="G1929" i="1"/>
  <c r="H1929" i="1" s="1"/>
  <c r="I1929" i="1" s="1"/>
  <c r="K1929" i="1" s="1"/>
  <c r="G1930" i="1"/>
  <c r="H1930" i="1" s="1"/>
  <c r="I1930" i="1" s="1"/>
  <c r="K1930" i="1" s="1"/>
  <c r="G1931" i="1"/>
  <c r="H1931" i="1" s="1"/>
  <c r="I1931" i="1" s="1"/>
  <c r="K1931" i="1" s="1"/>
  <c r="G1932" i="1"/>
  <c r="H1932" i="1" s="1"/>
  <c r="I1932" i="1" s="1"/>
  <c r="K1932" i="1" s="1"/>
  <c r="G1933" i="1"/>
  <c r="H1933" i="1" s="1"/>
  <c r="I1933" i="1" s="1"/>
  <c r="K1933" i="1" s="1"/>
  <c r="G1934" i="1"/>
  <c r="H1934" i="1" s="1"/>
  <c r="I1934" i="1" s="1"/>
  <c r="K1934" i="1" s="1"/>
  <c r="G1935" i="1"/>
  <c r="H1935" i="1" s="1"/>
  <c r="I1935" i="1" s="1"/>
  <c r="K1935" i="1" s="1"/>
  <c r="G1936" i="1"/>
  <c r="H1936" i="1" s="1"/>
  <c r="I1936" i="1" s="1"/>
  <c r="K1936" i="1" s="1"/>
  <c r="G1937" i="1"/>
  <c r="H1937" i="1" s="1"/>
  <c r="I1937" i="1" s="1"/>
  <c r="K1937" i="1" s="1"/>
  <c r="G1938" i="1"/>
  <c r="H1938" i="1" s="1"/>
  <c r="I1938" i="1" s="1"/>
  <c r="K1938" i="1" s="1"/>
  <c r="G1939" i="1"/>
  <c r="H1939" i="1" s="1"/>
  <c r="I1939" i="1" s="1"/>
  <c r="K1939" i="1" s="1"/>
  <c r="G1940" i="1"/>
  <c r="H1940" i="1" s="1"/>
  <c r="I1940" i="1" s="1"/>
  <c r="K1940" i="1" s="1"/>
  <c r="G1941" i="1"/>
  <c r="H1941" i="1" s="1"/>
  <c r="I1941" i="1" s="1"/>
  <c r="K1941" i="1" s="1"/>
  <c r="G1942" i="1"/>
  <c r="H1942" i="1" s="1"/>
  <c r="I1942" i="1" s="1"/>
  <c r="K1942" i="1" s="1"/>
  <c r="G1943" i="1"/>
  <c r="H1943" i="1" s="1"/>
  <c r="I1943" i="1" s="1"/>
  <c r="K1943" i="1" s="1"/>
  <c r="G1944" i="1"/>
  <c r="H1944" i="1" s="1"/>
  <c r="I1944" i="1" s="1"/>
  <c r="K1944" i="1" s="1"/>
  <c r="G1945" i="1"/>
  <c r="H1945" i="1" s="1"/>
  <c r="I1945" i="1" s="1"/>
  <c r="K1945" i="1" s="1"/>
  <c r="G1946" i="1"/>
  <c r="H1946" i="1" s="1"/>
  <c r="I1946" i="1" s="1"/>
  <c r="K1946" i="1" s="1"/>
  <c r="G1947" i="1"/>
  <c r="H1947" i="1" s="1"/>
  <c r="I1947" i="1" s="1"/>
  <c r="K1947" i="1" s="1"/>
  <c r="G1948" i="1"/>
  <c r="H1948" i="1" s="1"/>
  <c r="I1948" i="1" s="1"/>
  <c r="K1948" i="1" s="1"/>
  <c r="G1949" i="1"/>
  <c r="H1949" i="1" s="1"/>
  <c r="I1949" i="1" s="1"/>
  <c r="K1949" i="1" s="1"/>
  <c r="G1950" i="1"/>
  <c r="H1950" i="1" s="1"/>
  <c r="I1950" i="1" s="1"/>
  <c r="K1950" i="1" s="1"/>
  <c r="G1951" i="1"/>
  <c r="H1951" i="1" s="1"/>
  <c r="I1951" i="1" s="1"/>
  <c r="K1951" i="1" s="1"/>
  <c r="G1952" i="1"/>
  <c r="H1952" i="1" s="1"/>
  <c r="I1952" i="1" s="1"/>
  <c r="K1952" i="1" s="1"/>
  <c r="G1953" i="1"/>
  <c r="H1953" i="1" s="1"/>
  <c r="I1953" i="1" s="1"/>
  <c r="K1953" i="1" s="1"/>
  <c r="G1954" i="1"/>
  <c r="H1954" i="1" s="1"/>
  <c r="I1954" i="1" s="1"/>
  <c r="K1954" i="1" s="1"/>
  <c r="G1955" i="1"/>
  <c r="H1955" i="1" s="1"/>
  <c r="I1955" i="1" s="1"/>
  <c r="K1955" i="1" s="1"/>
  <c r="G1956" i="1"/>
  <c r="H1956" i="1" s="1"/>
  <c r="I1956" i="1" s="1"/>
  <c r="K1956" i="1" s="1"/>
  <c r="G1957" i="1"/>
  <c r="H1957" i="1" s="1"/>
  <c r="I1957" i="1" s="1"/>
  <c r="K1957" i="1" s="1"/>
  <c r="G1958" i="1"/>
  <c r="H1958" i="1" s="1"/>
  <c r="I1958" i="1" s="1"/>
  <c r="K1958" i="1" s="1"/>
  <c r="G1959" i="1"/>
  <c r="H1959" i="1" s="1"/>
  <c r="I1959" i="1" s="1"/>
  <c r="K1959" i="1" s="1"/>
  <c r="G1960" i="1"/>
  <c r="H1960" i="1" s="1"/>
  <c r="I1960" i="1" s="1"/>
  <c r="K1960" i="1" s="1"/>
  <c r="G1961" i="1"/>
  <c r="H1961" i="1" s="1"/>
  <c r="I1961" i="1" s="1"/>
  <c r="K1961" i="1" s="1"/>
  <c r="G1962" i="1"/>
  <c r="H1962" i="1" s="1"/>
  <c r="I1962" i="1" s="1"/>
  <c r="K1962" i="1" s="1"/>
  <c r="G1963" i="1"/>
  <c r="H1963" i="1" s="1"/>
  <c r="I1963" i="1" s="1"/>
  <c r="K1963" i="1" s="1"/>
  <c r="G1964" i="1"/>
  <c r="H1964" i="1" s="1"/>
  <c r="I1964" i="1" s="1"/>
  <c r="K1964" i="1" s="1"/>
  <c r="G1965" i="1"/>
  <c r="H1965" i="1" s="1"/>
  <c r="I1965" i="1" s="1"/>
  <c r="K1965" i="1" s="1"/>
  <c r="G1966" i="1"/>
  <c r="H1966" i="1" s="1"/>
  <c r="I1966" i="1" s="1"/>
  <c r="K1966" i="1" s="1"/>
  <c r="G1967" i="1"/>
  <c r="H1967" i="1" s="1"/>
  <c r="I1967" i="1" s="1"/>
  <c r="K1967" i="1" s="1"/>
  <c r="G1968" i="1"/>
  <c r="H1968" i="1" s="1"/>
  <c r="I1968" i="1" s="1"/>
  <c r="K1968" i="1" s="1"/>
  <c r="G1969" i="1"/>
  <c r="H1969" i="1" s="1"/>
  <c r="I1969" i="1" s="1"/>
  <c r="K1969" i="1" s="1"/>
  <c r="G1970" i="1"/>
  <c r="H1970" i="1" s="1"/>
  <c r="I1970" i="1" s="1"/>
  <c r="K1970" i="1" s="1"/>
  <c r="G1971" i="1"/>
  <c r="H1971" i="1" s="1"/>
  <c r="I1971" i="1" s="1"/>
  <c r="K1971" i="1" s="1"/>
  <c r="G1972" i="1"/>
  <c r="H1972" i="1" s="1"/>
  <c r="I1972" i="1" s="1"/>
  <c r="K1972" i="1" s="1"/>
  <c r="G1973" i="1"/>
  <c r="H1973" i="1" s="1"/>
  <c r="I1973" i="1" s="1"/>
  <c r="K1973" i="1" s="1"/>
  <c r="G1974" i="1"/>
  <c r="H1974" i="1" s="1"/>
  <c r="I1974" i="1" s="1"/>
  <c r="K1974" i="1" s="1"/>
  <c r="G1975" i="1"/>
  <c r="H1975" i="1" s="1"/>
  <c r="I1975" i="1" s="1"/>
  <c r="K1975" i="1" s="1"/>
  <c r="G1976" i="1"/>
  <c r="H1976" i="1" s="1"/>
  <c r="I1976" i="1" s="1"/>
  <c r="K1976" i="1" s="1"/>
  <c r="G1977" i="1"/>
  <c r="H1977" i="1" s="1"/>
  <c r="I1977" i="1" s="1"/>
  <c r="K1977" i="1" s="1"/>
  <c r="G1978" i="1"/>
  <c r="H1978" i="1" s="1"/>
  <c r="I1978" i="1" s="1"/>
  <c r="K1978" i="1" s="1"/>
  <c r="G1979" i="1"/>
  <c r="H1979" i="1" s="1"/>
  <c r="I1979" i="1" s="1"/>
  <c r="K1979" i="1" s="1"/>
  <c r="G1980" i="1"/>
  <c r="H1980" i="1" s="1"/>
  <c r="I1980" i="1" s="1"/>
  <c r="K1980" i="1" s="1"/>
  <c r="G1981" i="1"/>
  <c r="H1981" i="1" s="1"/>
  <c r="I1981" i="1" s="1"/>
  <c r="K1981" i="1" s="1"/>
  <c r="G1982" i="1"/>
  <c r="H1982" i="1" s="1"/>
  <c r="I1982" i="1" s="1"/>
  <c r="K1982" i="1" s="1"/>
  <c r="G1983" i="1"/>
  <c r="H1983" i="1" s="1"/>
  <c r="I1983" i="1" s="1"/>
  <c r="K1983" i="1" s="1"/>
  <c r="G1984" i="1"/>
  <c r="H1984" i="1" s="1"/>
  <c r="I1984" i="1" s="1"/>
  <c r="K1984" i="1" s="1"/>
  <c r="G1985" i="1"/>
  <c r="H1985" i="1" s="1"/>
  <c r="I1985" i="1" s="1"/>
  <c r="K1985" i="1" s="1"/>
  <c r="G1986" i="1"/>
  <c r="H1986" i="1" s="1"/>
  <c r="I1986" i="1" s="1"/>
  <c r="K1986" i="1" s="1"/>
  <c r="G1987" i="1"/>
  <c r="H1987" i="1" s="1"/>
  <c r="I1987" i="1" s="1"/>
  <c r="K1987" i="1" s="1"/>
  <c r="G1988" i="1"/>
  <c r="H1988" i="1" s="1"/>
  <c r="I1988" i="1" s="1"/>
  <c r="K1988" i="1" s="1"/>
  <c r="G1989" i="1"/>
  <c r="H1989" i="1" s="1"/>
  <c r="I1989" i="1" s="1"/>
  <c r="K1989" i="1" s="1"/>
  <c r="G1990" i="1"/>
  <c r="H1990" i="1" s="1"/>
  <c r="I1990" i="1" s="1"/>
  <c r="K1990" i="1" s="1"/>
  <c r="G1991" i="1"/>
  <c r="H1991" i="1" s="1"/>
  <c r="I1991" i="1" s="1"/>
  <c r="K1991" i="1" s="1"/>
  <c r="G1992" i="1"/>
  <c r="H1992" i="1" s="1"/>
  <c r="I1992" i="1" s="1"/>
  <c r="K1992" i="1" s="1"/>
  <c r="G1993" i="1"/>
  <c r="H1993" i="1" s="1"/>
  <c r="I1993" i="1" s="1"/>
  <c r="K1993" i="1" s="1"/>
  <c r="G1994" i="1"/>
  <c r="H1994" i="1" s="1"/>
  <c r="I1994" i="1" s="1"/>
  <c r="K1994" i="1" s="1"/>
  <c r="G1995" i="1"/>
  <c r="H1995" i="1" s="1"/>
  <c r="I1995" i="1" s="1"/>
  <c r="K1995" i="1" s="1"/>
  <c r="G1996" i="1"/>
  <c r="H1996" i="1" s="1"/>
  <c r="I1996" i="1" s="1"/>
  <c r="K1996" i="1" s="1"/>
  <c r="G1997" i="1"/>
  <c r="H1997" i="1" s="1"/>
  <c r="I1997" i="1" s="1"/>
  <c r="K1997" i="1" s="1"/>
  <c r="G1998" i="1"/>
  <c r="H1998" i="1" s="1"/>
  <c r="I1998" i="1" s="1"/>
  <c r="K1998" i="1" s="1"/>
  <c r="G1999" i="1"/>
  <c r="H1999" i="1" s="1"/>
  <c r="I1999" i="1" s="1"/>
  <c r="K1999" i="1" s="1"/>
  <c r="G2000" i="1"/>
  <c r="H2000" i="1" s="1"/>
  <c r="I2000" i="1" s="1"/>
  <c r="K2000" i="1" s="1"/>
  <c r="G2001" i="1"/>
  <c r="H2001" i="1" s="1"/>
  <c r="I2001" i="1" s="1"/>
  <c r="K2001" i="1" s="1"/>
  <c r="G2002" i="1"/>
  <c r="H2002" i="1" s="1"/>
  <c r="I2002" i="1" s="1"/>
  <c r="K2002" i="1" s="1"/>
  <c r="G2003" i="1"/>
  <c r="H2003" i="1" s="1"/>
  <c r="I2003" i="1" s="1"/>
  <c r="K2003" i="1" s="1"/>
  <c r="G2004" i="1"/>
  <c r="H2004" i="1" s="1"/>
  <c r="I2004" i="1" s="1"/>
  <c r="K2004" i="1" s="1"/>
  <c r="G2005" i="1"/>
  <c r="H2005" i="1" s="1"/>
  <c r="I2005" i="1" s="1"/>
  <c r="K2005" i="1" s="1"/>
  <c r="G2006" i="1"/>
  <c r="H2006" i="1" s="1"/>
  <c r="I2006" i="1" s="1"/>
  <c r="K2006" i="1" s="1"/>
  <c r="G2007" i="1"/>
  <c r="H2007" i="1" s="1"/>
  <c r="I2007" i="1" s="1"/>
  <c r="K2007" i="1" s="1"/>
  <c r="G2008" i="1"/>
  <c r="H2008" i="1" s="1"/>
  <c r="I2008" i="1" s="1"/>
  <c r="K2008" i="1" s="1"/>
  <c r="G2009" i="1"/>
  <c r="H2009" i="1" s="1"/>
  <c r="I2009" i="1" s="1"/>
  <c r="K2009" i="1" s="1"/>
  <c r="G2010" i="1"/>
  <c r="H2010" i="1" s="1"/>
  <c r="I2010" i="1" s="1"/>
  <c r="K2010" i="1" s="1"/>
  <c r="G2011" i="1"/>
  <c r="H2011" i="1" s="1"/>
  <c r="I2011" i="1" s="1"/>
  <c r="K2011" i="1" s="1"/>
  <c r="G2012" i="1"/>
  <c r="H2012" i="1" s="1"/>
  <c r="I2012" i="1" s="1"/>
  <c r="K2012" i="1" s="1"/>
  <c r="G2013" i="1"/>
  <c r="H2013" i="1" s="1"/>
  <c r="I2013" i="1" s="1"/>
  <c r="K2013" i="1" s="1"/>
  <c r="G2014" i="1"/>
  <c r="H2014" i="1" s="1"/>
  <c r="I2014" i="1" s="1"/>
  <c r="K2014" i="1" s="1"/>
  <c r="G2015" i="1"/>
  <c r="H2015" i="1" s="1"/>
  <c r="I2015" i="1" s="1"/>
  <c r="K2015" i="1" s="1"/>
  <c r="G2016" i="1"/>
  <c r="H2016" i="1" s="1"/>
  <c r="I2016" i="1" s="1"/>
  <c r="K2016" i="1" s="1"/>
  <c r="G2017" i="1"/>
  <c r="H2017" i="1" s="1"/>
  <c r="I2017" i="1" s="1"/>
  <c r="K2017" i="1" s="1"/>
  <c r="G2018" i="1"/>
  <c r="H2018" i="1" s="1"/>
  <c r="I2018" i="1" s="1"/>
  <c r="K2018" i="1" s="1"/>
  <c r="G2019" i="1"/>
  <c r="H2019" i="1" s="1"/>
  <c r="I2019" i="1" s="1"/>
  <c r="K2019" i="1" s="1"/>
  <c r="G2020" i="1"/>
  <c r="H2020" i="1" s="1"/>
  <c r="I2020" i="1" s="1"/>
  <c r="K2020" i="1" s="1"/>
  <c r="G2021" i="1"/>
  <c r="H2021" i="1" s="1"/>
  <c r="I2021" i="1" s="1"/>
  <c r="K2021" i="1" s="1"/>
  <c r="G2022" i="1"/>
  <c r="H2022" i="1" s="1"/>
  <c r="I2022" i="1" s="1"/>
  <c r="K2022" i="1" s="1"/>
  <c r="G2023" i="1"/>
  <c r="H2023" i="1" s="1"/>
  <c r="I2023" i="1" s="1"/>
  <c r="K2023" i="1" s="1"/>
  <c r="G2024" i="1"/>
  <c r="H2024" i="1" s="1"/>
  <c r="I2024" i="1" s="1"/>
  <c r="K2024" i="1" s="1"/>
  <c r="G2025" i="1"/>
  <c r="H2025" i="1" s="1"/>
  <c r="I2025" i="1" s="1"/>
  <c r="K2025" i="1" s="1"/>
  <c r="G2026" i="1"/>
  <c r="H2026" i="1" s="1"/>
  <c r="I2026" i="1" s="1"/>
  <c r="K2026" i="1" s="1"/>
  <c r="G2027" i="1"/>
  <c r="H2027" i="1" s="1"/>
  <c r="I2027" i="1" s="1"/>
  <c r="K2027" i="1" s="1"/>
  <c r="G2028" i="1"/>
  <c r="H2028" i="1" s="1"/>
  <c r="I2028" i="1" s="1"/>
  <c r="K2028" i="1" s="1"/>
  <c r="G2029" i="1"/>
  <c r="H2029" i="1" s="1"/>
  <c r="I2029" i="1" s="1"/>
  <c r="K2029" i="1" s="1"/>
  <c r="G2030" i="1"/>
  <c r="H2030" i="1" s="1"/>
  <c r="I2030" i="1" s="1"/>
  <c r="K2030" i="1" s="1"/>
  <c r="G2031" i="1"/>
  <c r="H2031" i="1" s="1"/>
  <c r="I2031" i="1" s="1"/>
  <c r="K2031" i="1" s="1"/>
  <c r="G2032" i="1"/>
  <c r="H2032" i="1" s="1"/>
  <c r="I2032" i="1" s="1"/>
  <c r="K2032" i="1" s="1"/>
  <c r="G2033" i="1"/>
  <c r="H2033" i="1" s="1"/>
  <c r="I2033" i="1" s="1"/>
  <c r="K2033" i="1" s="1"/>
  <c r="G2034" i="1"/>
  <c r="H2034" i="1" s="1"/>
  <c r="I2034" i="1" s="1"/>
  <c r="K2034" i="1" s="1"/>
  <c r="G2035" i="1"/>
  <c r="H2035" i="1" s="1"/>
  <c r="I2035" i="1" s="1"/>
  <c r="K2035" i="1" s="1"/>
  <c r="G2036" i="1"/>
  <c r="H2036" i="1" s="1"/>
  <c r="I2036" i="1" s="1"/>
  <c r="K2036" i="1" s="1"/>
  <c r="G2037" i="1"/>
  <c r="H2037" i="1" s="1"/>
  <c r="I2037" i="1" s="1"/>
  <c r="K2037" i="1" s="1"/>
  <c r="G2038" i="1"/>
  <c r="H2038" i="1" s="1"/>
  <c r="I2038" i="1" s="1"/>
  <c r="K2038" i="1" s="1"/>
  <c r="G2039" i="1"/>
  <c r="H2039" i="1" s="1"/>
  <c r="I2039" i="1" s="1"/>
  <c r="K2039" i="1" s="1"/>
  <c r="G2040" i="1"/>
  <c r="H2040" i="1" s="1"/>
  <c r="I2040" i="1" s="1"/>
  <c r="K2040" i="1" s="1"/>
  <c r="G2041" i="1"/>
  <c r="H2041" i="1" s="1"/>
  <c r="I2041" i="1" s="1"/>
  <c r="K2041" i="1" s="1"/>
  <c r="G2042" i="1"/>
  <c r="H2042" i="1" s="1"/>
  <c r="I2042" i="1" s="1"/>
  <c r="K2042" i="1" s="1"/>
  <c r="G2043" i="1"/>
  <c r="H2043" i="1" s="1"/>
  <c r="I2043" i="1" s="1"/>
  <c r="K2043" i="1" s="1"/>
  <c r="G2044" i="1"/>
  <c r="H2044" i="1" s="1"/>
  <c r="I2044" i="1" s="1"/>
  <c r="K2044" i="1" s="1"/>
  <c r="G2045" i="1"/>
  <c r="H2045" i="1" s="1"/>
  <c r="I2045" i="1" s="1"/>
  <c r="K2045" i="1" s="1"/>
  <c r="G2046" i="1"/>
  <c r="H2046" i="1" s="1"/>
  <c r="I2046" i="1" s="1"/>
  <c r="K2046" i="1" s="1"/>
  <c r="G2047" i="1"/>
  <c r="H2047" i="1" s="1"/>
  <c r="I2047" i="1" s="1"/>
  <c r="K2047" i="1" s="1"/>
  <c r="G2048" i="1"/>
  <c r="H2048" i="1" s="1"/>
  <c r="I2048" i="1" s="1"/>
  <c r="K2048" i="1" s="1"/>
  <c r="G2049" i="1"/>
  <c r="H2049" i="1" s="1"/>
  <c r="I2049" i="1" s="1"/>
  <c r="K2049" i="1" s="1"/>
  <c r="G2050" i="1"/>
  <c r="H2050" i="1" s="1"/>
  <c r="I2050" i="1" s="1"/>
  <c r="K2050" i="1" s="1"/>
  <c r="G2051" i="1"/>
  <c r="H2051" i="1" s="1"/>
  <c r="I2051" i="1" s="1"/>
  <c r="K2051" i="1" s="1"/>
  <c r="G2052" i="1"/>
  <c r="H2052" i="1" s="1"/>
  <c r="I2052" i="1" s="1"/>
  <c r="K2052" i="1" s="1"/>
  <c r="G2053" i="1"/>
  <c r="H2053" i="1" s="1"/>
  <c r="I2053" i="1" s="1"/>
  <c r="K2053" i="1" s="1"/>
  <c r="G2054" i="1"/>
  <c r="H2054" i="1" s="1"/>
  <c r="I2054" i="1" s="1"/>
  <c r="K2054" i="1" s="1"/>
  <c r="G2055" i="1"/>
  <c r="H2055" i="1" s="1"/>
  <c r="I2055" i="1" s="1"/>
  <c r="K2055" i="1" s="1"/>
  <c r="G2056" i="1"/>
  <c r="H2056" i="1" s="1"/>
  <c r="I2056" i="1" s="1"/>
  <c r="K2056" i="1" s="1"/>
  <c r="G2057" i="1"/>
  <c r="H2057" i="1" s="1"/>
  <c r="I2057" i="1" s="1"/>
  <c r="K2057" i="1" s="1"/>
  <c r="G2058" i="1"/>
  <c r="H2058" i="1" s="1"/>
  <c r="I2058" i="1" s="1"/>
  <c r="K2058" i="1" s="1"/>
  <c r="G2059" i="1"/>
  <c r="H2059" i="1" s="1"/>
  <c r="I2059" i="1" s="1"/>
  <c r="K2059" i="1" s="1"/>
  <c r="G2060" i="1"/>
  <c r="H2060" i="1" s="1"/>
  <c r="I2060" i="1" s="1"/>
  <c r="K2060" i="1" s="1"/>
  <c r="G2061" i="1"/>
  <c r="H2061" i="1" s="1"/>
  <c r="I2061" i="1" s="1"/>
  <c r="K2061" i="1" s="1"/>
  <c r="G2062" i="1"/>
  <c r="H2062" i="1" s="1"/>
  <c r="I2062" i="1" s="1"/>
  <c r="K2062" i="1" s="1"/>
  <c r="G2063" i="1"/>
  <c r="H2063" i="1" s="1"/>
  <c r="I2063" i="1" s="1"/>
  <c r="K2063" i="1" s="1"/>
  <c r="G2064" i="1"/>
  <c r="H2064" i="1" s="1"/>
  <c r="I2064" i="1" s="1"/>
  <c r="K2064" i="1" s="1"/>
  <c r="G2065" i="1"/>
  <c r="H2065" i="1" s="1"/>
  <c r="I2065" i="1" s="1"/>
  <c r="K2065" i="1" s="1"/>
  <c r="G2066" i="1"/>
  <c r="H2066" i="1" s="1"/>
  <c r="I2066" i="1" s="1"/>
  <c r="K2066" i="1" s="1"/>
  <c r="G2067" i="1"/>
  <c r="H2067" i="1" s="1"/>
  <c r="I2067" i="1" s="1"/>
  <c r="K2067" i="1" s="1"/>
  <c r="G2068" i="1"/>
  <c r="H2068" i="1" s="1"/>
  <c r="I2068" i="1" s="1"/>
  <c r="K2068" i="1" s="1"/>
  <c r="G2069" i="1"/>
  <c r="H2069" i="1" s="1"/>
  <c r="I2069" i="1" s="1"/>
  <c r="K2069" i="1" s="1"/>
  <c r="G2070" i="1"/>
  <c r="H2070" i="1" s="1"/>
  <c r="I2070" i="1" s="1"/>
  <c r="K2070" i="1" s="1"/>
  <c r="G2071" i="1"/>
  <c r="H2071" i="1" s="1"/>
  <c r="I2071" i="1" s="1"/>
  <c r="K2071" i="1" s="1"/>
  <c r="G2072" i="1"/>
  <c r="H2072" i="1" s="1"/>
  <c r="I2072" i="1" s="1"/>
  <c r="K2072" i="1" s="1"/>
  <c r="G2073" i="1"/>
  <c r="H2073" i="1" s="1"/>
  <c r="I2073" i="1" s="1"/>
  <c r="K2073" i="1" s="1"/>
  <c r="G2074" i="1"/>
  <c r="H2074" i="1" s="1"/>
  <c r="I2074" i="1" s="1"/>
  <c r="K2074" i="1" s="1"/>
  <c r="G2075" i="1"/>
  <c r="H2075" i="1" s="1"/>
  <c r="I2075" i="1" s="1"/>
  <c r="K2075" i="1" s="1"/>
  <c r="G2076" i="1"/>
  <c r="H2076" i="1" s="1"/>
  <c r="I2076" i="1" s="1"/>
  <c r="K2076" i="1" s="1"/>
  <c r="G2077" i="1"/>
  <c r="H2077" i="1" s="1"/>
  <c r="I2077" i="1" s="1"/>
  <c r="K2077" i="1" s="1"/>
  <c r="G2078" i="1"/>
  <c r="H2078" i="1" s="1"/>
  <c r="I2078" i="1" s="1"/>
  <c r="K2078" i="1" s="1"/>
  <c r="G2079" i="1"/>
  <c r="H2079" i="1" s="1"/>
  <c r="I2079" i="1" s="1"/>
  <c r="K2079" i="1" s="1"/>
  <c r="G2080" i="1"/>
  <c r="H2080" i="1" s="1"/>
  <c r="I2080" i="1" s="1"/>
  <c r="K2080" i="1" s="1"/>
  <c r="G2081" i="1"/>
  <c r="H2081" i="1" s="1"/>
  <c r="I2081" i="1" s="1"/>
  <c r="K2081" i="1" s="1"/>
  <c r="G2082" i="1"/>
  <c r="H2082" i="1" s="1"/>
  <c r="I2082" i="1" s="1"/>
  <c r="K2082" i="1" s="1"/>
  <c r="G2083" i="1"/>
  <c r="H2083" i="1" s="1"/>
  <c r="I2083" i="1" s="1"/>
  <c r="K2083" i="1" s="1"/>
  <c r="G2084" i="1"/>
  <c r="H2084" i="1" s="1"/>
  <c r="I2084" i="1" s="1"/>
  <c r="K2084" i="1" s="1"/>
  <c r="G2085" i="1"/>
  <c r="H2085" i="1" s="1"/>
  <c r="I2085" i="1" s="1"/>
  <c r="K2085" i="1" s="1"/>
  <c r="G2086" i="1"/>
  <c r="H2086" i="1" s="1"/>
  <c r="I2086" i="1" s="1"/>
  <c r="K2086" i="1" s="1"/>
  <c r="G2087" i="1"/>
  <c r="H2087" i="1" s="1"/>
  <c r="I2087" i="1" s="1"/>
  <c r="K2087" i="1" s="1"/>
  <c r="G2088" i="1"/>
  <c r="H2088" i="1" s="1"/>
  <c r="I2088" i="1" s="1"/>
  <c r="K2088" i="1" s="1"/>
  <c r="G2089" i="1"/>
  <c r="H2089" i="1" s="1"/>
  <c r="I2089" i="1" s="1"/>
  <c r="K2089" i="1" s="1"/>
  <c r="G2090" i="1"/>
  <c r="H2090" i="1" s="1"/>
  <c r="I2090" i="1" s="1"/>
  <c r="K2090" i="1" s="1"/>
  <c r="G2091" i="1"/>
  <c r="H2091" i="1" s="1"/>
  <c r="I2091" i="1" s="1"/>
  <c r="K2091" i="1" s="1"/>
  <c r="G2092" i="1"/>
  <c r="H2092" i="1" s="1"/>
  <c r="I2092" i="1" s="1"/>
  <c r="K2092" i="1" s="1"/>
  <c r="G2093" i="1"/>
  <c r="H2093" i="1" s="1"/>
  <c r="I2093" i="1" s="1"/>
  <c r="K2093" i="1" s="1"/>
  <c r="G2094" i="1"/>
  <c r="H2094" i="1" s="1"/>
  <c r="I2094" i="1" s="1"/>
  <c r="K2094" i="1" s="1"/>
  <c r="G2095" i="1"/>
  <c r="H2095" i="1" s="1"/>
  <c r="I2095" i="1" s="1"/>
  <c r="K2095" i="1" s="1"/>
  <c r="G2096" i="1"/>
  <c r="H2096" i="1" s="1"/>
  <c r="I2096" i="1" s="1"/>
  <c r="K2096" i="1" s="1"/>
  <c r="G2097" i="1"/>
  <c r="H2097" i="1" s="1"/>
  <c r="I2097" i="1" s="1"/>
  <c r="K2097" i="1" s="1"/>
  <c r="G2098" i="1"/>
  <c r="H2098" i="1" s="1"/>
  <c r="I2098" i="1" s="1"/>
  <c r="K2098" i="1" s="1"/>
  <c r="G2099" i="1"/>
  <c r="H2099" i="1" s="1"/>
  <c r="I2099" i="1" s="1"/>
  <c r="K2099" i="1" s="1"/>
  <c r="G2100" i="1"/>
  <c r="H2100" i="1" s="1"/>
  <c r="I2100" i="1" s="1"/>
  <c r="K2100" i="1" s="1"/>
  <c r="G2101" i="1"/>
  <c r="H2101" i="1" s="1"/>
  <c r="I2101" i="1" s="1"/>
  <c r="K2101" i="1" s="1"/>
  <c r="G2102" i="1"/>
  <c r="H2102" i="1" s="1"/>
  <c r="I2102" i="1" s="1"/>
  <c r="K2102" i="1" s="1"/>
  <c r="G2103" i="1"/>
  <c r="H2103" i="1" s="1"/>
  <c r="I2103" i="1" s="1"/>
  <c r="K2103" i="1" s="1"/>
  <c r="G2104" i="1"/>
  <c r="H2104" i="1" s="1"/>
  <c r="I2104" i="1" s="1"/>
  <c r="K2104" i="1" s="1"/>
  <c r="G2105" i="1"/>
  <c r="H2105" i="1" s="1"/>
  <c r="I2105" i="1" s="1"/>
  <c r="K2105" i="1" s="1"/>
  <c r="G2106" i="1"/>
  <c r="H2106" i="1" s="1"/>
  <c r="I2106" i="1" s="1"/>
  <c r="K2106" i="1" s="1"/>
  <c r="G2107" i="1"/>
  <c r="H2107" i="1" s="1"/>
  <c r="I2107" i="1" s="1"/>
  <c r="K2107" i="1" s="1"/>
  <c r="G2108" i="1"/>
  <c r="H2108" i="1" s="1"/>
  <c r="I2108" i="1" s="1"/>
  <c r="K2108" i="1" s="1"/>
  <c r="G2109" i="1"/>
  <c r="H2109" i="1" s="1"/>
  <c r="I2109" i="1" s="1"/>
  <c r="K2109" i="1" s="1"/>
  <c r="G2110" i="1"/>
  <c r="H2110" i="1" s="1"/>
  <c r="I2110" i="1" s="1"/>
  <c r="K2110" i="1" s="1"/>
  <c r="G2111" i="1"/>
  <c r="H2111" i="1" s="1"/>
  <c r="I2111" i="1" s="1"/>
  <c r="K2111" i="1" s="1"/>
  <c r="G2112" i="1"/>
  <c r="H2112" i="1" s="1"/>
  <c r="I2112" i="1" s="1"/>
  <c r="K2112" i="1" s="1"/>
  <c r="G2113" i="1"/>
  <c r="H2113" i="1" s="1"/>
  <c r="I2113" i="1" s="1"/>
  <c r="K2113" i="1" s="1"/>
  <c r="G2114" i="1"/>
  <c r="H2114" i="1" s="1"/>
  <c r="I2114" i="1" s="1"/>
  <c r="K2114" i="1" s="1"/>
  <c r="G2115" i="1"/>
  <c r="H2115" i="1" s="1"/>
  <c r="I2115" i="1" s="1"/>
  <c r="K2115" i="1" s="1"/>
  <c r="G2116" i="1"/>
  <c r="H2116" i="1" s="1"/>
  <c r="I2116" i="1" s="1"/>
  <c r="K2116" i="1" s="1"/>
  <c r="G2117" i="1"/>
  <c r="H2117" i="1" s="1"/>
  <c r="I2117" i="1" s="1"/>
  <c r="K2117" i="1" s="1"/>
  <c r="G2118" i="1"/>
  <c r="H2118" i="1" s="1"/>
  <c r="I2118" i="1" s="1"/>
  <c r="K2118" i="1" s="1"/>
  <c r="G2119" i="1"/>
  <c r="H2119" i="1" s="1"/>
  <c r="I2119" i="1" s="1"/>
  <c r="K2119" i="1" s="1"/>
  <c r="G2120" i="1"/>
  <c r="H2120" i="1" s="1"/>
  <c r="I2120" i="1" s="1"/>
  <c r="K2120" i="1" s="1"/>
  <c r="G2121" i="1"/>
  <c r="H2121" i="1" s="1"/>
  <c r="I2121" i="1" s="1"/>
  <c r="K2121" i="1" s="1"/>
  <c r="G2122" i="1"/>
  <c r="H2122" i="1" s="1"/>
  <c r="I2122" i="1" s="1"/>
  <c r="K2122" i="1" s="1"/>
  <c r="G2123" i="1"/>
  <c r="H2123" i="1" s="1"/>
  <c r="I2123" i="1" s="1"/>
  <c r="K2123" i="1" s="1"/>
  <c r="G2124" i="1"/>
  <c r="H2124" i="1" s="1"/>
  <c r="I2124" i="1" s="1"/>
  <c r="K2124" i="1" s="1"/>
  <c r="G2125" i="1"/>
  <c r="H2125" i="1" s="1"/>
  <c r="I2125" i="1" s="1"/>
  <c r="K2125" i="1" s="1"/>
  <c r="G2126" i="1"/>
  <c r="H2126" i="1" s="1"/>
  <c r="I2126" i="1" s="1"/>
  <c r="K2126" i="1" s="1"/>
  <c r="G2127" i="1"/>
  <c r="H2127" i="1" s="1"/>
  <c r="I2127" i="1" s="1"/>
  <c r="K2127" i="1" s="1"/>
  <c r="G2128" i="1"/>
  <c r="H2128" i="1" s="1"/>
  <c r="I2128" i="1" s="1"/>
  <c r="K2128" i="1" s="1"/>
  <c r="G2129" i="1"/>
  <c r="H2129" i="1" s="1"/>
  <c r="I2129" i="1" s="1"/>
  <c r="K2129" i="1" s="1"/>
  <c r="G2130" i="1"/>
  <c r="H2130" i="1" s="1"/>
  <c r="I2130" i="1" s="1"/>
  <c r="K2130" i="1" s="1"/>
  <c r="G2131" i="1"/>
  <c r="H2131" i="1" s="1"/>
  <c r="I2131" i="1" s="1"/>
  <c r="K2131" i="1" s="1"/>
  <c r="G2132" i="1"/>
  <c r="H2132" i="1" s="1"/>
  <c r="I2132" i="1" s="1"/>
  <c r="K2132" i="1" s="1"/>
  <c r="G2133" i="1"/>
  <c r="H2133" i="1" s="1"/>
  <c r="I2133" i="1" s="1"/>
  <c r="K2133" i="1" s="1"/>
  <c r="G2134" i="1"/>
  <c r="H2134" i="1" s="1"/>
  <c r="I2134" i="1" s="1"/>
  <c r="K2134" i="1" s="1"/>
  <c r="G2135" i="1"/>
  <c r="H2135" i="1" s="1"/>
  <c r="I2135" i="1" s="1"/>
  <c r="K2135" i="1" s="1"/>
  <c r="G2136" i="1"/>
  <c r="H2136" i="1" s="1"/>
  <c r="I2136" i="1" s="1"/>
  <c r="K2136" i="1" s="1"/>
  <c r="G2137" i="1"/>
  <c r="H2137" i="1" s="1"/>
  <c r="I2137" i="1" s="1"/>
  <c r="K2137" i="1" s="1"/>
  <c r="G2138" i="1"/>
  <c r="H2138" i="1" s="1"/>
  <c r="I2138" i="1" s="1"/>
  <c r="K2138" i="1" s="1"/>
  <c r="G2139" i="1"/>
  <c r="H2139" i="1" s="1"/>
  <c r="I2139" i="1" s="1"/>
  <c r="K2139" i="1" s="1"/>
  <c r="G2140" i="1"/>
  <c r="H2140" i="1" s="1"/>
  <c r="I2140" i="1" s="1"/>
  <c r="K2140" i="1" s="1"/>
  <c r="G2141" i="1"/>
  <c r="H2141" i="1" s="1"/>
  <c r="I2141" i="1" s="1"/>
  <c r="K2141" i="1" s="1"/>
  <c r="G2142" i="1"/>
  <c r="H2142" i="1" s="1"/>
  <c r="I2142" i="1" s="1"/>
  <c r="K2142" i="1" s="1"/>
  <c r="G2143" i="1"/>
  <c r="H2143" i="1" s="1"/>
  <c r="I2143" i="1" s="1"/>
  <c r="K2143" i="1" s="1"/>
  <c r="G2144" i="1"/>
  <c r="H2144" i="1" s="1"/>
  <c r="I2144" i="1" s="1"/>
  <c r="K2144" i="1" s="1"/>
  <c r="G2145" i="1"/>
  <c r="H2145" i="1" s="1"/>
  <c r="I2145" i="1" s="1"/>
  <c r="K2145" i="1" s="1"/>
  <c r="G2146" i="1"/>
  <c r="H2146" i="1" s="1"/>
  <c r="I2146" i="1" s="1"/>
  <c r="K2146" i="1" s="1"/>
  <c r="G2147" i="1"/>
  <c r="H2147" i="1" s="1"/>
  <c r="I2147" i="1" s="1"/>
  <c r="K2147" i="1" s="1"/>
  <c r="G2148" i="1"/>
  <c r="H2148" i="1" s="1"/>
  <c r="I2148" i="1" s="1"/>
  <c r="K2148" i="1" s="1"/>
  <c r="G2149" i="1"/>
  <c r="H2149" i="1" s="1"/>
  <c r="I2149" i="1" s="1"/>
  <c r="K2149" i="1" s="1"/>
  <c r="G2150" i="1"/>
  <c r="H2150" i="1" s="1"/>
  <c r="I2150" i="1" s="1"/>
  <c r="K2150" i="1" s="1"/>
  <c r="G2151" i="1"/>
  <c r="H2151" i="1" s="1"/>
  <c r="I2151" i="1" s="1"/>
  <c r="K2151" i="1" s="1"/>
  <c r="G2152" i="1"/>
  <c r="H2152" i="1" s="1"/>
  <c r="I2152" i="1" s="1"/>
  <c r="K2152" i="1" s="1"/>
  <c r="G2153" i="1"/>
  <c r="H2153" i="1" s="1"/>
  <c r="I2153" i="1" s="1"/>
  <c r="K2153" i="1" s="1"/>
  <c r="G2154" i="1"/>
  <c r="H2154" i="1" s="1"/>
  <c r="I2154" i="1" s="1"/>
  <c r="K2154" i="1" s="1"/>
  <c r="G2155" i="1"/>
  <c r="H2155" i="1" s="1"/>
  <c r="I2155" i="1" s="1"/>
  <c r="K2155" i="1" s="1"/>
  <c r="G2156" i="1"/>
  <c r="H2156" i="1" s="1"/>
  <c r="I2156" i="1" s="1"/>
  <c r="K2156" i="1" s="1"/>
  <c r="G2157" i="1"/>
  <c r="H2157" i="1" s="1"/>
  <c r="I2157" i="1" s="1"/>
  <c r="K2157" i="1" s="1"/>
  <c r="G2158" i="1"/>
  <c r="H2158" i="1" s="1"/>
  <c r="I2158" i="1" s="1"/>
  <c r="K2158" i="1" s="1"/>
  <c r="G2159" i="1"/>
  <c r="H2159" i="1" s="1"/>
  <c r="I2159" i="1" s="1"/>
  <c r="K2159" i="1" s="1"/>
  <c r="G2160" i="1"/>
  <c r="H2160" i="1" s="1"/>
  <c r="I2160" i="1" s="1"/>
  <c r="K2160" i="1" s="1"/>
  <c r="G2161" i="1"/>
  <c r="H2161" i="1" s="1"/>
  <c r="I2161" i="1" s="1"/>
  <c r="K2161" i="1" s="1"/>
  <c r="G2162" i="1"/>
  <c r="H2162" i="1" s="1"/>
  <c r="I2162" i="1" s="1"/>
  <c r="K2162" i="1" s="1"/>
  <c r="G2163" i="1"/>
  <c r="H2163" i="1" s="1"/>
  <c r="I2163" i="1" s="1"/>
  <c r="K2163" i="1" s="1"/>
  <c r="G2164" i="1"/>
  <c r="H2164" i="1" s="1"/>
  <c r="I2164" i="1" s="1"/>
  <c r="K2164" i="1" s="1"/>
  <c r="G2165" i="1"/>
  <c r="H2165" i="1" s="1"/>
  <c r="I2165" i="1" s="1"/>
  <c r="K2165" i="1" s="1"/>
  <c r="G2166" i="1"/>
  <c r="H2166" i="1" s="1"/>
  <c r="I2166" i="1" s="1"/>
  <c r="K2166" i="1" s="1"/>
  <c r="G2167" i="1"/>
  <c r="H2167" i="1" s="1"/>
  <c r="I2167" i="1" s="1"/>
  <c r="K2167" i="1" s="1"/>
  <c r="G2168" i="1"/>
  <c r="H2168" i="1" s="1"/>
  <c r="I2168" i="1" s="1"/>
  <c r="K2168" i="1" s="1"/>
  <c r="G2169" i="1"/>
  <c r="H2169" i="1" s="1"/>
  <c r="I2169" i="1" s="1"/>
  <c r="K2169" i="1" s="1"/>
  <c r="G2170" i="1"/>
  <c r="H2170" i="1" s="1"/>
  <c r="I2170" i="1" s="1"/>
  <c r="K2170" i="1" s="1"/>
  <c r="G2171" i="1"/>
  <c r="H2171" i="1" s="1"/>
  <c r="I2171" i="1" s="1"/>
  <c r="K2171" i="1" s="1"/>
  <c r="G2172" i="1"/>
  <c r="H2172" i="1" s="1"/>
  <c r="I2172" i="1" s="1"/>
  <c r="K2172" i="1" s="1"/>
  <c r="G2173" i="1"/>
  <c r="H2173" i="1" s="1"/>
  <c r="I2173" i="1" s="1"/>
  <c r="K2173" i="1" s="1"/>
  <c r="G2174" i="1"/>
  <c r="H2174" i="1" s="1"/>
  <c r="I2174" i="1" s="1"/>
  <c r="K2174" i="1" s="1"/>
  <c r="G2175" i="1"/>
  <c r="H2175" i="1" s="1"/>
  <c r="I2175" i="1" s="1"/>
  <c r="K2175" i="1" s="1"/>
  <c r="G2176" i="1"/>
  <c r="H2176" i="1" s="1"/>
  <c r="I2176" i="1" s="1"/>
  <c r="K2176" i="1" s="1"/>
  <c r="G2177" i="1"/>
  <c r="H2177" i="1" s="1"/>
  <c r="I2177" i="1" s="1"/>
  <c r="K2177" i="1" s="1"/>
  <c r="G2178" i="1"/>
  <c r="H2178" i="1" s="1"/>
  <c r="I2178" i="1" s="1"/>
  <c r="K2178" i="1" s="1"/>
  <c r="G2179" i="1"/>
  <c r="H2179" i="1" s="1"/>
  <c r="I2179" i="1" s="1"/>
  <c r="K2179" i="1" s="1"/>
  <c r="G2180" i="1"/>
  <c r="H2180" i="1" s="1"/>
  <c r="I2180" i="1" s="1"/>
  <c r="K2180" i="1" s="1"/>
  <c r="G2181" i="1"/>
  <c r="H2181" i="1" s="1"/>
  <c r="I2181" i="1" s="1"/>
  <c r="K2181" i="1" s="1"/>
  <c r="G2182" i="1"/>
  <c r="H2182" i="1" s="1"/>
  <c r="I2182" i="1" s="1"/>
  <c r="K2182" i="1" s="1"/>
  <c r="G2183" i="1"/>
  <c r="H2183" i="1" s="1"/>
  <c r="I2183" i="1" s="1"/>
  <c r="K2183" i="1" s="1"/>
  <c r="G2184" i="1"/>
  <c r="H2184" i="1" s="1"/>
  <c r="I2184" i="1" s="1"/>
  <c r="K2184" i="1" s="1"/>
  <c r="G2185" i="1"/>
  <c r="H2185" i="1" s="1"/>
  <c r="I2185" i="1" s="1"/>
  <c r="K2185" i="1" s="1"/>
  <c r="G2186" i="1"/>
  <c r="H2186" i="1" s="1"/>
  <c r="I2186" i="1" s="1"/>
  <c r="K2186" i="1" s="1"/>
  <c r="G2187" i="1"/>
  <c r="H2187" i="1" s="1"/>
  <c r="I2187" i="1" s="1"/>
  <c r="K2187" i="1" s="1"/>
  <c r="G2188" i="1"/>
  <c r="H2188" i="1" s="1"/>
  <c r="I2188" i="1" s="1"/>
  <c r="K2188" i="1" s="1"/>
  <c r="G2189" i="1"/>
  <c r="H2189" i="1" s="1"/>
  <c r="I2189" i="1" s="1"/>
  <c r="K2189" i="1" s="1"/>
  <c r="G2190" i="1"/>
  <c r="H2190" i="1" s="1"/>
  <c r="I2190" i="1" s="1"/>
  <c r="K2190" i="1" s="1"/>
  <c r="G2191" i="1"/>
  <c r="H2191" i="1" s="1"/>
  <c r="I2191" i="1" s="1"/>
  <c r="K2191" i="1" s="1"/>
  <c r="G2192" i="1"/>
  <c r="H2192" i="1" s="1"/>
  <c r="I2192" i="1" s="1"/>
  <c r="K2192" i="1" s="1"/>
  <c r="G2193" i="1"/>
  <c r="H2193" i="1" s="1"/>
  <c r="I2193" i="1" s="1"/>
  <c r="K2193" i="1" s="1"/>
  <c r="G2194" i="1"/>
  <c r="H2194" i="1" s="1"/>
  <c r="I2194" i="1" s="1"/>
  <c r="K2194" i="1" s="1"/>
  <c r="G2195" i="1"/>
  <c r="H2195" i="1" s="1"/>
  <c r="I2195" i="1" s="1"/>
  <c r="K2195" i="1" s="1"/>
  <c r="G2196" i="1"/>
  <c r="H2196" i="1" s="1"/>
  <c r="I2196" i="1" s="1"/>
  <c r="K2196" i="1" s="1"/>
  <c r="G2197" i="1"/>
  <c r="H2197" i="1" s="1"/>
  <c r="I2197" i="1" s="1"/>
  <c r="K2197" i="1" s="1"/>
  <c r="G2198" i="1"/>
  <c r="H2198" i="1" s="1"/>
  <c r="I2198" i="1" s="1"/>
  <c r="K2198" i="1" s="1"/>
  <c r="G2199" i="1"/>
  <c r="H2199" i="1" s="1"/>
  <c r="I2199" i="1" s="1"/>
  <c r="K2199" i="1" s="1"/>
  <c r="G2200" i="1"/>
  <c r="H2200" i="1" s="1"/>
  <c r="I2200" i="1" s="1"/>
  <c r="K2200" i="1" s="1"/>
  <c r="G2201" i="1"/>
  <c r="H2201" i="1" s="1"/>
  <c r="I2201" i="1" s="1"/>
  <c r="K2201" i="1" s="1"/>
  <c r="G2202" i="1"/>
  <c r="H2202" i="1" s="1"/>
  <c r="I2202" i="1" s="1"/>
  <c r="K2202" i="1" s="1"/>
  <c r="G2203" i="1"/>
  <c r="H2203" i="1" s="1"/>
  <c r="I2203" i="1" s="1"/>
  <c r="K2203" i="1" s="1"/>
  <c r="G2204" i="1"/>
  <c r="H2204" i="1" s="1"/>
  <c r="I2204" i="1" s="1"/>
  <c r="K2204" i="1" s="1"/>
  <c r="G2205" i="1"/>
  <c r="H2205" i="1" s="1"/>
  <c r="I2205" i="1" s="1"/>
  <c r="K2205" i="1" s="1"/>
  <c r="G2206" i="1"/>
  <c r="H2206" i="1" s="1"/>
  <c r="I2206" i="1" s="1"/>
  <c r="K2206" i="1" s="1"/>
  <c r="G2207" i="1"/>
  <c r="H2207" i="1" s="1"/>
  <c r="I2207" i="1" s="1"/>
  <c r="K2207" i="1" s="1"/>
  <c r="G2208" i="1"/>
  <c r="H2208" i="1" s="1"/>
  <c r="I2208" i="1" s="1"/>
  <c r="K2208" i="1" s="1"/>
  <c r="G2209" i="1"/>
  <c r="H2209" i="1" s="1"/>
  <c r="I2209" i="1" s="1"/>
  <c r="K2209" i="1" s="1"/>
  <c r="G2210" i="1"/>
  <c r="H2210" i="1" s="1"/>
  <c r="I2210" i="1" s="1"/>
  <c r="K2210" i="1" s="1"/>
  <c r="G2211" i="1"/>
  <c r="H2211" i="1" s="1"/>
  <c r="I2211" i="1" s="1"/>
  <c r="K2211" i="1" s="1"/>
  <c r="G2212" i="1"/>
  <c r="H2212" i="1" s="1"/>
  <c r="I2212" i="1" s="1"/>
  <c r="K2212" i="1" s="1"/>
  <c r="G2213" i="1"/>
  <c r="H2213" i="1" s="1"/>
  <c r="I2213" i="1" s="1"/>
  <c r="K2213" i="1" s="1"/>
  <c r="G2214" i="1"/>
  <c r="H2214" i="1" s="1"/>
  <c r="I2214" i="1" s="1"/>
  <c r="K2214" i="1" s="1"/>
  <c r="G2215" i="1"/>
  <c r="H2215" i="1" s="1"/>
  <c r="I2215" i="1" s="1"/>
  <c r="K2215" i="1" s="1"/>
  <c r="G2216" i="1"/>
  <c r="H2216" i="1" s="1"/>
  <c r="I2216" i="1" s="1"/>
  <c r="K2216" i="1" s="1"/>
  <c r="G2217" i="1"/>
  <c r="H2217" i="1" s="1"/>
  <c r="I2217" i="1" s="1"/>
  <c r="K2217" i="1" s="1"/>
  <c r="G2218" i="1"/>
  <c r="H2218" i="1" s="1"/>
  <c r="I2218" i="1" s="1"/>
  <c r="K2218" i="1" s="1"/>
  <c r="G2219" i="1"/>
  <c r="H2219" i="1" s="1"/>
  <c r="I2219" i="1" s="1"/>
  <c r="K2219" i="1" s="1"/>
  <c r="G2220" i="1"/>
  <c r="H2220" i="1" s="1"/>
  <c r="I2220" i="1" s="1"/>
  <c r="K2220" i="1" s="1"/>
  <c r="G2221" i="1"/>
  <c r="H2221" i="1" s="1"/>
  <c r="I2221" i="1" s="1"/>
  <c r="K2221" i="1" s="1"/>
  <c r="G2222" i="1"/>
  <c r="H2222" i="1" s="1"/>
  <c r="I2222" i="1" s="1"/>
  <c r="K2222" i="1" s="1"/>
  <c r="G2223" i="1"/>
  <c r="H2223" i="1" s="1"/>
  <c r="I2223" i="1" s="1"/>
  <c r="K2223" i="1" s="1"/>
  <c r="G2224" i="1"/>
  <c r="H2224" i="1" s="1"/>
  <c r="I2224" i="1" s="1"/>
  <c r="K2224" i="1" s="1"/>
  <c r="G2225" i="1"/>
  <c r="H2225" i="1" s="1"/>
  <c r="I2225" i="1" s="1"/>
  <c r="K2225" i="1" s="1"/>
  <c r="G2226" i="1"/>
  <c r="H2226" i="1" s="1"/>
  <c r="I2226" i="1" s="1"/>
  <c r="K2226" i="1" s="1"/>
  <c r="G2227" i="1"/>
  <c r="H2227" i="1" s="1"/>
  <c r="I2227" i="1" s="1"/>
  <c r="K2227" i="1" s="1"/>
  <c r="G2228" i="1"/>
  <c r="H2228" i="1" s="1"/>
  <c r="I2228" i="1" s="1"/>
  <c r="K2228" i="1" s="1"/>
  <c r="G2229" i="1"/>
  <c r="H2229" i="1" s="1"/>
  <c r="I2229" i="1" s="1"/>
  <c r="K2229" i="1" s="1"/>
  <c r="G2230" i="1"/>
  <c r="H2230" i="1" s="1"/>
  <c r="I2230" i="1" s="1"/>
  <c r="K2230" i="1" s="1"/>
  <c r="G2231" i="1"/>
  <c r="H2231" i="1" s="1"/>
  <c r="I2231" i="1" s="1"/>
  <c r="K2231" i="1" s="1"/>
  <c r="G2232" i="1"/>
  <c r="H2232" i="1" s="1"/>
  <c r="I2232" i="1" s="1"/>
  <c r="K2232" i="1" s="1"/>
  <c r="G2233" i="1"/>
  <c r="H2233" i="1" s="1"/>
  <c r="I2233" i="1" s="1"/>
  <c r="K2233" i="1" s="1"/>
  <c r="G2234" i="1"/>
  <c r="H2234" i="1" s="1"/>
  <c r="I2234" i="1" s="1"/>
  <c r="K2234" i="1" s="1"/>
  <c r="G2235" i="1"/>
  <c r="H2235" i="1" s="1"/>
  <c r="I2235" i="1" s="1"/>
  <c r="K2235" i="1" s="1"/>
  <c r="G2236" i="1"/>
  <c r="H2236" i="1" s="1"/>
  <c r="I2236" i="1" s="1"/>
  <c r="K2236" i="1" s="1"/>
  <c r="G2237" i="1"/>
  <c r="H2237" i="1" s="1"/>
  <c r="I2237" i="1" s="1"/>
  <c r="K2237" i="1" s="1"/>
  <c r="G2238" i="1"/>
  <c r="H2238" i="1" s="1"/>
  <c r="I2238" i="1" s="1"/>
  <c r="K2238" i="1" s="1"/>
  <c r="G2239" i="1"/>
  <c r="H2239" i="1" s="1"/>
  <c r="I2239" i="1" s="1"/>
  <c r="K2239" i="1" s="1"/>
  <c r="G2240" i="1"/>
  <c r="H2240" i="1" s="1"/>
  <c r="I2240" i="1" s="1"/>
  <c r="K2240" i="1" s="1"/>
  <c r="G2241" i="1"/>
  <c r="H2241" i="1" s="1"/>
  <c r="I2241" i="1" s="1"/>
  <c r="K2241" i="1" s="1"/>
  <c r="G2242" i="1"/>
  <c r="H2242" i="1" s="1"/>
  <c r="I2242" i="1" s="1"/>
  <c r="K2242" i="1" s="1"/>
  <c r="G2243" i="1"/>
  <c r="H2243" i="1" s="1"/>
  <c r="I2243" i="1" s="1"/>
  <c r="K2243" i="1" s="1"/>
  <c r="G2244" i="1"/>
  <c r="H2244" i="1" s="1"/>
  <c r="I2244" i="1" s="1"/>
  <c r="K2244" i="1" s="1"/>
  <c r="G2245" i="1"/>
  <c r="H2245" i="1" s="1"/>
  <c r="I2245" i="1" s="1"/>
  <c r="K2245" i="1" s="1"/>
  <c r="G2246" i="1"/>
  <c r="H2246" i="1" s="1"/>
  <c r="I2246" i="1" s="1"/>
  <c r="K2246" i="1" s="1"/>
  <c r="G2247" i="1"/>
  <c r="H2247" i="1" s="1"/>
  <c r="I2247" i="1" s="1"/>
  <c r="K2247" i="1" s="1"/>
  <c r="G2248" i="1"/>
  <c r="H2248" i="1" s="1"/>
  <c r="I2248" i="1" s="1"/>
  <c r="K2248" i="1" s="1"/>
  <c r="G2249" i="1"/>
  <c r="H2249" i="1" s="1"/>
  <c r="I2249" i="1" s="1"/>
  <c r="K2249" i="1" s="1"/>
  <c r="G2250" i="1"/>
  <c r="H2250" i="1" s="1"/>
  <c r="I2250" i="1" s="1"/>
  <c r="K2250" i="1" s="1"/>
  <c r="G2251" i="1"/>
  <c r="H2251" i="1" s="1"/>
  <c r="I2251" i="1" s="1"/>
  <c r="K2251" i="1" s="1"/>
  <c r="G2252" i="1"/>
  <c r="H2252" i="1" s="1"/>
  <c r="I2252" i="1" s="1"/>
  <c r="K2252" i="1" s="1"/>
  <c r="G2253" i="1"/>
  <c r="H2253" i="1" s="1"/>
  <c r="I2253" i="1" s="1"/>
  <c r="K2253" i="1" s="1"/>
  <c r="G2254" i="1"/>
  <c r="H2254" i="1" s="1"/>
  <c r="I2254" i="1" s="1"/>
  <c r="K2254" i="1" s="1"/>
  <c r="G2255" i="1"/>
  <c r="H2255" i="1" s="1"/>
  <c r="I2255" i="1" s="1"/>
  <c r="K2255" i="1" s="1"/>
  <c r="G2256" i="1"/>
  <c r="H2256" i="1" s="1"/>
  <c r="I2256" i="1" s="1"/>
  <c r="K2256" i="1" s="1"/>
  <c r="G2257" i="1"/>
  <c r="H2257" i="1" s="1"/>
  <c r="I2257" i="1" s="1"/>
  <c r="K2257" i="1" s="1"/>
  <c r="G2258" i="1"/>
  <c r="H2258" i="1" s="1"/>
  <c r="I2258" i="1" s="1"/>
  <c r="K2258" i="1" s="1"/>
  <c r="G2259" i="1"/>
  <c r="H2259" i="1" s="1"/>
  <c r="I2259" i="1" s="1"/>
  <c r="K2259" i="1" s="1"/>
  <c r="G2260" i="1"/>
  <c r="H2260" i="1" s="1"/>
  <c r="I2260" i="1" s="1"/>
  <c r="K2260" i="1" s="1"/>
  <c r="G2261" i="1"/>
  <c r="H2261" i="1" s="1"/>
  <c r="I2261" i="1" s="1"/>
  <c r="K2261" i="1" s="1"/>
  <c r="G2262" i="1"/>
  <c r="H2262" i="1" s="1"/>
  <c r="I2262" i="1" s="1"/>
  <c r="K2262" i="1" s="1"/>
  <c r="G2263" i="1"/>
  <c r="H2263" i="1" s="1"/>
  <c r="I2263" i="1" s="1"/>
  <c r="K2263" i="1" s="1"/>
  <c r="G2264" i="1"/>
  <c r="H2264" i="1" s="1"/>
  <c r="I2264" i="1" s="1"/>
  <c r="K2264" i="1" s="1"/>
  <c r="G2265" i="1"/>
  <c r="H2265" i="1" s="1"/>
  <c r="I2265" i="1" s="1"/>
  <c r="K2265" i="1" s="1"/>
  <c r="G2266" i="1"/>
  <c r="H2266" i="1" s="1"/>
  <c r="I2266" i="1" s="1"/>
  <c r="K2266" i="1" s="1"/>
  <c r="G2267" i="1"/>
  <c r="H2267" i="1" s="1"/>
  <c r="I2267" i="1" s="1"/>
  <c r="K2267" i="1" s="1"/>
  <c r="G2268" i="1"/>
  <c r="H2268" i="1" s="1"/>
  <c r="I2268" i="1" s="1"/>
  <c r="K2268" i="1" s="1"/>
  <c r="G2269" i="1"/>
  <c r="H2269" i="1" s="1"/>
  <c r="I2269" i="1" s="1"/>
  <c r="K2269" i="1" s="1"/>
  <c r="G2270" i="1"/>
  <c r="H2270" i="1" s="1"/>
  <c r="I2270" i="1" s="1"/>
  <c r="K2270" i="1" s="1"/>
  <c r="G2271" i="1"/>
  <c r="H2271" i="1" s="1"/>
  <c r="I2271" i="1" s="1"/>
  <c r="K2271" i="1" s="1"/>
  <c r="G2272" i="1"/>
  <c r="H2272" i="1" s="1"/>
  <c r="I2272" i="1" s="1"/>
  <c r="K2272" i="1" s="1"/>
  <c r="G2273" i="1"/>
  <c r="H2273" i="1" s="1"/>
  <c r="I2273" i="1" s="1"/>
  <c r="K2273" i="1" s="1"/>
  <c r="G2274" i="1"/>
  <c r="H2274" i="1" s="1"/>
  <c r="I2274" i="1" s="1"/>
  <c r="K2274" i="1" s="1"/>
  <c r="G2275" i="1"/>
  <c r="H2275" i="1" s="1"/>
  <c r="I2275" i="1" s="1"/>
  <c r="K2275" i="1" s="1"/>
  <c r="G2276" i="1"/>
  <c r="H2276" i="1" s="1"/>
  <c r="I2276" i="1" s="1"/>
  <c r="K2276" i="1" s="1"/>
  <c r="G2277" i="1"/>
  <c r="H2277" i="1" s="1"/>
  <c r="I2277" i="1" s="1"/>
  <c r="K2277" i="1" s="1"/>
  <c r="G2278" i="1"/>
  <c r="H2278" i="1" s="1"/>
  <c r="I2278" i="1" s="1"/>
  <c r="K2278" i="1" s="1"/>
  <c r="G2279" i="1"/>
  <c r="H2279" i="1" s="1"/>
  <c r="I2279" i="1" s="1"/>
  <c r="K2279" i="1" s="1"/>
  <c r="G2280" i="1"/>
  <c r="H2280" i="1" s="1"/>
  <c r="I2280" i="1" s="1"/>
  <c r="K2280" i="1" s="1"/>
  <c r="G2281" i="1"/>
  <c r="H2281" i="1" s="1"/>
  <c r="I2281" i="1" s="1"/>
  <c r="K2281" i="1" s="1"/>
  <c r="G2282" i="1"/>
  <c r="H2282" i="1" s="1"/>
  <c r="I2282" i="1" s="1"/>
  <c r="K2282" i="1" s="1"/>
  <c r="G2283" i="1"/>
  <c r="H2283" i="1" s="1"/>
  <c r="I2283" i="1" s="1"/>
  <c r="K2283" i="1" s="1"/>
  <c r="G2284" i="1"/>
  <c r="H2284" i="1" s="1"/>
  <c r="I2284" i="1" s="1"/>
  <c r="K2284" i="1" s="1"/>
  <c r="G2285" i="1"/>
  <c r="H2285" i="1" s="1"/>
  <c r="I2285" i="1" s="1"/>
  <c r="K2285" i="1" s="1"/>
  <c r="G2286" i="1"/>
  <c r="H2286" i="1" s="1"/>
  <c r="I2286" i="1" s="1"/>
  <c r="K2286" i="1" s="1"/>
  <c r="G2287" i="1"/>
  <c r="H2287" i="1" s="1"/>
  <c r="I2287" i="1" s="1"/>
  <c r="K2287" i="1" s="1"/>
  <c r="G2288" i="1"/>
  <c r="H2288" i="1" s="1"/>
  <c r="I2288" i="1" s="1"/>
  <c r="K2288" i="1" s="1"/>
  <c r="G2289" i="1"/>
  <c r="H2289" i="1" s="1"/>
  <c r="I2289" i="1" s="1"/>
  <c r="K2289" i="1" s="1"/>
  <c r="G2290" i="1"/>
  <c r="H2290" i="1" s="1"/>
  <c r="I2290" i="1" s="1"/>
  <c r="K2290" i="1" s="1"/>
  <c r="G2291" i="1"/>
  <c r="H2291" i="1" s="1"/>
  <c r="I2291" i="1" s="1"/>
  <c r="K2291" i="1" s="1"/>
  <c r="G2292" i="1"/>
  <c r="H2292" i="1" s="1"/>
  <c r="I2292" i="1" s="1"/>
  <c r="K2292" i="1" s="1"/>
  <c r="G2293" i="1"/>
  <c r="H2293" i="1" s="1"/>
  <c r="I2293" i="1" s="1"/>
  <c r="K2293" i="1" s="1"/>
  <c r="G2294" i="1"/>
  <c r="H2294" i="1" s="1"/>
  <c r="I2294" i="1" s="1"/>
  <c r="K2294" i="1" s="1"/>
  <c r="G2295" i="1"/>
  <c r="H2295" i="1" s="1"/>
  <c r="I2295" i="1" s="1"/>
  <c r="K2295" i="1" s="1"/>
  <c r="G2296" i="1"/>
  <c r="H2296" i="1" s="1"/>
  <c r="I2296" i="1" s="1"/>
  <c r="K2296" i="1" s="1"/>
  <c r="G2297" i="1"/>
  <c r="H2297" i="1" s="1"/>
  <c r="I2297" i="1" s="1"/>
  <c r="K2297" i="1" s="1"/>
  <c r="G2298" i="1"/>
  <c r="H2298" i="1" s="1"/>
  <c r="I2298" i="1" s="1"/>
  <c r="K2298" i="1" s="1"/>
  <c r="G2299" i="1"/>
  <c r="H2299" i="1" s="1"/>
  <c r="I2299" i="1" s="1"/>
  <c r="K2299" i="1" s="1"/>
  <c r="G2300" i="1"/>
  <c r="H2300" i="1" s="1"/>
  <c r="I2300" i="1" s="1"/>
  <c r="K2300" i="1" s="1"/>
  <c r="G2301" i="1"/>
  <c r="H2301" i="1" s="1"/>
  <c r="I2301" i="1" s="1"/>
  <c r="K2301" i="1" s="1"/>
  <c r="G2302" i="1"/>
  <c r="H2302" i="1" s="1"/>
  <c r="I2302" i="1" s="1"/>
  <c r="K2302" i="1" s="1"/>
  <c r="G2303" i="1"/>
  <c r="H2303" i="1" s="1"/>
  <c r="I2303" i="1" s="1"/>
  <c r="K2303" i="1" s="1"/>
  <c r="G2304" i="1"/>
  <c r="H2304" i="1" s="1"/>
  <c r="I2304" i="1" s="1"/>
  <c r="K2304" i="1" s="1"/>
  <c r="G2305" i="1"/>
  <c r="H2305" i="1" s="1"/>
  <c r="I2305" i="1" s="1"/>
  <c r="K2305" i="1" s="1"/>
  <c r="G2306" i="1"/>
  <c r="H2306" i="1" s="1"/>
  <c r="I2306" i="1" s="1"/>
  <c r="K2306" i="1" s="1"/>
  <c r="G2307" i="1"/>
  <c r="H2307" i="1" s="1"/>
  <c r="I2307" i="1" s="1"/>
  <c r="K2307" i="1" s="1"/>
  <c r="G2308" i="1"/>
  <c r="H2308" i="1" s="1"/>
  <c r="I2308" i="1" s="1"/>
  <c r="K2308" i="1" s="1"/>
  <c r="G2309" i="1"/>
  <c r="H2309" i="1" s="1"/>
  <c r="I2309" i="1" s="1"/>
  <c r="K2309" i="1" s="1"/>
  <c r="G2310" i="1"/>
  <c r="H2310" i="1" s="1"/>
  <c r="I2310" i="1" s="1"/>
  <c r="K2310" i="1" s="1"/>
  <c r="G2311" i="1"/>
  <c r="H2311" i="1" s="1"/>
  <c r="I2311" i="1" s="1"/>
  <c r="K2311" i="1" s="1"/>
  <c r="G2312" i="1"/>
  <c r="H2312" i="1" s="1"/>
  <c r="I2312" i="1" s="1"/>
  <c r="K2312" i="1" s="1"/>
  <c r="G2313" i="1"/>
  <c r="H2313" i="1" s="1"/>
  <c r="I2313" i="1" s="1"/>
  <c r="K2313" i="1" s="1"/>
  <c r="G2314" i="1"/>
  <c r="H2314" i="1" s="1"/>
  <c r="I2314" i="1" s="1"/>
  <c r="K2314" i="1" s="1"/>
  <c r="G2315" i="1"/>
  <c r="H2315" i="1" s="1"/>
  <c r="I2315" i="1" s="1"/>
  <c r="K2315" i="1" s="1"/>
  <c r="G2316" i="1"/>
  <c r="H2316" i="1" s="1"/>
  <c r="I2316" i="1" s="1"/>
  <c r="K2316" i="1" s="1"/>
  <c r="G2317" i="1"/>
  <c r="H2317" i="1" s="1"/>
  <c r="I2317" i="1" s="1"/>
  <c r="K2317" i="1" s="1"/>
  <c r="G2318" i="1"/>
  <c r="H2318" i="1" s="1"/>
  <c r="I2318" i="1" s="1"/>
  <c r="K2318" i="1" s="1"/>
  <c r="G2319" i="1"/>
  <c r="H2319" i="1" s="1"/>
  <c r="I2319" i="1" s="1"/>
  <c r="K2319" i="1" s="1"/>
  <c r="G2320" i="1"/>
  <c r="H2320" i="1" s="1"/>
  <c r="I2320" i="1" s="1"/>
  <c r="K2320" i="1" s="1"/>
  <c r="G2321" i="1"/>
  <c r="H2321" i="1" s="1"/>
  <c r="I2321" i="1" s="1"/>
  <c r="K2321" i="1" s="1"/>
  <c r="G2322" i="1"/>
  <c r="H2322" i="1" s="1"/>
  <c r="I2322" i="1" s="1"/>
  <c r="K2322" i="1" s="1"/>
  <c r="G2323" i="1"/>
  <c r="H2323" i="1" s="1"/>
  <c r="I2323" i="1" s="1"/>
  <c r="K2323" i="1" s="1"/>
  <c r="G2324" i="1"/>
  <c r="H2324" i="1" s="1"/>
  <c r="I2324" i="1" s="1"/>
  <c r="K2324" i="1" s="1"/>
  <c r="G2325" i="1"/>
  <c r="H2325" i="1" s="1"/>
  <c r="I2325" i="1" s="1"/>
  <c r="K2325" i="1" s="1"/>
  <c r="G2326" i="1"/>
  <c r="H2326" i="1" s="1"/>
  <c r="I2326" i="1" s="1"/>
  <c r="K2326" i="1" s="1"/>
  <c r="G2327" i="1"/>
  <c r="H2327" i="1" s="1"/>
  <c r="I2327" i="1" s="1"/>
  <c r="K2327" i="1" s="1"/>
  <c r="G2328" i="1"/>
  <c r="H2328" i="1" s="1"/>
  <c r="I2328" i="1" s="1"/>
  <c r="K2328" i="1" s="1"/>
  <c r="G2329" i="1"/>
  <c r="H2329" i="1" s="1"/>
  <c r="I2329" i="1" s="1"/>
  <c r="K2329" i="1" s="1"/>
  <c r="G2330" i="1"/>
  <c r="H2330" i="1" s="1"/>
  <c r="I2330" i="1" s="1"/>
  <c r="K2330" i="1" s="1"/>
  <c r="G2331" i="1"/>
  <c r="H2331" i="1" s="1"/>
  <c r="I2331" i="1" s="1"/>
  <c r="K2331" i="1" s="1"/>
  <c r="G2332" i="1"/>
  <c r="H2332" i="1" s="1"/>
  <c r="I2332" i="1" s="1"/>
  <c r="K2332" i="1" s="1"/>
  <c r="G2333" i="1"/>
  <c r="H2333" i="1" s="1"/>
  <c r="I2333" i="1" s="1"/>
  <c r="K2333" i="1" s="1"/>
  <c r="G2334" i="1"/>
  <c r="H2334" i="1" s="1"/>
  <c r="I2334" i="1" s="1"/>
  <c r="K2334" i="1" s="1"/>
  <c r="G2335" i="1"/>
  <c r="H2335" i="1" s="1"/>
  <c r="I2335" i="1" s="1"/>
  <c r="K2335" i="1" s="1"/>
  <c r="G2336" i="1"/>
  <c r="H2336" i="1" s="1"/>
  <c r="I2336" i="1" s="1"/>
  <c r="K2336" i="1" s="1"/>
  <c r="G2337" i="1"/>
  <c r="H2337" i="1" s="1"/>
  <c r="I2337" i="1" s="1"/>
  <c r="K2337" i="1" s="1"/>
  <c r="G2338" i="1"/>
  <c r="H2338" i="1" s="1"/>
  <c r="I2338" i="1" s="1"/>
  <c r="K2338" i="1" s="1"/>
  <c r="G2339" i="1"/>
  <c r="H2339" i="1" s="1"/>
  <c r="I2339" i="1" s="1"/>
  <c r="K2339" i="1" s="1"/>
  <c r="G2340" i="1"/>
  <c r="H2340" i="1" s="1"/>
  <c r="I2340" i="1" s="1"/>
  <c r="K2340" i="1" s="1"/>
  <c r="G2341" i="1"/>
  <c r="H2341" i="1" s="1"/>
  <c r="I2341" i="1" s="1"/>
  <c r="K2341" i="1" s="1"/>
  <c r="G2342" i="1"/>
  <c r="H2342" i="1" s="1"/>
  <c r="I2342" i="1" s="1"/>
  <c r="K2342" i="1" s="1"/>
  <c r="G2343" i="1"/>
  <c r="H2343" i="1" s="1"/>
  <c r="I2343" i="1" s="1"/>
  <c r="K2343" i="1" s="1"/>
  <c r="G2344" i="1"/>
  <c r="H2344" i="1" s="1"/>
  <c r="I2344" i="1" s="1"/>
  <c r="K2344" i="1" s="1"/>
  <c r="G2345" i="1"/>
  <c r="H2345" i="1" s="1"/>
  <c r="I2345" i="1" s="1"/>
  <c r="K2345" i="1" s="1"/>
  <c r="G2346" i="1"/>
  <c r="H2346" i="1" s="1"/>
  <c r="I2346" i="1" s="1"/>
  <c r="K2346" i="1" s="1"/>
  <c r="G2347" i="1"/>
  <c r="H2347" i="1" s="1"/>
  <c r="I2347" i="1" s="1"/>
  <c r="K2347" i="1" s="1"/>
  <c r="G2348" i="1"/>
  <c r="H2348" i="1" s="1"/>
  <c r="I2348" i="1" s="1"/>
  <c r="K2348" i="1" s="1"/>
  <c r="G2349" i="1"/>
  <c r="H2349" i="1" s="1"/>
  <c r="I2349" i="1" s="1"/>
  <c r="K2349" i="1" s="1"/>
  <c r="G2350" i="1"/>
  <c r="H2350" i="1" s="1"/>
  <c r="I2350" i="1" s="1"/>
  <c r="K2350" i="1" s="1"/>
  <c r="G2351" i="1"/>
  <c r="H2351" i="1" s="1"/>
  <c r="I2351" i="1" s="1"/>
  <c r="K2351" i="1" s="1"/>
  <c r="G2352" i="1"/>
  <c r="H2352" i="1" s="1"/>
  <c r="I2352" i="1" s="1"/>
  <c r="K2352" i="1" s="1"/>
  <c r="G2353" i="1"/>
  <c r="H2353" i="1" s="1"/>
  <c r="I2353" i="1" s="1"/>
  <c r="K2353" i="1" s="1"/>
  <c r="G2354" i="1"/>
  <c r="H2354" i="1" s="1"/>
  <c r="I2354" i="1" s="1"/>
  <c r="K2354" i="1" s="1"/>
  <c r="G2355" i="1"/>
  <c r="H2355" i="1" s="1"/>
  <c r="I2355" i="1" s="1"/>
  <c r="K2355" i="1" s="1"/>
  <c r="G2356" i="1"/>
  <c r="H2356" i="1" s="1"/>
  <c r="I2356" i="1" s="1"/>
  <c r="K2356" i="1" s="1"/>
  <c r="G2357" i="1"/>
  <c r="H2357" i="1" s="1"/>
  <c r="I2357" i="1" s="1"/>
  <c r="K2357" i="1" s="1"/>
  <c r="G2358" i="1"/>
  <c r="H2358" i="1" s="1"/>
  <c r="I2358" i="1" s="1"/>
  <c r="K2358" i="1" s="1"/>
  <c r="G2359" i="1"/>
  <c r="H2359" i="1" s="1"/>
  <c r="I2359" i="1" s="1"/>
  <c r="K2359" i="1" s="1"/>
  <c r="G2360" i="1"/>
  <c r="H2360" i="1" s="1"/>
  <c r="I2360" i="1" s="1"/>
  <c r="K2360" i="1" s="1"/>
  <c r="G2361" i="1"/>
  <c r="H2361" i="1" s="1"/>
  <c r="I2361" i="1" s="1"/>
  <c r="K2361" i="1" s="1"/>
  <c r="G2362" i="1"/>
  <c r="H2362" i="1" s="1"/>
  <c r="I2362" i="1" s="1"/>
  <c r="K2362" i="1" s="1"/>
  <c r="G2363" i="1"/>
  <c r="H2363" i="1" s="1"/>
  <c r="I2363" i="1" s="1"/>
  <c r="K2363" i="1" s="1"/>
  <c r="G2364" i="1"/>
  <c r="H2364" i="1" s="1"/>
  <c r="I2364" i="1" s="1"/>
  <c r="K2364" i="1" s="1"/>
  <c r="G2365" i="1"/>
  <c r="H2365" i="1" s="1"/>
  <c r="I2365" i="1" s="1"/>
  <c r="K2365" i="1" s="1"/>
  <c r="G2366" i="1"/>
  <c r="H2366" i="1" s="1"/>
  <c r="I2366" i="1" s="1"/>
  <c r="K2366" i="1" s="1"/>
  <c r="G2367" i="1"/>
  <c r="H2367" i="1" s="1"/>
  <c r="I2367" i="1" s="1"/>
  <c r="K2367" i="1" s="1"/>
  <c r="G2368" i="1"/>
  <c r="H2368" i="1" s="1"/>
  <c r="I2368" i="1" s="1"/>
  <c r="K2368" i="1" s="1"/>
  <c r="G2369" i="1"/>
  <c r="H2369" i="1" s="1"/>
  <c r="I2369" i="1" s="1"/>
  <c r="K2369" i="1" s="1"/>
  <c r="G2370" i="1"/>
  <c r="H2370" i="1" s="1"/>
  <c r="I2370" i="1" s="1"/>
  <c r="K2370" i="1" s="1"/>
  <c r="G2371" i="1"/>
  <c r="H2371" i="1" s="1"/>
  <c r="I2371" i="1" s="1"/>
  <c r="K2371" i="1" s="1"/>
  <c r="G2372" i="1"/>
  <c r="H2372" i="1" s="1"/>
  <c r="I2372" i="1" s="1"/>
  <c r="K2372" i="1" s="1"/>
  <c r="G2373" i="1"/>
  <c r="H2373" i="1" s="1"/>
  <c r="I2373" i="1" s="1"/>
  <c r="K2373" i="1" s="1"/>
  <c r="G2374" i="1"/>
  <c r="H2374" i="1" s="1"/>
  <c r="I2374" i="1" s="1"/>
  <c r="K2374" i="1" s="1"/>
  <c r="G2375" i="1"/>
  <c r="H2375" i="1" s="1"/>
  <c r="I2375" i="1" s="1"/>
  <c r="K2375" i="1" s="1"/>
  <c r="G2376" i="1"/>
  <c r="H2376" i="1" s="1"/>
  <c r="I2376" i="1" s="1"/>
  <c r="K2376" i="1" s="1"/>
  <c r="G2377" i="1"/>
  <c r="H2377" i="1" s="1"/>
  <c r="I2377" i="1" s="1"/>
  <c r="K2377" i="1" s="1"/>
  <c r="G2378" i="1"/>
  <c r="H2378" i="1" s="1"/>
  <c r="I2378" i="1" s="1"/>
  <c r="K2378" i="1" s="1"/>
  <c r="G2379" i="1"/>
  <c r="H2379" i="1" s="1"/>
  <c r="I2379" i="1" s="1"/>
  <c r="K2379" i="1" s="1"/>
  <c r="G2380" i="1"/>
  <c r="H2380" i="1" s="1"/>
  <c r="I2380" i="1" s="1"/>
  <c r="K2380" i="1" s="1"/>
  <c r="G2381" i="1"/>
  <c r="H2381" i="1" s="1"/>
  <c r="I2381" i="1" s="1"/>
  <c r="K2381" i="1" s="1"/>
  <c r="G2382" i="1"/>
  <c r="H2382" i="1" s="1"/>
  <c r="I2382" i="1" s="1"/>
  <c r="K2382" i="1" s="1"/>
  <c r="G2383" i="1"/>
  <c r="H2383" i="1" s="1"/>
  <c r="I2383" i="1" s="1"/>
  <c r="K2383" i="1" s="1"/>
  <c r="G2384" i="1"/>
  <c r="H2384" i="1" s="1"/>
  <c r="I2384" i="1" s="1"/>
  <c r="K2384" i="1" s="1"/>
  <c r="G2385" i="1"/>
  <c r="H2385" i="1" s="1"/>
  <c r="I2385" i="1" s="1"/>
  <c r="K2385" i="1" s="1"/>
  <c r="G2386" i="1"/>
  <c r="H2386" i="1" s="1"/>
  <c r="I2386" i="1" s="1"/>
  <c r="K2386" i="1" s="1"/>
  <c r="G2387" i="1"/>
  <c r="H2387" i="1" s="1"/>
  <c r="I2387" i="1" s="1"/>
  <c r="K2387" i="1" s="1"/>
  <c r="G2388" i="1"/>
  <c r="H2388" i="1" s="1"/>
  <c r="I2388" i="1" s="1"/>
  <c r="K2388" i="1" s="1"/>
  <c r="G2389" i="1"/>
  <c r="H2389" i="1" s="1"/>
  <c r="I2389" i="1" s="1"/>
  <c r="K2389" i="1" s="1"/>
  <c r="G2390" i="1"/>
  <c r="H2390" i="1" s="1"/>
  <c r="I2390" i="1" s="1"/>
  <c r="K2390" i="1" s="1"/>
  <c r="G2391" i="1"/>
  <c r="H2391" i="1" s="1"/>
  <c r="I2391" i="1" s="1"/>
  <c r="K2391" i="1" s="1"/>
  <c r="G2392" i="1"/>
  <c r="H2392" i="1" s="1"/>
  <c r="I2392" i="1" s="1"/>
  <c r="K2392" i="1" s="1"/>
  <c r="G2393" i="1"/>
  <c r="H2393" i="1" s="1"/>
  <c r="I2393" i="1" s="1"/>
  <c r="K2393" i="1" s="1"/>
  <c r="G2394" i="1"/>
  <c r="H2394" i="1" s="1"/>
  <c r="I2394" i="1" s="1"/>
  <c r="K2394" i="1" s="1"/>
  <c r="G2395" i="1"/>
  <c r="H2395" i="1" s="1"/>
  <c r="I2395" i="1" s="1"/>
  <c r="K2395" i="1" s="1"/>
  <c r="G2396" i="1"/>
  <c r="H2396" i="1" s="1"/>
  <c r="I2396" i="1" s="1"/>
  <c r="K2396" i="1" s="1"/>
  <c r="G2397" i="1"/>
  <c r="H2397" i="1" s="1"/>
  <c r="I2397" i="1" s="1"/>
  <c r="K2397" i="1" s="1"/>
  <c r="G2398" i="1"/>
  <c r="H2398" i="1" s="1"/>
  <c r="I2398" i="1" s="1"/>
  <c r="K2398" i="1" s="1"/>
  <c r="G2399" i="1"/>
  <c r="H2399" i="1" s="1"/>
  <c r="I2399" i="1" s="1"/>
  <c r="K2399" i="1" s="1"/>
  <c r="G2400" i="1"/>
  <c r="H2400" i="1" s="1"/>
  <c r="I2400" i="1" s="1"/>
  <c r="K2400" i="1" s="1"/>
  <c r="G2401" i="1"/>
  <c r="H2401" i="1" s="1"/>
  <c r="I2401" i="1" s="1"/>
  <c r="K2401" i="1" s="1"/>
  <c r="G2402" i="1"/>
  <c r="H2402" i="1" s="1"/>
  <c r="I2402" i="1" s="1"/>
  <c r="K2402" i="1" s="1"/>
  <c r="G2403" i="1"/>
  <c r="H2403" i="1" s="1"/>
  <c r="I2403" i="1" s="1"/>
  <c r="K2403" i="1" s="1"/>
  <c r="G2404" i="1"/>
  <c r="H2404" i="1" s="1"/>
  <c r="I2404" i="1" s="1"/>
  <c r="K2404" i="1" s="1"/>
  <c r="G2405" i="1"/>
  <c r="H2405" i="1" s="1"/>
  <c r="I2405" i="1" s="1"/>
  <c r="K2405" i="1" s="1"/>
  <c r="G2406" i="1"/>
  <c r="H2406" i="1" s="1"/>
  <c r="I2406" i="1" s="1"/>
  <c r="K2406" i="1" s="1"/>
  <c r="G2407" i="1"/>
  <c r="H2407" i="1" s="1"/>
  <c r="I2407" i="1" s="1"/>
  <c r="K2407" i="1" s="1"/>
  <c r="G2408" i="1"/>
  <c r="H2408" i="1" s="1"/>
  <c r="I2408" i="1" s="1"/>
  <c r="K2408" i="1" s="1"/>
  <c r="G2409" i="1"/>
  <c r="H2409" i="1" s="1"/>
  <c r="I2409" i="1" s="1"/>
  <c r="K2409" i="1" s="1"/>
  <c r="G2410" i="1"/>
  <c r="H2410" i="1" s="1"/>
  <c r="I2410" i="1" s="1"/>
  <c r="K2410" i="1" s="1"/>
  <c r="G2411" i="1"/>
  <c r="H2411" i="1" s="1"/>
  <c r="I2411" i="1" s="1"/>
  <c r="K2411" i="1" s="1"/>
  <c r="G2412" i="1"/>
  <c r="H2412" i="1" s="1"/>
  <c r="I2412" i="1" s="1"/>
  <c r="K2412" i="1" s="1"/>
  <c r="G2413" i="1"/>
  <c r="H2413" i="1" s="1"/>
  <c r="I2413" i="1" s="1"/>
  <c r="K2413" i="1" s="1"/>
  <c r="G2414" i="1"/>
  <c r="H2414" i="1" s="1"/>
  <c r="I2414" i="1" s="1"/>
  <c r="K2414" i="1" s="1"/>
  <c r="G2415" i="1"/>
  <c r="H2415" i="1" s="1"/>
  <c r="I2415" i="1" s="1"/>
  <c r="K2415" i="1" s="1"/>
  <c r="G2416" i="1"/>
  <c r="H2416" i="1" s="1"/>
  <c r="I2416" i="1" s="1"/>
  <c r="K2416" i="1" s="1"/>
  <c r="G2417" i="1"/>
  <c r="H2417" i="1" s="1"/>
  <c r="I2417" i="1" s="1"/>
  <c r="K2417" i="1" s="1"/>
  <c r="G2418" i="1"/>
  <c r="H2418" i="1" s="1"/>
  <c r="I2418" i="1" s="1"/>
  <c r="K2418" i="1" s="1"/>
  <c r="G2419" i="1"/>
  <c r="H2419" i="1" s="1"/>
  <c r="I2419" i="1" s="1"/>
  <c r="K2419" i="1" s="1"/>
  <c r="G2420" i="1"/>
  <c r="H2420" i="1" s="1"/>
  <c r="I2420" i="1" s="1"/>
  <c r="K2420" i="1" s="1"/>
  <c r="G2421" i="1"/>
  <c r="H2421" i="1" s="1"/>
  <c r="I2421" i="1" s="1"/>
  <c r="K2421" i="1" s="1"/>
  <c r="G2422" i="1"/>
  <c r="H2422" i="1" s="1"/>
  <c r="I2422" i="1" s="1"/>
  <c r="K2422" i="1" s="1"/>
  <c r="G2423" i="1"/>
  <c r="H2423" i="1" s="1"/>
  <c r="I2423" i="1" s="1"/>
  <c r="K2423" i="1" s="1"/>
  <c r="G2424" i="1"/>
  <c r="H2424" i="1" s="1"/>
  <c r="I2424" i="1" s="1"/>
  <c r="K2424" i="1" s="1"/>
  <c r="G2425" i="1"/>
  <c r="H2425" i="1" s="1"/>
  <c r="I2425" i="1" s="1"/>
  <c r="K2425" i="1" s="1"/>
  <c r="G2426" i="1"/>
  <c r="H2426" i="1" s="1"/>
  <c r="I2426" i="1" s="1"/>
  <c r="K2426" i="1" s="1"/>
  <c r="G2427" i="1"/>
  <c r="H2427" i="1" s="1"/>
  <c r="I2427" i="1" s="1"/>
  <c r="K2427" i="1" s="1"/>
  <c r="G2428" i="1"/>
  <c r="H2428" i="1" s="1"/>
  <c r="I2428" i="1" s="1"/>
  <c r="K2428" i="1" s="1"/>
  <c r="G2429" i="1"/>
  <c r="H2429" i="1" s="1"/>
  <c r="I2429" i="1" s="1"/>
  <c r="K2429" i="1" s="1"/>
  <c r="G2430" i="1"/>
  <c r="H2430" i="1" s="1"/>
  <c r="I2430" i="1" s="1"/>
  <c r="K2430" i="1" s="1"/>
  <c r="G2431" i="1"/>
  <c r="H2431" i="1" s="1"/>
  <c r="I2431" i="1" s="1"/>
  <c r="K2431" i="1" s="1"/>
  <c r="G2432" i="1"/>
  <c r="H2432" i="1" s="1"/>
  <c r="I2432" i="1" s="1"/>
  <c r="K2432" i="1" s="1"/>
  <c r="G2433" i="1"/>
  <c r="H2433" i="1" s="1"/>
  <c r="I2433" i="1" s="1"/>
  <c r="K2433" i="1" s="1"/>
  <c r="G2434" i="1"/>
  <c r="H2434" i="1" s="1"/>
  <c r="I2434" i="1" s="1"/>
  <c r="K2434" i="1" s="1"/>
  <c r="G2435" i="1"/>
  <c r="H2435" i="1" s="1"/>
  <c r="I2435" i="1" s="1"/>
  <c r="K2435" i="1" s="1"/>
  <c r="G2436" i="1"/>
  <c r="H2436" i="1" s="1"/>
  <c r="I2436" i="1" s="1"/>
  <c r="K2436" i="1" s="1"/>
  <c r="G2437" i="1"/>
  <c r="H2437" i="1" s="1"/>
  <c r="I2437" i="1" s="1"/>
  <c r="K2437" i="1" s="1"/>
  <c r="G2438" i="1"/>
  <c r="H2438" i="1" s="1"/>
  <c r="I2438" i="1" s="1"/>
  <c r="K2438" i="1" s="1"/>
  <c r="G2439" i="1"/>
  <c r="H2439" i="1" s="1"/>
  <c r="I2439" i="1" s="1"/>
  <c r="K2439" i="1" s="1"/>
  <c r="G2440" i="1"/>
  <c r="H2440" i="1" s="1"/>
  <c r="I2440" i="1" s="1"/>
  <c r="K2440" i="1" s="1"/>
  <c r="G2441" i="1"/>
  <c r="H2441" i="1" s="1"/>
  <c r="I2441" i="1" s="1"/>
  <c r="K2441" i="1" s="1"/>
  <c r="G2442" i="1"/>
  <c r="H2442" i="1" s="1"/>
  <c r="I2442" i="1" s="1"/>
  <c r="K2442" i="1" s="1"/>
  <c r="G2443" i="1"/>
  <c r="H2443" i="1" s="1"/>
  <c r="I2443" i="1" s="1"/>
  <c r="K2443" i="1" s="1"/>
  <c r="G2444" i="1"/>
  <c r="H2444" i="1" s="1"/>
  <c r="I2444" i="1" s="1"/>
  <c r="K2444" i="1" s="1"/>
  <c r="G2445" i="1"/>
  <c r="H2445" i="1" s="1"/>
  <c r="I2445" i="1" s="1"/>
  <c r="K2445" i="1" s="1"/>
  <c r="G2446" i="1"/>
  <c r="H2446" i="1" s="1"/>
  <c r="I2446" i="1" s="1"/>
  <c r="K2446" i="1" s="1"/>
  <c r="G2447" i="1"/>
  <c r="H2447" i="1" s="1"/>
  <c r="I2447" i="1" s="1"/>
  <c r="K2447" i="1" s="1"/>
  <c r="G2448" i="1"/>
  <c r="H2448" i="1" s="1"/>
  <c r="I2448" i="1" s="1"/>
  <c r="K2448" i="1" s="1"/>
  <c r="G2449" i="1"/>
  <c r="H2449" i="1" s="1"/>
  <c r="I2449" i="1" s="1"/>
  <c r="K2449" i="1" s="1"/>
  <c r="G2450" i="1"/>
  <c r="H2450" i="1" s="1"/>
  <c r="I2450" i="1" s="1"/>
  <c r="K2450" i="1" s="1"/>
  <c r="G2451" i="1"/>
  <c r="H2451" i="1" s="1"/>
  <c r="I2451" i="1" s="1"/>
  <c r="K2451" i="1" s="1"/>
  <c r="G2452" i="1"/>
  <c r="H2452" i="1" s="1"/>
  <c r="I2452" i="1" s="1"/>
  <c r="K2452" i="1" s="1"/>
  <c r="G2453" i="1"/>
  <c r="H2453" i="1" s="1"/>
  <c r="I2453" i="1" s="1"/>
  <c r="K2453" i="1" s="1"/>
  <c r="G2454" i="1"/>
  <c r="H2454" i="1" s="1"/>
  <c r="I2454" i="1" s="1"/>
  <c r="K2454" i="1" s="1"/>
  <c r="G2455" i="1"/>
  <c r="H2455" i="1" s="1"/>
  <c r="I2455" i="1" s="1"/>
  <c r="K2455" i="1" s="1"/>
  <c r="G2456" i="1"/>
  <c r="H2456" i="1" s="1"/>
  <c r="I2456" i="1" s="1"/>
  <c r="K2456" i="1" s="1"/>
  <c r="G2457" i="1"/>
  <c r="H2457" i="1" s="1"/>
  <c r="I2457" i="1" s="1"/>
  <c r="K2457" i="1" s="1"/>
  <c r="G2458" i="1"/>
  <c r="H2458" i="1" s="1"/>
  <c r="I2458" i="1" s="1"/>
  <c r="K2458" i="1" s="1"/>
  <c r="G2459" i="1"/>
  <c r="H2459" i="1" s="1"/>
  <c r="I2459" i="1" s="1"/>
  <c r="K2459" i="1" s="1"/>
  <c r="G2460" i="1"/>
  <c r="H2460" i="1" s="1"/>
  <c r="I2460" i="1" s="1"/>
  <c r="K2460" i="1" s="1"/>
  <c r="G2461" i="1"/>
  <c r="H2461" i="1" s="1"/>
  <c r="I2461" i="1" s="1"/>
  <c r="K2461" i="1" s="1"/>
  <c r="G2462" i="1"/>
  <c r="H2462" i="1" s="1"/>
  <c r="I2462" i="1" s="1"/>
  <c r="K2462" i="1" s="1"/>
  <c r="G2463" i="1"/>
  <c r="H2463" i="1" s="1"/>
  <c r="I2463" i="1" s="1"/>
  <c r="K2463" i="1" s="1"/>
  <c r="G2464" i="1"/>
  <c r="H2464" i="1" s="1"/>
  <c r="I2464" i="1" s="1"/>
  <c r="K2464" i="1" s="1"/>
  <c r="G2465" i="1"/>
  <c r="H2465" i="1" s="1"/>
  <c r="I2465" i="1" s="1"/>
  <c r="K2465" i="1" s="1"/>
  <c r="G2466" i="1"/>
  <c r="H2466" i="1" s="1"/>
  <c r="I2466" i="1" s="1"/>
  <c r="K2466" i="1" s="1"/>
  <c r="G2467" i="1"/>
  <c r="H2467" i="1" s="1"/>
  <c r="I2467" i="1" s="1"/>
  <c r="K2467" i="1" s="1"/>
  <c r="G2468" i="1"/>
  <c r="H2468" i="1" s="1"/>
  <c r="I2468" i="1" s="1"/>
  <c r="K2468" i="1" s="1"/>
  <c r="G2469" i="1"/>
  <c r="H2469" i="1" s="1"/>
  <c r="I2469" i="1" s="1"/>
  <c r="K2469" i="1" s="1"/>
  <c r="G2470" i="1"/>
  <c r="H2470" i="1" s="1"/>
  <c r="I2470" i="1" s="1"/>
  <c r="K2470" i="1" s="1"/>
  <c r="G2471" i="1"/>
  <c r="H2471" i="1" s="1"/>
  <c r="I2471" i="1" s="1"/>
  <c r="K2471" i="1" s="1"/>
  <c r="G2472" i="1"/>
  <c r="H2472" i="1" s="1"/>
  <c r="I2472" i="1" s="1"/>
  <c r="K2472" i="1" s="1"/>
  <c r="G2473" i="1"/>
  <c r="H2473" i="1" s="1"/>
  <c r="I2473" i="1" s="1"/>
  <c r="K2473" i="1" s="1"/>
  <c r="G2474" i="1"/>
  <c r="H2474" i="1" s="1"/>
  <c r="I2474" i="1" s="1"/>
  <c r="K2474" i="1" s="1"/>
  <c r="G2475" i="1"/>
  <c r="H2475" i="1" s="1"/>
  <c r="I2475" i="1" s="1"/>
  <c r="K2475" i="1" s="1"/>
  <c r="G2476" i="1"/>
  <c r="H2476" i="1" s="1"/>
  <c r="I2476" i="1" s="1"/>
  <c r="K2476" i="1" s="1"/>
  <c r="G2477" i="1"/>
  <c r="H2477" i="1" s="1"/>
  <c r="I2477" i="1" s="1"/>
  <c r="K2477" i="1" s="1"/>
  <c r="G2478" i="1"/>
  <c r="H2478" i="1" s="1"/>
  <c r="I2478" i="1" s="1"/>
  <c r="K2478" i="1" s="1"/>
  <c r="G2479" i="1"/>
  <c r="H2479" i="1" s="1"/>
  <c r="I2479" i="1" s="1"/>
  <c r="K2479" i="1" s="1"/>
  <c r="G2480" i="1"/>
  <c r="H2480" i="1" s="1"/>
  <c r="I2480" i="1" s="1"/>
  <c r="K2480" i="1" s="1"/>
  <c r="G2481" i="1"/>
  <c r="H2481" i="1" s="1"/>
  <c r="I2481" i="1" s="1"/>
  <c r="K2481" i="1" s="1"/>
  <c r="G2482" i="1"/>
  <c r="H2482" i="1" s="1"/>
  <c r="I2482" i="1" s="1"/>
  <c r="K2482" i="1" s="1"/>
  <c r="G2483" i="1"/>
  <c r="H2483" i="1" s="1"/>
  <c r="I2483" i="1" s="1"/>
  <c r="K2483" i="1" s="1"/>
  <c r="G2484" i="1"/>
  <c r="H2484" i="1" s="1"/>
  <c r="I2484" i="1" s="1"/>
  <c r="K2484" i="1" s="1"/>
  <c r="G2485" i="1"/>
  <c r="H2485" i="1" s="1"/>
  <c r="I2485" i="1" s="1"/>
  <c r="K2485" i="1" s="1"/>
  <c r="G2486" i="1"/>
  <c r="H2486" i="1" s="1"/>
  <c r="I2486" i="1" s="1"/>
  <c r="K2486" i="1" s="1"/>
  <c r="G2487" i="1"/>
  <c r="H2487" i="1" s="1"/>
  <c r="I2487" i="1" s="1"/>
  <c r="K2487" i="1" s="1"/>
  <c r="G2488" i="1"/>
  <c r="H2488" i="1" s="1"/>
  <c r="I2488" i="1" s="1"/>
  <c r="K2488" i="1" s="1"/>
  <c r="G2489" i="1"/>
  <c r="H2489" i="1" s="1"/>
  <c r="I2489" i="1" s="1"/>
  <c r="K2489" i="1" s="1"/>
  <c r="G2490" i="1"/>
  <c r="H2490" i="1" s="1"/>
  <c r="I2490" i="1" s="1"/>
  <c r="K2490" i="1" s="1"/>
  <c r="G2491" i="1"/>
  <c r="H2491" i="1" s="1"/>
  <c r="I2491" i="1" s="1"/>
  <c r="K2491" i="1" s="1"/>
  <c r="G2492" i="1"/>
  <c r="H2492" i="1" s="1"/>
  <c r="I2492" i="1" s="1"/>
  <c r="K2492" i="1" s="1"/>
  <c r="G2493" i="1"/>
  <c r="H2493" i="1" s="1"/>
  <c r="I2493" i="1" s="1"/>
  <c r="K2493" i="1" s="1"/>
  <c r="G2494" i="1"/>
  <c r="H2494" i="1" s="1"/>
  <c r="I2494" i="1" s="1"/>
  <c r="K2494" i="1" s="1"/>
  <c r="G2495" i="1"/>
  <c r="H2495" i="1" s="1"/>
  <c r="I2495" i="1" s="1"/>
  <c r="K2495" i="1" s="1"/>
  <c r="G2496" i="1"/>
  <c r="H2496" i="1" s="1"/>
  <c r="I2496" i="1" s="1"/>
  <c r="K2496" i="1" s="1"/>
  <c r="G2497" i="1"/>
  <c r="H2497" i="1" s="1"/>
  <c r="I2497" i="1" s="1"/>
  <c r="K2497" i="1" s="1"/>
  <c r="G2498" i="1"/>
  <c r="H2498" i="1" s="1"/>
  <c r="I2498" i="1" s="1"/>
  <c r="K2498" i="1" s="1"/>
  <c r="G2499" i="1"/>
  <c r="H2499" i="1" s="1"/>
  <c r="I2499" i="1" s="1"/>
  <c r="K2499" i="1" s="1"/>
  <c r="G2500" i="1"/>
  <c r="H2500" i="1" s="1"/>
  <c r="I2500" i="1" s="1"/>
  <c r="K2500" i="1" s="1"/>
  <c r="G2501" i="1"/>
  <c r="H2501" i="1" s="1"/>
  <c r="I2501" i="1" s="1"/>
  <c r="K2501" i="1" s="1"/>
  <c r="G2502" i="1"/>
  <c r="H2502" i="1" s="1"/>
  <c r="I2502" i="1" s="1"/>
  <c r="K2502" i="1" s="1"/>
  <c r="G2503" i="1"/>
  <c r="H2503" i="1" s="1"/>
  <c r="I2503" i="1" s="1"/>
  <c r="K2503" i="1" s="1"/>
  <c r="G2504" i="1"/>
  <c r="H2504" i="1" s="1"/>
  <c r="I2504" i="1" s="1"/>
  <c r="K2504" i="1" s="1"/>
  <c r="G2505" i="1"/>
  <c r="H2505" i="1" s="1"/>
  <c r="I2505" i="1" s="1"/>
  <c r="K2505" i="1" s="1"/>
  <c r="G2506" i="1"/>
  <c r="H2506" i="1" s="1"/>
  <c r="I2506" i="1" s="1"/>
  <c r="K2506" i="1" s="1"/>
  <c r="G2507" i="1"/>
  <c r="H2507" i="1" s="1"/>
  <c r="I2507" i="1" s="1"/>
  <c r="K2507" i="1" s="1"/>
  <c r="G2508" i="1"/>
  <c r="H2508" i="1" s="1"/>
  <c r="I2508" i="1" s="1"/>
  <c r="K2508" i="1" s="1"/>
  <c r="G2509" i="1"/>
  <c r="H2509" i="1" s="1"/>
  <c r="I2509" i="1" s="1"/>
  <c r="K2509" i="1" s="1"/>
  <c r="G2510" i="1"/>
  <c r="H2510" i="1" s="1"/>
  <c r="I2510" i="1" s="1"/>
  <c r="K2510" i="1" s="1"/>
  <c r="G2511" i="1"/>
  <c r="H2511" i="1" s="1"/>
  <c r="I2511" i="1" s="1"/>
  <c r="K2511" i="1" s="1"/>
  <c r="G2512" i="1"/>
  <c r="H2512" i="1" s="1"/>
  <c r="I2512" i="1" s="1"/>
  <c r="K2512" i="1" s="1"/>
  <c r="G2513" i="1"/>
  <c r="H2513" i="1" s="1"/>
  <c r="I2513" i="1" s="1"/>
  <c r="K2513" i="1" s="1"/>
  <c r="G2514" i="1"/>
  <c r="H2514" i="1" s="1"/>
  <c r="I2514" i="1" s="1"/>
  <c r="K2514" i="1" s="1"/>
  <c r="G2515" i="1"/>
  <c r="H2515" i="1" s="1"/>
  <c r="I2515" i="1" s="1"/>
  <c r="K2515" i="1" s="1"/>
  <c r="G2516" i="1"/>
  <c r="H2516" i="1" s="1"/>
  <c r="I2516" i="1" s="1"/>
  <c r="K2516" i="1" s="1"/>
  <c r="G2517" i="1"/>
  <c r="H2517" i="1" s="1"/>
  <c r="I2517" i="1" s="1"/>
  <c r="K2517" i="1" s="1"/>
  <c r="G2518" i="1"/>
  <c r="H2518" i="1" s="1"/>
  <c r="I2518" i="1" s="1"/>
  <c r="K2518" i="1" s="1"/>
  <c r="G2519" i="1"/>
  <c r="H2519" i="1" s="1"/>
  <c r="I2519" i="1" s="1"/>
  <c r="K2519" i="1" s="1"/>
  <c r="G2520" i="1"/>
  <c r="H2520" i="1" s="1"/>
  <c r="I2520" i="1" s="1"/>
  <c r="K2520" i="1" s="1"/>
  <c r="G2521" i="1"/>
  <c r="H2521" i="1" s="1"/>
  <c r="I2521" i="1" s="1"/>
  <c r="K2521" i="1" s="1"/>
  <c r="G2522" i="1"/>
  <c r="H2522" i="1" s="1"/>
  <c r="I2522" i="1" s="1"/>
  <c r="K2522" i="1" s="1"/>
  <c r="G2523" i="1"/>
  <c r="H2523" i="1" s="1"/>
  <c r="I2523" i="1" s="1"/>
  <c r="K2523" i="1" s="1"/>
  <c r="G2524" i="1"/>
  <c r="H2524" i="1" s="1"/>
  <c r="I2524" i="1" s="1"/>
  <c r="K2524" i="1" s="1"/>
  <c r="G2525" i="1"/>
  <c r="H2525" i="1" s="1"/>
  <c r="I2525" i="1" s="1"/>
  <c r="K2525" i="1" s="1"/>
  <c r="G2526" i="1"/>
  <c r="H2526" i="1" s="1"/>
  <c r="I2526" i="1" s="1"/>
  <c r="K2526" i="1" s="1"/>
  <c r="G2527" i="1"/>
  <c r="H2527" i="1" s="1"/>
  <c r="I2527" i="1" s="1"/>
  <c r="K2527" i="1" s="1"/>
  <c r="G2528" i="1"/>
  <c r="H2528" i="1" s="1"/>
  <c r="I2528" i="1" s="1"/>
  <c r="K2528" i="1" s="1"/>
  <c r="G2529" i="1"/>
  <c r="H2529" i="1" s="1"/>
  <c r="I2529" i="1" s="1"/>
  <c r="K2529" i="1" s="1"/>
  <c r="G2530" i="1"/>
  <c r="H2530" i="1" s="1"/>
  <c r="I2530" i="1" s="1"/>
  <c r="K2530" i="1" s="1"/>
  <c r="G2531" i="1"/>
  <c r="H2531" i="1" s="1"/>
  <c r="I2531" i="1" s="1"/>
  <c r="K2531" i="1" s="1"/>
  <c r="G2532" i="1"/>
  <c r="H2532" i="1" s="1"/>
  <c r="I2532" i="1" s="1"/>
  <c r="K2532" i="1" s="1"/>
  <c r="G2533" i="1"/>
  <c r="H2533" i="1" s="1"/>
  <c r="I2533" i="1" s="1"/>
  <c r="K2533" i="1" s="1"/>
  <c r="G2534" i="1"/>
  <c r="H2534" i="1" s="1"/>
  <c r="I2534" i="1" s="1"/>
  <c r="K2534" i="1" s="1"/>
  <c r="G2535" i="1"/>
  <c r="H2535" i="1" s="1"/>
  <c r="I2535" i="1" s="1"/>
  <c r="K2535" i="1" s="1"/>
  <c r="G2536" i="1"/>
  <c r="H2536" i="1" s="1"/>
  <c r="I2536" i="1" s="1"/>
  <c r="K2536" i="1" s="1"/>
  <c r="G2537" i="1"/>
  <c r="H2537" i="1" s="1"/>
  <c r="I2537" i="1" s="1"/>
  <c r="K2537" i="1" s="1"/>
  <c r="G2538" i="1"/>
  <c r="H2538" i="1" s="1"/>
  <c r="I2538" i="1" s="1"/>
  <c r="K2538" i="1" s="1"/>
  <c r="G2539" i="1"/>
  <c r="H2539" i="1" s="1"/>
  <c r="I2539" i="1" s="1"/>
  <c r="K2539" i="1" s="1"/>
  <c r="G2540" i="1"/>
  <c r="H2540" i="1" s="1"/>
  <c r="I2540" i="1" s="1"/>
  <c r="K2540" i="1" s="1"/>
  <c r="G2541" i="1"/>
  <c r="H2541" i="1" s="1"/>
  <c r="I2541" i="1" s="1"/>
  <c r="K2541" i="1" s="1"/>
  <c r="G2542" i="1"/>
  <c r="H2542" i="1" s="1"/>
  <c r="I2542" i="1" s="1"/>
  <c r="K2542" i="1" s="1"/>
  <c r="G2543" i="1"/>
  <c r="H2543" i="1" s="1"/>
  <c r="I2543" i="1" s="1"/>
  <c r="K2543" i="1" s="1"/>
  <c r="G2544" i="1"/>
  <c r="H2544" i="1" s="1"/>
  <c r="I2544" i="1" s="1"/>
  <c r="K2544" i="1" s="1"/>
  <c r="G2545" i="1"/>
  <c r="H2545" i="1" s="1"/>
  <c r="I2545" i="1" s="1"/>
  <c r="K2545" i="1" s="1"/>
  <c r="G2546" i="1"/>
  <c r="H2546" i="1" s="1"/>
  <c r="I2546" i="1" s="1"/>
  <c r="K2546" i="1" s="1"/>
  <c r="G2547" i="1"/>
  <c r="H2547" i="1" s="1"/>
  <c r="I2547" i="1" s="1"/>
  <c r="K2547" i="1" s="1"/>
  <c r="G2548" i="1"/>
  <c r="H2548" i="1" s="1"/>
  <c r="I2548" i="1" s="1"/>
  <c r="K2548" i="1" s="1"/>
  <c r="G2549" i="1"/>
  <c r="H2549" i="1" s="1"/>
  <c r="I2549" i="1" s="1"/>
  <c r="K2549" i="1" s="1"/>
  <c r="G2550" i="1"/>
  <c r="H2550" i="1" s="1"/>
  <c r="I2550" i="1" s="1"/>
  <c r="K2550" i="1" s="1"/>
  <c r="G2551" i="1"/>
  <c r="H2551" i="1" s="1"/>
  <c r="I2551" i="1" s="1"/>
  <c r="K2551" i="1" s="1"/>
  <c r="G2552" i="1"/>
  <c r="H2552" i="1" s="1"/>
  <c r="I2552" i="1" s="1"/>
  <c r="K2552" i="1" s="1"/>
  <c r="G2553" i="1"/>
  <c r="H2553" i="1" s="1"/>
  <c r="I2553" i="1" s="1"/>
  <c r="K2553" i="1" s="1"/>
  <c r="G2554" i="1"/>
  <c r="H2554" i="1" s="1"/>
  <c r="I2554" i="1" s="1"/>
  <c r="K2554" i="1" s="1"/>
  <c r="G2555" i="1"/>
  <c r="H2555" i="1" s="1"/>
  <c r="I2555" i="1" s="1"/>
  <c r="K2555" i="1" s="1"/>
  <c r="G2556" i="1"/>
  <c r="H2556" i="1" s="1"/>
  <c r="I2556" i="1" s="1"/>
  <c r="K2556" i="1" s="1"/>
  <c r="G2557" i="1"/>
  <c r="H2557" i="1" s="1"/>
  <c r="I2557" i="1" s="1"/>
  <c r="K2557" i="1" s="1"/>
  <c r="G2558" i="1"/>
  <c r="H2558" i="1" s="1"/>
  <c r="I2558" i="1" s="1"/>
  <c r="K2558" i="1" s="1"/>
  <c r="G2559" i="1"/>
  <c r="H2559" i="1" s="1"/>
  <c r="I2559" i="1" s="1"/>
  <c r="K2559" i="1" s="1"/>
  <c r="G2560" i="1"/>
  <c r="H2560" i="1" s="1"/>
  <c r="I2560" i="1" s="1"/>
  <c r="K2560" i="1" s="1"/>
  <c r="G2561" i="1"/>
  <c r="H2561" i="1" s="1"/>
  <c r="I2561" i="1" s="1"/>
  <c r="K2561" i="1" s="1"/>
  <c r="G2562" i="1"/>
  <c r="H2562" i="1" s="1"/>
  <c r="I2562" i="1" s="1"/>
  <c r="K2562" i="1" s="1"/>
  <c r="G2563" i="1"/>
  <c r="H2563" i="1" s="1"/>
  <c r="I2563" i="1" s="1"/>
  <c r="K2563" i="1" s="1"/>
  <c r="G2564" i="1"/>
  <c r="H2564" i="1" s="1"/>
  <c r="I2564" i="1" s="1"/>
  <c r="K2564" i="1" s="1"/>
  <c r="G2565" i="1"/>
  <c r="H2565" i="1" s="1"/>
  <c r="I2565" i="1" s="1"/>
  <c r="K2565" i="1" s="1"/>
  <c r="G2566" i="1"/>
  <c r="H2566" i="1" s="1"/>
  <c r="I2566" i="1" s="1"/>
  <c r="K2566" i="1" s="1"/>
  <c r="G2567" i="1"/>
  <c r="H2567" i="1" s="1"/>
  <c r="I2567" i="1" s="1"/>
  <c r="K2567" i="1" s="1"/>
  <c r="G2568" i="1"/>
  <c r="H2568" i="1" s="1"/>
  <c r="I2568" i="1" s="1"/>
  <c r="K2568" i="1" s="1"/>
  <c r="G2569" i="1"/>
  <c r="H2569" i="1" s="1"/>
  <c r="I2569" i="1" s="1"/>
  <c r="K2569" i="1" s="1"/>
  <c r="G2570" i="1"/>
  <c r="H2570" i="1" s="1"/>
  <c r="I2570" i="1" s="1"/>
  <c r="K2570" i="1" s="1"/>
  <c r="G2571" i="1"/>
  <c r="H2571" i="1" s="1"/>
  <c r="I2571" i="1" s="1"/>
  <c r="K2571" i="1" s="1"/>
  <c r="G2572" i="1"/>
  <c r="H2572" i="1" s="1"/>
  <c r="I2572" i="1" s="1"/>
  <c r="K2572" i="1" s="1"/>
  <c r="G2573" i="1"/>
  <c r="H2573" i="1" s="1"/>
  <c r="I2573" i="1" s="1"/>
  <c r="K2573" i="1" s="1"/>
  <c r="G2574" i="1"/>
  <c r="H2574" i="1" s="1"/>
  <c r="I2574" i="1" s="1"/>
  <c r="K2574" i="1" s="1"/>
  <c r="G2575" i="1"/>
  <c r="H2575" i="1" s="1"/>
  <c r="I2575" i="1" s="1"/>
  <c r="K2575" i="1" s="1"/>
  <c r="G2576" i="1"/>
  <c r="H2576" i="1" s="1"/>
  <c r="I2576" i="1" s="1"/>
  <c r="K2576" i="1" s="1"/>
  <c r="G2577" i="1"/>
  <c r="H2577" i="1" s="1"/>
  <c r="I2577" i="1" s="1"/>
  <c r="K2577" i="1" s="1"/>
  <c r="G2578" i="1"/>
  <c r="H2578" i="1" s="1"/>
  <c r="I2578" i="1" s="1"/>
  <c r="K2578" i="1" s="1"/>
  <c r="G2579" i="1"/>
  <c r="H2579" i="1" s="1"/>
  <c r="I2579" i="1" s="1"/>
  <c r="K2579" i="1" s="1"/>
  <c r="G2580" i="1"/>
  <c r="H2580" i="1" s="1"/>
  <c r="I2580" i="1" s="1"/>
  <c r="K2580" i="1" s="1"/>
  <c r="G2581" i="1"/>
  <c r="H2581" i="1" s="1"/>
  <c r="I2581" i="1" s="1"/>
  <c r="K2581" i="1" s="1"/>
  <c r="G2582" i="1"/>
  <c r="H2582" i="1" s="1"/>
  <c r="I2582" i="1" s="1"/>
  <c r="K2582" i="1" s="1"/>
  <c r="G2583" i="1"/>
  <c r="H2583" i="1" s="1"/>
  <c r="I2583" i="1" s="1"/>
  <c r="K2583" i="1" s="1"/>
  <c r="G2584" i="1"/>
  <c r="H2584" i="1" s="1"/>
  <c r="I2584" i="1" s="1"/>
  <c r="K2584" i="1" s="1"/>
  <c r="G2585" i="1"/>
  <c r="H2585" i="1" s="1"/>
  <c r="I2585" i="1" s="1"/>
  <c r="K2585" i="1" s="1"/>
  <c r="G2586" i="1"/>
  <c r="H2586" i="1" s="1"/>
  <c r="I2586" i="1" s="1"/>
  <c r="K2586" i="1" s="1"/>
  <c r="G2587" i="1"/>
  <c r="H2587" i="1" s="1"/>
  <c r="I2587" i="1" s="1"/>
  <c r="K2587" i="1" s="1"/>
  <c r="G2588" i="1"/>
  <c r="H2588" i="1" s="1"/>
  <c r="I2588" i="1" s="1"/>
  <c r="K2588" i="1" s="1"/>
  <c r="G2589" i="1"/>
  <c r="H2589" i="1" s="1"/>
  <c r="I2589" i="1" s="1"/>
  <c r="K2589" i="1" s="1"/>
  <c r="G2590" i="1"/>
  <c r="H2590" i="1" s="1"/>
  <c r="I2590" i="1" s="1"/>
  <c r="K2590" i="1" s="1"/>
  <c r="G2591" i="1"/>
  <c r="H2591" i="1" s="1"/>
  <c r="I2591" i="1" s="1"/>
  <c r="K2591" i="1" s="1"/>
  <c r="G2592" i="1"/>
  <c r="H2592" i="1" s="1"/>
  <c r="I2592" i="1" s="1"/>
  <c r="K2592" i="1" s="1"/>
  <c r="G2593" i="1"/>
  <c r="H2593" i="1" s="1"/>
  <c r="I2593" i="1" s="1"/>
  <c r="K2593" i="1" s="1"/>
  <c r="G2594" i="1"/>
  <c r="H2594" i="1" s="1"/>
  <c r="I2594" i="1" s="1"/>
  <c r="K2594" i="1" s="1"/>
  <c r="G2595" i="1"/>
  <c r="H2595" i="1" s="1"/>
  <c r="I2595" i="1" s="1"/>
  <c r="K2595" i="1" s="1"/>
  <c r="G2596" i="1"/>
  <c r="H2596" i="1" s="1"/>
  <c r="I2596" i="1" s="1"/>
  <c r="K2596" i="1" s="1"/>
  <c r="G2597" i="1"/>
  <c r="H2597" i="1" s="1"/>
  <c r="I2597" i="1" s="1"/>
  <c r="K2597" i="1" s="1"/>
  <c r="G2598" i="1"/>
  <c r="H2598" i="1" s="1"/>
  <c r="I2598" i="1" s="1"/>
  <c r="K2598" i="1" s="1"/>
  <c r="G2599" i="1"/>
  <c r="H2599" i="1" s="1"/>
  <c r="I2599" i="1" s="1"/>
  <c r="K2599" i="1" s="1"/>
  <c r="G2600" i="1"/>
  <c r="H2600" i="1" s="1"/>
  <c r="I2600" i="1" s="1"/>
  <c r="K2600" i="1" s="1"/>
  <c r="G2601" i="1"/>
  <c r="H2601" i="1" s="1"/>
  <c r="I2601" i="1" s="1"/>
  <c r="K2601" i="1" s="1"/>
  <c r="G2602" i="1"/>
  <c r="H2602" i="1" s="1"/>
  <c r="I2602" i="1" s="1"/>
  <c r="K2602" i="1" s="1"/>
  <c r="G2603" i="1"/>
  <c r="H2603" i="1" s="1"/>
  <c r="I2603" i="1" s="1"/>
  <c r="K2603" i="1" s="1"/>
  <c r="G2604" i="1"/>
  <c r="H2604" i="1" s="1"/>
  <c r="I2604" i="1" s="1"/>
  <c r="K2604" i="1" s="1"/>
  <c r="G2605" i="1"/>
  <c r="H2605" i="1" s="1"/>
  <c r="I2605" i="1" s="1"/>
  <c r="K2605" i="1" s="1"/>
  <c r="G2606" i="1"/>
  <c r="H2606" i="1" s="1"/>
  <c r="I2606" i="1" s="1"/>
  <c r="K2606" i="1" s="1"/>
  <c r="G2607" i="1"/>
  <c r="H2607" i="1" s="1"/>
  <c r="I2607" i="1" s="1"/>
  <c r="K2607" i="1" s="1"/>
  <c r="G2608" i="1"/>
  <c r="H2608" i="1" s="1"/>
  <c r="I2608" i="1" s="1"/>
  <c r="K2608" i="1" s="1"/>
  <c r="G2609" i="1"/>
  <c r="H2609" i="1" s="1"/>
  <c r="I2609" i="1" s="1"/>
  <c r="K2609" i="1" s="1"/>
  <c r="G2610" i="1"/>
  <c r="H2610" i="1" s="1"/>
  <c r="I2610" i="1" s="1"/>
  <c r="K2610" i="1" s="1"/>
  <c r="G2611" i="1"/>
  <c r="H2611" i="1" s="1"/>
  <c r="I2611" i="1" s="1"/>
  <c r="K2611" i="1" s="1"/>
  <c r="G2612" i="1"/>
  <c r="H2612" i="1" s="1"/>
  <c r="I2612" i="1" s="1"/>
  <c r="K2612" i="1" s="1"/>
  <c r="G2613" i="1"/>
  <c r="H2613" i="1" s="1"/>
  <c r="I2613" i="1" s="1"/>
  <c r="K2613" i="1" s="1"/>
  <c r="G2614" i="1"/>
  <c r="H2614" i="1" s="1"/>
  <c r="I2614" i="1" s="1"/>
  <c r="K2614" i="1" s="1"/>
  <c r="G2615" i="1"/>
  <c r="H2615" i="1" s="1"/>
  <c r="I2615" i="1" s="1"/>
  <c r="K2615" i="1" s="1"/>
  <c r="G2616" i="1"/>
  <c r="H2616" i="1" s="1"/>
  <c r="I2616" i="1" s="1"/>
  <c r="K2616" i="1" s="1"/>
  <c r="G2617" i="1"/>
  <c r="H2617" i="1" s="1"/>
  <c r="I2617" i="1" s="1"/>
  <c r="K2617" i="1" s="1"/>
  <c r="G2618" i="1"/>
  <c r="H2618" i="1" s="1"/>
  <c r="I2618" i="1" s="1"/>
  <c r="K2618" i="1" s="1"/>
  <c r="G2619" i="1"/>
  <c r="H2619" i="1" s="1"/>
  <c r="I2619" i="1" s="1"/>
  <c r="K2619" i="1" s="1"/>
  <c r="G2620" i="1"/>
  <c r="H2620" i="1" s="1"/>
  <c r="I2620" i="1" s="1"/>
  <c r="K2620" i="1" s="1"/>
  <c r="G2621" i="1"/>
  <c r="H2621" i="1" s="1"/>
  <c r="I2621" i="1" s="1"/>
  <c r="K2621" i="1" s="1"/>
  <c r="G2622" i="1"/>
  <c r="H2622" i="1" s="1"/>
  <c r="I2622" i="1" s="1"/>
  <c r="K2622" i="1" s="1"/>
  <c r="G2623" i="1"/>
  <c r="H2623" i="1" s="1"/>
  <c r="I2623" i="1" s="1"/>
  <c r="K2623" i="1" s="1"/>
  <c r="G2624" i="1"/>
  <c r="H2624" i="1" s="1"/>
  <c r="I2624" i="1" s="1"/>
  <c r="K2624" i="1" s="1"/>
  <c r="G2625" i="1"/>
  <c r="H2625" i="1" s="1"/>
  <c r="I2625" i="1" s="1"/>
  <c r="K2625" i="1" s="1"/>
  <c r="G2626" i="1"/>
  <c r="H2626" i="1" s="1"/>
  <c r="I2626" i="1" s="1"/>
  <c r="K2626" i="1" s="1"/>
  <c r="G2627" i="1"/>
  <c r="H2627" i="1" s="1"/>
  <c r="I2627" i="1" s="1"/>
  <c r="K2627" i="1" s="1"/>
  <c r="G2628" i="1"/>
  <c r="H2628" i="1" s="1"/>
  <c r="I2628" i="1" s="1"/>
  <c r="K2628" i="1" s="1"/>
  <c r="G2629" i="1"/>
  <c r="H2629" i="1" s="1"/>
  <c r="I2629" i="1" s="1"/>
  <c r="K2629" i="1" s="1"/>
  <c r="G2630" i="1"/>
  <c r="H2630" i="1" s="1"/>
  <c r="I2630" i="1" s="1"/>
  <c r="K2630" i="1" s="1"/>
  <c r="G2631" i="1"/>
  <c r="H2631" i="1" s="1"/>
  <c r="I2631" i="1" s="1"/>
  <c r="K2631" i="1" s="1"/>
  <c r="G2632" i="1"/>
  <c r="H2632" i="1" s="1"/>
  <c r="I2632" i="1" s="1"/>
  <c r="K2632" i="1" s="1"/>
  <c r="G2633" i="1"/>
  <c r="H2633" i="1" s="1"/>
  <c r="I2633" i="1" s="1"/>
  <c r="K2633" i="1" s="1"/>
  <c r="G2634" i="1"/>
  <c r="H2634" i="1" s="1"/>
  <c r="I2634" i="1" s="1"/>
  <c r="K2634" i="1" s="1"/>
  <c r="G2635" i="1"/>
  <c r="H2635" i="1" s="1"/>
  <c r="I2635" i="1" s="1"/>
  <c r="K2635" i="1" s="1"/>
  <c r="G2636" i="1"/>
  <c r="H2636" i="1" s="1"/>
  <c r="I2636" i="1" s="1"/>
  <c r="K2636" i="1" s="1"/>
  <c r="G2637" i="1"/>
  <c r="H2637" i="1" s="1"/>
  <c r="I2637" i="1" s="1"/>
  <c r="K2637" i="1" s="1"/>
  <c r="G2638" i="1"/>
  <c r="H2638" i="1" s="1"/>
  <c r="I2638" i="1" s="1"/>
  <c r="K2638" i="1" s="1"/>
  <c r="G2639" i="1"/>
  <c r="H2639" i="1" s="1"/>
  <c r="I2639" i="1" s="1"/>
  <c r="K2639" i="1" s="1"/>
  <c r="G2640" i="1"/>
  <c r="H2640" i="1" s="1"/>
  <c r="I2640" i="1" s="1"/>
  <c r="K2640" i="1" s="1"/>
  <c r="G2641" i="1"/>
  <c r="H2641" i="1" s="1"/>
  <c r="I2641" i="1" s="1"/>
  <c r="K2641" i="1" s="1"/>
  <c r="G2642" i="1"/>
  <c r="H2642" i="1" s="1"/>
  <c r="I2642" i="1" s="1"/>
  <c r="K2642" i="1" s="1"/>
  <c r="G2643" i="1"/>
  <c r="H2643" i="1" s="1"/>
  <c r="I2643" i="1" s="1"/>
  <c r="K2643" i="1" s="1"/>
  <c r="G2644" i="1"/>
  <c r="H2644" i="1" s="1"/>
  <c r="I2644" i="1" s="1"/>
  <c r="K2644" i="1" s="1"/>
  <c r="G2645" i="1"/>
  <c r="H2645" i="1" s="1"/>
  <c r="I2645" i="1" s="1"/>
  <c r="K2645" i="1" s="1"/>
  <c r="G2646" i="1"/>
  <c r="H2646" i="1" s="1"/>
  <c r="I2646" i="1" s="1"/>
  <c r="K2646" i="1" s="1"/>
  <c r="G2647" i="1"/>
  <c r="H2647" i="1" s="1"/>
  <c r="I2647" i="1" s="1"/>
  <c r="K2647" i="1" s="1"/>
  <c r="G2648" i="1"/>
  <c r="H2648" i="1" s="1"/>
  <c r="I2648" i="1" s="1"/>
  <c r="K2648" i="1" s="1"/>
  <c r="G2649" i="1"/>
  <c r="H2649" i="1" s="1"/>
  <c r="I2649" i="1" s="1"/>
  <c r="K2649" i="1" s="1"/>
  <c r="G2650" i="1"/>
  <c r="H2650" i="1" s="1"/>
  <c r="I2650" i="1" s="1"/>
  <c r="K2650" i="1" s="1"/>
  <c r="G2651" i="1"/>
  <c r="H2651" i="1" s="1"/>
  <c r="I2651" i="1" s="1"/>
  <c r="K2651" i="1" s="1"/>
  <c r="G2652" i="1"/>
  <c r="H2652" i="1" s="1"/>
  <c r="I2652" i="1" s="1"/>
  <c r="K2652" i="1" s="1"/>
  <c r="G2653" i="1"/>
  <c r="H2653" i="1" s="1"/>
  <c r="I2653" i="1" s="1"/>
  <c r="K2653" i="1" s="1"/>
  <c r="G2654" i="1"/>
  <c r="H2654" i="1" s="1"/>
  <c r="I2654" i="1" s="1"/>
  <c r="K2654" i="1" s="1"/>
  <c r="G2655" i="1"/>
  <c r="H2655" i="1" s="1"/>
  <c r="I2655" i="1" s="1"/>
  <c r="K2655" i="1" s="1"/>
  <c r="G2656" i="1"/>
  <c r="H2656" i="1" s="1"/>
  <c r="I2656" i="1" s="1"/>
  <c r="K2656" i="1" s="1"/>
  <c r="G2657" i="1"/>
  <c r="H2657" i="1" s="1"/>
  <c r="I2657" i="1" s="1"/>
  <c r="K2657" i="1" s="1"/>
  <c r="G2658" i="1"/>
  <c r="H2658" i="1" s="1"/>
  <c r="I2658" i="1" s="1"/>
  <c r="K2658" i="1" s="1"/>
  <c r="G2659" i="1"/>
  <c r="H2659" i="1" s="1"/>
  <c r="I2659" i="1" s="1"/>
  <c r="K2659" i="1" s="1"/>
  <c r="G2660" i="1"/>
  <c r="H2660" i="1" s="1"/>
  <c r="I2660" i="1" s="1"/>
  <c r="K2660" i="1" s="1"/>
  <c r="G2661" i="1"/>
  <c r="H2661" i="1" s="1"/>
  <c r="I2661" i="1" s="1"/>
  <c r="K2661" i="1" s="1"/>
  <c r="G2662" i="1"/>
  <c r="H2662" i="1" s="1"/>
  <c r="I2662" i="1" s="1"/>
  <c r="K2662" i="1" s="1"/>
  <c r="G2663" i="1"/>
  <c r="H2663" i="1" s="1"/>
  <c r="I2663" i="1" s="1"/>
  <c r="K2663" i="1" s="1"/>
  <c r="G2664" i="1"/>
  <c r="H2664" i="1" s="1"/>
  <c r="I2664" i="1" s="1"/>
  <c r="K2664" i="1" s="1"/>
  <c r="G2665" i="1"/>
  <c r="H2665" i="1" s="1"/>
  <c r="I2665" i="1" s="1"/>
  <c r="K2665" i="1" s="1"/>
  <c r="G2666" i="1"/>
  <c r="H2666" i="1" s="1"/>
  <c r="I2666" i="1" s="1"/>
  <c r="K2666" i="1" s="1"/>
  <c r="G2667" i="1"/>
  <c r="H2667" i="1" s="1"/>
  <c r="I2667" i="1" s="1"/>
  <c r="K2667" i="1" s="1"/>
  <c r="G2668" i="1"/>
  <c r="H2668" i="1" s="1"/>
  <c r="I2668" i="1" s="1"/>
  <c r="K2668" i="1" s="1"/>
  <c r="G2669" i="1"/>
  <c r="H2669" i="1" s="1"/>
  <c r="I2669" i="1" s="1"/>
  <c r="K2669" i="1" s="1"/>
  <c r="G2670" i="1"/>
  <c r="H2670" i="1" s="1"/>
  <c r="I2670" i="1" s="1"/>
  <c r="K2670" i="1" s="1"/>
  <c r="G2671" i="1"/>
  <c r="H2671" i="1" s="1"/>
  <c r="I2671" i="1" s="1"/>
  <c r="K2671" i="1" s="1"/>
  <c r="G2672" i="1"/>
  <c r="H2672" i="1" s="1"/>
  <c r="I2672" i="1" s="1"/>
  <c r="K2672" i="1" s="1"/>
  <c r="G2673" i="1"/>
  <c r="H2673" i="1" s="1"/>
  <c r="I2673" i="1" s="1"/>
  <c r="K2673" i="1" s="1"/>
  <c r="G2674" i="1"/>
  <c r="H2674" i="1" s="1"/>
  <c r="I2674" i="1" s="1"/>
  <c r="K2674" i="1" s="1"/>
  <c r="G2675" i="1"/>
  <c r="H2675" i="1" s="1"/>
  <c r="I2675" i="1" s="1"/>
  <c r="K2675" i="1" s="1"/>
  <c r="G2676" i="1"/>
  <c r="H2676" i="1" s="1"/>
  <c r="I2676" i="1" s="1"/>
  <c r="K2676" i="1" s="1"/>
  <c r="G2677" i="1"/>
  <c r="H2677" i="1" s="1"/>
  <c r="I2677" i="1" s="1"/>
  <c r="K2677" i="1" s="1"/>
  <c r="G2678" i="1"/>
  <c r="H2678" i="1" s="1"/>
  <c r="I2678" i="1" s="1"/>
  <c r="K2678" i="1" s="1"/>
  <c r="G2679" i="1"/>
  <c r="H2679" i="1" s="1"/>
  <c r="I2679" i="1" s="1"/>
  <c r="K2679" i="1" s="1"/>
  <c r="G2680" i="1"/>
  <c r="H2680" i="1" s="1"/>
  <c r="I2680" i="1" s="1"/>
  <c r="K2680" i="1" s="1"/>
  <c r="G2681" i="1"/>
  <c r="H2681" i="1" s="1"/>
  <c r="I2681" i="1" s="1"/>
  <c r="K2681" i="1" s="1"/>
  <c r="G2682" i="1"/>
  <c r="H2682" i="1" s="1"/>
  <c r="I2682" i="1" s="1"/>
  <c r="K2682" i="1" s="1"/>
  <c r="G2683" i="1"/>
  <c r="H2683" i="1" s="1"/>
  <c r="I2683" i="1" s="1"/>
  <c r="K2683" i="1" s="1"/>
  <c r="G2684" i="1"/>
  <c r="H2684" i="1" s="1"/>
  <c r="I2684" i="1" s="1"/>
  <c r="K2684" i="1" s="1"/>
  <c r="G2685" i="1"/>
  <c r="H2685" i="1" s="1"/>
  <c r="I2685" i="1" s="1"/>
  <c r="K2685" i="1" s="1"/>
  <c r="G2686" i="1"/>
  <c r="H2686" i="1" s="1"/>
  <c r="I2686" i="1" s="1"/>
  <c r="K2686" i="1" s="1"/>
  <c r="G2687" i="1"/>
  <c r="H2687" i="1" s="1"/>
  <c r="I2687" i="1" s="1"/>
  <c r="K2687" i="1" s="1"/>
  <c r="G2688" i="1"/>
  <c r="H2688" i="1" s="1"/>
  <c r="I2688" i="1" s="1"/>
  <c r="K2688" i="1" s="1"/>
  <c r="G2689" i="1"/>
  <c r="H2689" i="1" s="1"/>
  <c r="I2689" i="1" s="1"/>
  <c r="K2689" i="1" s="1"/>
  <c r="G2690" i="1"/>
  <c r="H2690" i="1" s="1"/>
  <c r="I2690" i="1" s="1"/>
  <c r="K2690" i="1" s="1"/>
  <c r="G2691" i="1"/>
  <c r="H2691" i="1" s="1"/>
  <c r="I2691" i="1" s="1"/>
  <c r="K2691" i="1" s="1"/>
  <c r="G2692" i="1"/>
  <c r="H2692" i="1" s="1"/>
  <c r="I2692" i="1" s="1"/>
  <c r="K2692" i="1" s="1"/>
  <c r="G2693" i="1"/>
  <c r="H2693" i="1" s="1"/>
  <c r="I2693" i="1" s="1"/>
  <c r="K2693" i="1" s="1"/>
  <c r="G2694" i="1"/>
  <c r="H2694" i="1" s="1"/>
  <c r="I2694" i="1" s="1"/>
  <c r="K2694" i="1" s="1"/>
  <c r="G2695" i="1"/>
  <c r="H2695" i="1" s="1"/>
  <c r="I2695" i="1" s="1"/>
  <c r="K2695" i="1" s="1"/>
  <c r="G2696" i="1"/>
  <c r="H2696" i="1" s="1"/>
  <c r="I2696" i="1" s="1"/>
  <c r="K2696" i="1" s="1"/>
  <c r="G2697" i="1"/>
  <c r="H2697" i="1" s="1"/>
  <c r="I2697" i="1" s="1"/>
  <c r="K2697" i="1" s="1"/>
  <c r="G2698" i="1"/>
  <c r="H2698" i="1" s="1"/>
  <c r="I2698" i="1" s="1"/>
  <c r="K2698" i="1" s="1"/>
  <c r="G2699" i="1"/>
  <c r="H2699" i="1" s="1"/>
  <c r="I2699" i="1" s="1"/>
  <c r="K2699" i="1" s="1"/>
  <c r="G2700" i="1"/>
  <c r="H2700" i="1" s="1"/>
  <c r="I2700" i="1" s="1"/>
  <c r="K2700" i="1" s="1"/>
  <c r="G2701" i="1"/>
  <c r="H2701" i="1" s="1"/>
  <c r="I2701" i="1" s="1"/>
  <c r="K2701" i="1" s="1"/>
  <c r="G2702" i="1"/>
  <c r="H2702" i="1" s="1"/>
  <c r="I2702" i="1" s="1"/>
  <c r="K2702" i="1" s="1"/>
  <c r="G2703" i="1"/>
  <c r="H2703" i="1" s="1"/>
  <c r="I2703" i="1" s="1"/>
  <c r="K2703" i="1" s="1"/>
  <c r="G2704" i="1"/>
  <c r="H2704" i="1" s="1"/>
  <c r="I2704" i="1" s="1"/>
  <c r="K2704" i="1" s="1"/>
  <c r="G2705" i="1"/>
  <c r="H2705" i="1" s="1"/>
  <c r="I2705" i="1" s="1"/>
  <c r="K2705" i="1" s="1"/>
  <c r="G2706" i="1"/>
  <c r="H2706" i="1" s="1"/>
  <c r="I2706" i="1" s="1"/>
  <c r="K2706" i="1" s="1"/>
  <c r="G2707" i="1"/>
  <c r="H2707" i="1" s="1"/>
  <c r="I2707" i="1" s="1"/>
  <c r="K2707" i="1" s="1"/>
  <c r="G2708" i="1"/>
  <c r="H2708" i="1" s="1"/>
  <c r="I2708" i="1" s="1"/>
  <c r="K2708" i="1" s="1"/>
  <c r="G2709" i="1"/>
  <c r="H2709" i="1" s="1"/>
  <c r="I2709" i="1" s="1"/>
  <c r="K2709" i="1" s="1"/>
  <c r="G2710" i="1"/>
  <c r="H2710" i="1" s="1"/>
  <c r="I2710" i="1" s="1"/>
  <c r="K2710" i="1" s="1"/>
  <c r="G2711" i="1"/>
  <c r="H2711" i="1" s="1"/>
  <c r="I2711" i="1" s="1"/>
  <c r="K2711" i="1" s="1"/>
  <c r="G2712" i="1"/>
  <c r="H2712" i="1" s="1"/>
  <c r="I2712" i="1" s="1"/>
  <c r="K2712" i="1" s="1"/>
  <c r="G2713" i="1"/>
  <c r="H2713" i="1" s="1"/>
  <c r="I2713" i="1" s="1"/>
  <c r="K2713" i="1" s="1"/>
  <c r="G2714" i="1"/>
  <c r="H2714" i="1" s="1"/>
  <c r="I2714" i="1" s="1"/>
  <c r="K2714" i="1" s="1"/>
  <c r="G2715" i="1"/>
  <c r="H2715" i="1" s="1"/>
  <c r="I2715" i="1" s="1"/>
  <c r="K2715" i="1" s="1"/>
  <c r="G2716" i="1"/>
  <c r="H2716" i="1" s="1"/>
  <c r="I2716" i="1" s="1"/>
  <c r="K2716" i="1" s="1"/>
  <c r="G2717" i="1"/>
  <c r="H2717" i="1" s="1"/>
  <c r="I2717" i="1" s="1"/>
  <c r="K2717" i="1" s="1"/>
  <c r="G2718" i="1"/>
  <c r="H2718" i="1" s="1"/>
  <c r="I2718" i="1" s="1"/>
  <c r="K2718" i="1" s="1"/>
  <c r="G2719" i="1"/>
  <c r="H2719" i="1" s="1"/>
  <c r="I2719" i="1" s="1"/>
  <c r="K2719" i="1" s="1"/>
  <c r="G2720" i="1"/>
  <c r="H2720" i="1" s="1"/>
  <c r="I2720" i="1" s="1"/>
  <c r="K2720" i="1" s="1"/>
  <c r="G2721" i="1"/>
  <c r="H2721" i="1" s="1"/>
  <c r="I2721" i="1" s="1"/>
  <c r="K2721" i="1" s="1"/>
  <c r="G2722" i="1"/>
  <c r="H2722" i="1" s="1"/>
  <c r="I2722" i="1" s="1"/>
  <c r="K2722" i="1" s="1"/>
  <c r="G2723" i="1"/>
  <c r="H2723" i="1" s="1"/>
  <c r="I2723" i="1" s="1"/>
  <c r="K2723" i="1" s="1"/>
  <c r="G2724" i="1"/>
  <c r="H2724" i="1" s="1"/>
  <c r="I2724" i="1" s="1"/>
  <c r="K2724" i="1" s="1"/>
  <c r="G2725" i="1"/>
  <c r="H2725" i="1" s="1"/>
  <c r="I2725" i="1" s="1"/>
  <c r="K2725" i="1" s="1"/>
  <c r="G2726" i="1"/>
  <c r="H2726" i="1" s="1"/>
  <c r="I2726" i="1" s="1"/>
  <c r="K2726" i="1" s="1"/>
  <c r="G2727" i="1"/>
  <c r="H2727" i="1" s="1"/>
  <c r="I2727" i="1" s="1"/>
  <c r="K2727" i="1" s="1"/>
  <c r="G2728" i="1"/>
  <c r="H2728" i="1" s="1"/>
  <c r="I2728" i="1" s="1"/>
  <c r="K2728" i="1" s="1"/>
  <c r="G2729" i="1"/>
  <c r="H2729" i="1" s="1"/>
  <c r="I2729" i="1" s="1"/>
  <c r="K2729" i="1" s="1"/>
  <c r="G2730" i="1"/>
  <c r="H2730" i="1" s="1"/>
  <c r="I2730" i="1" s="1"/>
  <c r="K2730" i="1" s="1"/>
  <c r="G2731" i="1"/>
  <c r="H2731" i="1" s="1"/>
  <c r="I2731" i="1" s="1"/>
  <c r="K2731" i="1" s="1"/>
  <c r="G2732" i="1"/>
  <c r="H2732" i="1" s="1"/>
  <c r="I2732" i="1" s="1"/>
  <c r="K2732" i="1" s="1"/>
  <c r="G2733" i="1"/>
  <c r="H2733" i="1" s="1"/>
  <c r="I2733" i="1" s="1"/>
  <c r="K2733" i="1" s="1"/>
  <c r="G2734" i="1"/>
  <c r="H2734" i="1" s="1"/>
  <c r="I2734" i="1" s="1"/>
  <c r="K2734" i="1" s="1"/>
  <c r="G2735" i="1"/>
  <c r="H2735" i="1" s="1"/>
  <c r="I2735" i="1" s="1"/>
  <c r="K2735" i="1" s="1"/>
  <c r="G2736" i="1"/>
  <c r="H2736" i="1" s="1"/>
  <c r="I2736" i="1" s="1"/>
  <c r="K2736" i="1" s="1"/>
  <c r="G2737" i="1"/>
  <c r="H2737" i="1" s="1"/>
  <c r="I2737" i="1" s="1"/>
  <c r="K2737" i="1" s="1"/>
  <c r="G2738" i="1"/>
  <c r="H2738" i="1" s="1"/>
  <c r="I2738" i="1" s="1"/>
  <c r="K2738" i="1" s="1"/>
  <c r="G2739" i="1"/>
  <c r="H2739" i="1" s="1"/>
  <c r="I2739" i="1" s="1"/>
  <c r="K2739" i="1" s="1"/>
  <c r="G2740" i="1"/>
  <c r="H2740" i="1" s="1"/>
  <c r="I2740" i="1" s="1"/>
  <c r="K2740" i="1" s="1"/>
  <c r="G2741" i="1"/>
  <c r="H2741" i="1" s="1"/>
  <c r="I2741" i="1" s="1"/>
  <c r="K2741" i="1" s="1"/>
  <c r="G2742" i="1"/>
  <c r="H2742" i="1" s="1"/>
  <c r="I2742" i="1" s="1"/>
  <c r="K2742" i="1" s="1"/>
  <c r="G2743" i="1"/>
  <c r="H2743" i="1" s="1"/>
  <c r="I2743" i="1" s="1"/>
  <c r="K2743" i="1" s="1"/>
  <c r="G2744" i="1"/>
  <c r="H2744" i="1" s="1"/>
  <c r="I2744" i="1" s="1"/>
  <c r="K2744" i="1" s="1"/>
  <c r="G2745" i="1"/>
  <c r="H2745" i="1" s="1"/>
  <c r="I2745" i="1" s="1"/>
  <c r="K2745" i="1" s="1"/>
  <c r="G2746" i="1"/>
  <c r="H2746" i="1" s="1"/>
  <c r="I2746" i="1" s="1"/>
  <c r="K2746" i="1" s="1"/>
  <c r="G2747" i="1"/>
  <c r="H2747" i="1" s="1"/>
  <c r="I2747" i="1" s="1"/>
  <c r="K2747" i="1" s="1"/>
  <c r="G2748" i="1"/>
  <c r="H2748" i="1" s="1"/>
  <c r="I2748" i="1" s="1"/>
  <c r="K2748" i="1" s="1"/>
  <c r="G2749" i="1"/>
  <c r="H2749" i="1" s="1"/>
  <c r="I2749" i="1" s="1"/>
  <c r="K2749" i="1" s="1"/>
  <c r="G2750" i="1"/>
  <c r="H2750" i="1" s="1"/>
  <c r="I2750" i="1" s="1"/>
  <c r="K2750" i="1" s="1"/>
  <c r="G2751" i="1"/>
  <c r="H2751" i="1" s="1"/>
  <c r="I2751" i="1" s="1"/>
  <c r="K2751" i="1" s="1"/>
  <c r="G2752" i="1"/>
  <c r="H2752" i="1" s="1"/>
  <c r="I2752" i="1" s="1"/>
  <c r="K2752" i="1" s="1"/>
  <c r="G2753" i="1"/>
  <c r="H2753" i="1" s="1"/>
  <c r="I2753" i="1" s="1"/>
  <c r="K2753" i="1" s="1"/>
  <c r="G2754" i="1"/>
  <c r="H2754" i="1" s="1"/>
  <c r="I2754" i="1" s="1"/>
  <c r="K2754" i="1" s="1"/>
  <c r="G2755" i="1"/>
  <c r="H2755" i="1" s="1"/>
  <c r="I2755" i="1" s="1"/>
  <c r="K2755" i="1" s="1"/>
  <c r="G2756" i="1"/>
  <c r="H2756" i="1" s="1"/>
  <c r="I2756" i="1" s="1"/>
  <c r="K2756" i="1" s="1"/>
  <c r="G2757" i="1"/>
  <c r="H2757" i="1" s="1"/>
  <c r="I2757" i="1" s="1"/>
  <c r="K2757" i="1" s="1"/>
  <c r="G2758" i="1"/>
  <c r="H2758" i="1" s="1"/>
  <c r="I2758" i="1" s="1"/>
  <c r="K2758" i="1" s="1"/>
  <c r="G2759" i="1"/>
  <c r="H2759" i="1" s="1"/>
  <c r="I2759" i="1" s="1"/>
  <c r="K2759" i="1" s="1"/>
  <c r="G2760" i="1"/>
  <c r="H2760" i="1" s="1"/>
  <c r="I2760" i="1" s="1"/>
  <c r="K2760" i="1" s="1"/>
  <c r="G2761" i="1"/>
  <c r="H2761" i="1" s="1"/>
  <c r="I2761" i="1" s="1"/>
  <c r="K2761" i="1" s="1"/>
  <c r="G2762" i="1"/>
  <c r="H2762" i="1" s="1"/>
  <c r="I2762" i="1" s="1"/>
  <c r="K2762" i="1" s="1"/>
  <c r="G2763" i="1"/>
  <c r="H2763" i="1" s="1"/>
  <c r="I2763" i="1" s="1"/>
  <c r="K2763" i="1" s="1"/>
  <c r="G2764" i="1"/>
  <c r="H2764" i="1" s="1"/>
  <c r="I2764" i="1" s="1"/>
  <c r="K2764" i="1" s="1"/>
  <c r="G2765" i="1"/>
  <c r="H2765" i="1" s="1"/>
  <c r="I2765" i="1" s="1"/>
  <c r="K2765" i="1" s="1"/>
  <c r="G2766" i="1"/>
  <c r="H2766" i="1" s="1"/>
  <c r="I2766" i="1" s="1"/>
  <c r="K2766" i="1" s="1"/>
  <c r="G2767" i="1"/>
  <c r="H2767" i="1" s="1"/>
  <c r="I2767" i="1" s="1"/>
  <c r="K2767" i="1" s="1"/>
  <c r="G2768" i="1"/>
  <c r="H2768" i="1" s="1"/>
  <c r="I2768" i="1" s="1"/>
  <c r="K2768" i="1" s="1"/>
  <c r="G2769" i="1"/>
  <c r="H2769" i="1" s="1"/>
  <c r="I2769" i="1" s="1"/>
  <c r="K2769" i="1" s="1"/>
  <c r="G2770" i="1"/>
  <c r="H2770" i="1" s="1"/>
  <c r="I2770" i="1" s="1"/>
  <c r="K2770" i="1" s="1"/>
  <c r="G2771" i="1"/>
  <c r="H2771" i="1" s="1"/>
  <c r="I2771" i="1" s="1"/>
  <c r="K2771" i="1" s="1"/>
  <c r="G2772" i="1"/>
  <c r="H2772" i="1" s="1"/>
  <c r="I2772" i="1" s="1"/>
  <c r="K2772" i="1" s="1"/>
  <c r="G2773" i="1"/>
  <c r="H2773" i="1" s="1"/>
  <c r="I2773" i="1" s="1"/>
  <c r="K2773" i="1" s="1"/>
  <c r="G2774" i="1"/>
  <c r="H2774" i="1" s="1"/>
  <c r="I2774" i="1" s="1"/>
  <c r="K2774" i="1" s="1"/>
  <c r="G2775" i="1"/>
  <c r="H2775" i="1" s="1"/>
  <c r="I2775" i="1" s="1"/>
  <c r="K2775" i="1" s="1"/>
  <c r="G2776" i="1"/>
  <c r="H2776" i="1" s="1"/>
  <c r="I2776" i="1" s="1"/>
  <c r="K2776" i="1" s="1"/>
  <c r="G2777" i="1"/>
  <c r="H2777" i="1" s="1"/>
  <c r="I2777" i="1" s="1"/>
  <c r="K2777" i="1" s="1"/>
  <c r="G2778" i="1"/>
  <c r="H2778" i="1" s="1"/>
  <c r="I2778" i="1" s="1"/>
  <c r="K2778" i="1" s="1"/>
  <c r="G2779" i="1"/>
  <c r="H2779" i="1" s="1"/>
  <c r="I2779" i="1" s="1"/>
  <c r="K2779" i="1" s="1"/>
  <c r="G2780" i="1"/>
  <c r="H2780" i="1" s="1"/>
  <c r="I2780" i="1" s="1"/>
  <c r="K2780" i="1" s="1"/>
  <c r="G2781" i="1"/>
  <c r="H2781" i="1" s="1"/>
  <c r="I2781" i="1" s="1"/>
  <c r="K2781" i="1" s="1"/>
  <c r="G2782" i="1"/>
  <c r="H2782" i="1" s="1"/>
  <c r="I2782" i="1" s="1"/>
  <c r="K2782" i="1" s="1"/>
  <c r="G2783" i="1"/>
  <c r="H2783" i="1" s="1"/>
  <c r="I2783" i="1" s="1"/>
  <c r="K2783" i="1" s="1"/>
  <c r="G2784" i="1"/>
  <c r="H2784" i="1" s="1"/>
  <c r="I2784" i="1" s="1"/>
  <c r="K2784" i="1" s="1"/>
  <c r="G2785" i="1"/>
  <c r="H2785" i="1" s="1"/>
  <c r="I2785" i="1" s="1"/>
  <c r="K2785" i="1" s="1"/>
  <c r="G2786" i="1"/>
  <c r="H2786" i="1" s="1"/>
  <c r="I2786" i="1" s="1"/>
  <c r="K2786" i="1" s="1"/>
  <c r="G2787" i="1"/>
  <c r="H2787" i="1" s="1"/>
  <c r="I2787" i="1" s="1"/>
  <c r="K2787" i="1" s="1"/>
  <c r="G2788" i="1"/>
  <c r="H2788" i="1" s="1"/>
  <c r="I2788" i="1" s="1"/>
  <c r="K2788" i="1" s="1"/>
  <c r="G2789" i="1"/>
  <c r="H2789" i="1" s="1"/>
  <c r="I2789" i="1" s="1"/>
  <c r="K2789" i="1" s="1"/>
  <c r="G2790" i="1"/>
  <c r="H2790" i="1" s="1"/>
  <c r="I2790" i="1" s="1"/>
  <c r="K2790" i="1" s="1"/>
  <c r="G2791" i="1"/>
  <c r="H2791" i="1" s="1"/>
  <c r="I2791" i="1" s="1"/>
  <c r="K2791" i="1" s="1"/>
  <c r="G2792" i="1"/>
  <c r="H2792" i="1" s="1"/>
  <c r="I2792" i="1" s="1"/>
  <c r="K2792" i="1" s="1"/>
  <c r="G2793" i="1"/>
  <c r="H2793" i="1" s="1"/>
  <c r="I2793" i="1" s="1"/>
  <c r="K2793" i="1" s="1"/>
  <c r="G2794" i="1"/>
  <c r="H2794" i="1" s="1"/>
  <c r="I2794" i="1" s="1"/>
  <c r="K2794" i="1" s="1"/>
  <c r="G2795" i="1"/>
  <c r="H2795" i="1" s="1"/>
  <c r="I2795" i="1" s="1"/>
  <c r="K2795" i="1" s="1"/>
  <c r="G2796" i="1"/>
  <c r="H2796" i="1" s="1"/>
  <c r="I2796" i="1" s="1"/>
  <c r="K2796" i="1" s="1"/>
  <c r="G2797" i="1"/>
  <c r="H2797" i="1" s="1"/>
  <c r="I2797" i="1" s="1"/>
  <c r="K2797" i="1" s="1"/>
  <c r="G2798" i="1"/>
  <c r="H2798" i="1" s="1"/>
  <c r="I2798" i="1" s="1"/>
  <c r="K2798" i="1" s="1"/>
  <c r="G2799" i="1"/>
  <c r="H2799" i="1" s="1"/>
  <c r="I2799" i="1" s="1"/>
  <c r="K2799" i="1" s="1"/>
  <c r="G2800" i="1"/>
  <c r="H2800" i="1" s="1"/>
  <c r="I2800" i="1" s="1"/>
  <c r="K2800" i="1" s="1"/>
  <c r="G2801" i="1"/>
  <c r="H2801" i="1" s="1"/>
  <c r="I2801" i="1" s="1"/>
  <c r="K2801" i="1" s="1"/>
  <c r="G2802" i="1"/>
  <c r="H2802" i="1" s="1"/>
  <c r="I2802" i="1" s="1"/>
  <c r="K2802" i="1" s="1"/>
  <c r="G2803" i="1"/>
  <c r="H2803" i="1" s="1"/>
  <c r="I2803" i="1" s="1"/>
  <c r="K2803" i="1" s="1"/>
  <c r="G2804" i="1"/>
  <c r="H2804" i="1" s="1"/>
  <c r="I2804" i="1" s="1"/>
  <c r="K2804" i="1" s="1"/>
  <c r="G2805" i="1"/>
  <c r="H2805" i="1" s="1"/>
  <c r="I2805" i="1" s="1"/>
  <c r="K2805" i="1" s="1"/>
  <c r="G2806" i="1"/>
  <c r="H2806" i="1" s="1"/>
  <c r="I2806" i="1" s="1"/>
  <c r="K2806" i="1" s="1"/>
  <c r="G2807" i="1"/>
  <c r="H2807" i="1" s="1"/>
  <c r="I2807" i="1" s="1"/>
  <c r="K2807" i="1" s="1"/>
  <c r="G2808" i="1"/>
  <c r="H2808" i="1" s="1"/>
  <c r="I2808" i="1" s="1"/>
  <c r="K2808" i="1" s="1"/>
  <c r="G2809" i="1"/>
  <c r="H2809" i="1" s="1"/>
  <c r="I2809" i="1" s="1"/>
  <c r="K2809" i="1" s="1"/>
  <c r="G2810" i="1"/>
  <c r="H2810" i="1" s="1"/>
  <c r="I2810" i="1" s="1"/>
  <c r="K2810" i="1" s="1"/>
  <c r="G2811" i="1"/>
  <c r="H2811" i="1" s="1"/>
  <c r="I2811" i="1" s="1"/>
  <c r="K2811" i="1" s="1"/>
  <c r="G2812" i="1"/>
  <c r="H2812" i="1" s="1"/>
  <c r="I2812" i="1" s="1"/>
  <c r="K2812" i="1" s="1"/>
  <c r="G2813" i="1"/>
  <c r="H2813" i="1" s="1"/>
  <c r="I2813" i="1" s="1"/>
  <c r="K2813" i="1" s="1"/>
  <c r="G2814" i="1"/>
  <c r="H2814" i="1" s="1"/>
  <c r="I2814" i="1" s="1"/>
  <c r="K2814" i="1" s="1"/>
  <c r="G2815" i="1"/>
  <c r="H2815" i="1" s="1"/>
  <c r="I2815" i="1" s="1"/>
  <c r="K2815" i="1" s="1"/>
  <c r="G2816" i="1"/>
  <c r="H2816" i="1" s="1"/>
  <c r="I2816" i="1" s="1"/>
  <c r="K2816" i="1" s="1"/>
  <c r="G2817" i="1"/>
  <c r="H2817" i="1" s="1"/>
  <c r="I2817" i="1" s="1"/>
  <c r="K2817" i="1" s="1"/>
  <c r="G2818" i="1"/>
  <c r="H2818" i="1" s="1"/>
  <c r="I2818" i="1" s="1"/>
  <c r="K2818" i="1" s="1"/>
  <c r="G2819" i="1"/>
  <c r="H2819" i="1" s="1"/>
  <c r="I2819" i="1" s="1"/>
  <c r="K2819" i="1" s="1"/>
  <c r="G2820" i="1"/>
  <c r="H2820" i="1" s="1"/>
  <c r="I2820" i="1" s="1"/>
  <c r="K2820" i="1" s="1"/>
  <c r="G2821" i="1"/>
  <c r="H2821" i="1" s="1"/>
  <c r="I2821" i="1" s="1"/>
  <c r="K2821" i="1" s="1"/>
  <c r="G2822" i="1"/>
  <c r="H2822" i="1" s="1"/>
  <c r="I2822" i="1" s="1"/>
  <c r="K2822" i="1" s="1"/>
  <c r="G2823" i="1"/>
  <c r="H2823" i="1" s="1"/>
  <c r="I2823" i="1" s="1"/>
  <c r="K2823" i="1" s="1"/>
  <c r="G2824" i="1"/>
  <c r="H2824" i="1" s="1"/>
  <c r="I2824" i="1" s="1"/>
  <c r="K2824" i="1" s="1"/>
  <c r="G2825" i="1"/>
  <c r="H2825" i="1" s="1"/>
  <c r="I2825" i="1" s="1"/>
  <c r="K2825" i="1" s="1"/>
  <c r="G2826" i="1"/>
  <c r="H2826" i="1" s="1"/>
  <c r="I2826" i="1" s="1"/>
  <c r="K2826" i="1" s="1"/>
  <c r="G2827" i="1"/>
  <c r="H2827" i="1" s="1"/>
  <c r="I2827" i="1" s="1"/>
  <c r="K2827" i="1" s="1"/>
  <c r="G2828" i="1"/>
  <c r="H2828" i="1" s="1"/>
  <c r="I2828" i="1" s="1"/>
  <c r="K2828" i="1" s="1"/>
  <c r="G2829" i="1"/>
  <c r="H2829" i="1" s="1"/>
  <c r="I2829" i="1" s="1"/>
  <c r="K2829" i="1" s="1"/>
  <c r="G2830" i="1"/>
  <c r="H2830" i="1" s="1"/>
  <c r="I2830" i="1" s="1"/>
  <c r="K2830" i="1" s="1"/>
  <c r="G2831" i="1"/>
  <c r="H2831" i="1" s="1"/>
  <c r="I2831" i="1" s="1"/>
  <c r="K2831" i="1" s="1"/>
  <c r="G2832" i="1"/>
  <c r="H2832" i="1" s="1"/>
  <c r="I2832" i="1" s="1"/>
  <c r="K2832" i="1" s="1"/>
  <c r="G2833" i="1"/>
  <c r="H2833" i="1" s="1"/>
  <c r="I2833" i="1" s="1"/>
  <c r="K2833" i="1" s="1"/>
  <c r="G2834" i="1"/>
  <c r="H2834" i="1" s="1"/>
  <c r="I2834" i="1" s="1"/>
  <c r="K2834" i="1" s="1"/>
  <c r="G2835" i="1"/>
  <c r="H2835" i="1" s="1"/>
  <c r="I2835" i="1" s="1"/>
  <c r="K2835" i="1" s="1"/>
  <c r="G2836" i="1"/>
  <c r="H2836" i="1" s="1"/>
  <c r="I2836" i="1" s="1"/>
  <c r="K2836" i="1" s="1"/>
  <c r="G2837" i="1"/>
  <c r="H2837" i="1" s="1"/>
  <c r="I2837" i="1" s="1"/>
  <c r="K2837" i="1" s="1"/>
  <c r="G2838" i="1"/>
  <c r="H2838" i="1" s="1"/>
  <c r="I2838" i="1" s="1"/>
  <c r="K2838" i="1" s="1"/>
  <c r="G2839" i="1"/>
  <c r="H2839" i="1" s="1"/>
  <c r="I2839" i="1" s="1"/>
  <c r="K2839" i="1" s="1"/>
  <c r="G2840" i="1"/>
  <c r="H2840" i="1" s="1"/>
  <c r="I2840" i="1" s="1"/>
  <c r="K2840" i="1" s="1"/>
  <c r="G2841" i="1"/>
  <c r="H2841" i="1" s="1"/>
  <c r="I2841" i="1" s="1"/>
  <c r="K2841" i="1" s="1"/>
  <c r="G2842" i="1"/>
  <c r="H2842" i="1" s="1"/>
  <c r="I2842" i="1" s="1"/>
  <c r="K2842" i="1" s="1"/>
  <c r="G2843" i="1"/>
  <c r="H2843" i="1" s="1"/>
  <c r="I2843" i="1" s="1"/>
  <c r="K2843" i="1" s="1"/>
  <c r="G2844" i="1"/>
  <c r="H2844" i="1" s="1"/>
  <c r="I2844" i="1" s="1"/>
  <c r="K2844" i="1" s="1"/>
  <c r="G2845" i="1"/>
  <c r="H2845" i="1" s="1"/>
  <c r="I2845" i="1" s="1"/>
  <c r="K2845" i="1" s="1"/>
  <c r="G2846" i="1"/>
  <c r="H2846" i="1" s="1"/>
  <c r="I2846" i="1" s="1"/>
  <c r="K2846" i="1" s="1"/>
  <c r="G2847" i="1"/>
  <c r="H2847" i="1" s="1"/>
  <c r="I2847" i="1" s="1"/>
  <c r="K2847" i="1" s="1"/>
  <c r="G2848" i="1"/>
  <c r="H2848" i="1" s="1"/>
  <c r="I2848" i="1" s="1"/>
  <c r="K2848" i="1" s="1"/>
  <c r="G2849" i="1"/>
  <c r="H2849" i="1" s="1"/>
  <c r="I2849" i="1" s="1"/>
  <c r="K2849" i="1" s="1"/>
  <c r="G2850" i="1"/>
  <c r="H2850" i="1" s="1"/>
  <c r="I2850" i="1" s="1"/>
  <c r="K2850" i="1" s="1"/>
  <c r="G2851" i="1"/>
  <c r="H2851" i="1" s="1"/>
  <c r="I2851" i="1" s="1"/>
  <c r="K2851" i="1" s="1"/>
  <c r="G2852" i="1"/>
  <c r="H2852" i="1" s="1"/>
  <c r="I2852" i="1" s="1"/>
  <c r="K2852" i="1" s="1"/>
  <c r="G2853" i="1"/>
  <c r="H2853" i="1" s="1"/>
  <c r="I2853" i="1" s="1"/>
  <c r="K2853" i="1" s="1"/>
  <c r="G2854" i="1"/>
  <c r="H2854" i="1" s="1"/>
  <c r="I2854" i="1" s="1"/>
  <c r="K2854" i="1" s="1"/>
  <c r="G2855" i="1"/>
  <c r="H2855" i="1" s="1"/>
  <c r="I2855" i="1" s="1"/>
  <c r="K2855" i="1" s="1"/>
  <c r="G2856" i="1"/>
  <c r="H2856" i="1" s="1"/>
  <c r="I2856" i="1" s="1"/>
  <c r="K2856" i="1" s="1"/>
  <c r="G2857" i="1"/>
  <c r="H2857" i="1" s="1"/>
  <c r="I2857" i="1" s="1"/>
  <c r="K2857" i="1" s="1"/>
  <c r="G2858" i="1"/>
  <c r="H2858" i="1" s="1"/>
  <c r="I2858" i="1" s="1"/>
  <c r="K2858" i="1" s="1"/>
  <c r="G2859" i="1"/>
  <c r="H2859" i="1" s="1"/>
  <c r="I2859" i="1" s="1"/>
  <c r="K2859" i="1" s="1"/>
  <c r="G2860" i="1"/>
  <c r="H2860" i="1" s="1"/>
  <c r="I2860" i="1" s="1"/>
  <c r="K2860" i="1" s="1"/>
  <c r="G2861" i="1"/>
  <c r="H2861" i="1" s="1"/>
  <c r="I2861" i="1" s="1"/>
  <c r="K2861" i="1" s="1"/>
  <c r="G2862" i="1"/>
  <c r="H2862" i="1" s="1"/>
  <c r="I2862" i="1" s="1"/>
  <c r="K2862" i="1" s="1"/>
  <c r="G2863" i="1"/>
  <c r="H2863" i="1" s="1"/>
  <c r="I2863" i="1" s="1"/>
  <c r="K2863" i="1" s="1"/>
  <c r="G2864" i="1"/>
  <c r="H2864" i="1" s="1"/>
  <c r="I2864" i="1" s="1"/>
  <c r="K2864" i="1" s="1"/>
  <c r="G2865" i="1"/>
  <c r="H2865" i="1" s="1"/>
  <c r="I2865" i="1" s="1"/>
  <c r="K2865" i="1" s="1"/>
  <c r="G2866" i="1"/>
  <c r="H2866" i="1" s="1"/>
  <c r="I2866" i="1" s="1"/>
  <c r="K2866" i="1" s="1"/>
  <c r="G2867" i="1"/>
  <c r="H2867" i="1" s="1"/>
  <c r="I2867" i="1" s="1"/>
  <c r="K2867" i="1" s="1"/>
  <c r="G2868" i="1"/>
  <c r="H2868" i="1" s="1"/>
  <c r="I2868" i="1" s="1"/>
  <c r="K2868" i="1" s="1"/>
  <c r="G2869" i="1"/>
  <c r="H2869" i="1" s="1"/>
  <c r="I2869" i="1" s="1"/>
  <c r="K2869" i="1" s="1"/>
  <c r="G2870" i="1"/>
  <c r="H2870" i="1" s="1"/>
  <c r="I2870" i="1" s="1"/>
  <c r="K2870" i="1" s="1"/>
  <c r="G2871" i="1"/>
  <c r="H2871" i="1" s="1"/>
  <c r="I2871" i="1" s="1"/>
  <c r="K2871" i="1" s="1"/>
  <c r="G2872" i="1"/>
  <c r="H2872" i="1" s="1"/>
  <c r="I2872" i="1" s="1"/>
  <c r="K2872" i="1" s="1"/>
  <c r="G2873" i="1"/>
  <c r="H2873" i="1" s="1"/>
  <c r="I2873" i="1" s="1"/>
  <c r="K2873" i="1" s="1"/>
  <c r="G2874" i="1"/>
  <c r="H2874" i="1" s="1"/>
  <c r="I2874" i="1" s="1"/>
  <c r="K2874" i="1" s="1"/>
  <c r="G2875" i="1"/>
  <c r="H2875" i="1" s="1"/>
  <c r="I2875" i="1" s="1"/>
  <c r="K2875" i="1" s="1"/>
  <c r="G2876" i="1"/>
  <c r="H2876" i="1" s="1"/>
  <c r="I2876" i="1" s="1"/>
  <c r="K2876" i="1" s="1"/>
  <c r="G2877" i="1"/>
  <c r="H2877" i="1" s="1"/>
  <c r="I2877" i="1" s="1"/>
  <c r="K2877" i="1" s="1"/>
  <c r="G2878" i="1"/>
  <c r="H2878" i="1" s="1"/>
  <c r="I2878" i="1" s="1"/>
  <c r="K2878" i="1" s="1"/>
  <c r="G2879" i="1"/>
  <c r="H2879" i="1" s="1"/>
  <c r="I2879" i="1" s="1"/>
  <c r="K2879" i="1" s="1"/>
  <c r="G2880" i="1"/>
  <c r="H2880" i="1" s="1"/>
  <c r="I2880" i="1" s="1"/>
  <c r="K2880" i="1" s="1"/>
  <c r="G2881" i="1"/>
  <c r="H2881" i="1" s="1"/>
  <c r="I2881" i="1" s="1"/>
  <c r="K2881" i="1" s="1"/>
  <c r="G2882" i="1"/>
  <c r="H2882" i="1" s="1"/>
  <c r="I2882" i="1" s="1"/>
  <c r="K2882" i="1" s="1"/>
  <c r="G2883" i="1"/>
  <c r="H2883" i="1" s="1"/>
  <c r="I2883" i="1" s="1"/>
  <c r="K2883" i="1" s="1"/>
  <c r="G2884" i="1"/>
  <c r="H2884" i="1" s="1"/>
  <c r="I2884" i="1" s="1"/>
  <c r="K2884" i="1" s="1"/>
  <c r="G2885" i="1"/>
  <c r="H2885" i="1" s="1"/>
  <c r="I2885" i="1" s="1"/>
  <c r="K2885" i="1" s="1"/>
  <c r="G2886" i="1"/>
  <c r="H2886" i="1" s="1"/>
  <c r="I2886" i="1" s="1"/>
  <c r="K2886" i="1" s="1"/>
  <c r="G2887" i="1"/>
  <c r="H2887" i="1" s="1"/>
  <c r="I2887" i="1" s="1"/>
  <c r="K2887" i="1" s="1"/>
  <c r="G2888" i="1"/>
  <c r="H2888" i="1" s="1"/>
  <c r="I2888" i="1" s="1"/>
  <c r="K2888" i="1" s="1"/>
  <c r="G2889" i="1"/>
  <c r="H2889" i="1" s="1"/>
  <c r="I2889" i="1" s="1"/>
  <c r="K2889" i="1" s="1"/>
  <c r="G2890" i="1"/>
  <c r="H2890" i="1" s="1"/>
  <c r="I2890" i="1" s="1"/>
  <c r="K2890" i="1" s="1"/>
  <c r="G2891" i="1"/>
  <c r="H2891" i="1" s="1"/>
  <c r="I2891" i="1" s="1"/>
  <c r="K2891" i="1" s="1"/>
  <c r="G2892" i="1"/>
  <c r="H2892" i="1" s="1"/>
  <c r="I2892" i="1" s="1"/>
  <c r="K2892" i="1" s="1"/>
  <c r="G2893" i="1"/>
  <c r="H2893" i="1" s="1"/>
  <c r="I2893" i="1" s="1"/>
  <c r="K2893" i="1" s="1"/>
  <c r="G2894" i="1"/>
  <c r="H2894" i="1" s="1"/>
  <c r="I2894" i="1" s="1"/>
  <c r="K2894" i="1" s="1"/>
  <c r="G2895" i="1"/>
  <c r="H2895" i="1" s="1"/>
  <c r="I2895" i="1" s="1"/>
  <c r="K2895" i="1" s="1"/>
  <c r="G2896" i="1"/>
  <c r="H2896" i="1" s="1"/>
  <c r="I2896" i="1" s="1"/>
  <c r="K2896" i="1" s="1"/>
  <c r="G2897" i="1"/>
  <c r="H2897" i="1" s="1"/>
  <c r="I2897" i="1" s="1"/>
  <c r="K2897" i="1" s="1"/>
  <c r="G2898" i="1"/>
  <c r="H2898" i="1" s="1"/>
  <c r="I2898" i="1" s="1"/>
  <c r="K2898" i="1" s="1"/>
  <c r="G2899" i="1"/>
  <c r="H2899" i="1" s="1"/>
  <c r="I2899" i="1" s="1"/>
  <c r="K2899" i="1" s="1"/>
  <c r="G2900" i="1"/>
  <c r="H2900" i="1" s="1"/>
  <c r="I2900" i="1" s="1"/>
  <c r="K2900" i="1" s="1"/>
  <c r="G2901" i="1"/>
  <c r="H2901" i="1" s="1"/>
  <c r="I2901" i="1" s="1"/>
  <c r="K2901" i="1" s="1"/>
  <c r="G2902" i="1"/>
  <c r="H2902" i="1" s="1"/>
  <c r="I2902" i="1" s="1"/>
  <c r="K2902" i="1" s="1"/>
  <c r="G2903" i="1"/>
  <c r="H2903" i="1" s="1"/>
  <c r="I2903" i="1" s="1"/>
  <c r="K2903" i="1" s="1"/>
  <c r="G2904" i="1"/>
  <c r="H2904" i="1" s="1"/>
  <c r="I2904" i="1" s="1"/>
  <c r="K2904" i="1" s="1"/>
  <c r="G2905" i="1"/>
  <c r="H2905" i="1" s="1"/>
  <c r="I2905" i="1" s="1"/>
  <c r="K2905" i="1" s="1"/>
  <c r="G2906" i="1"/>
  <c r="H2906" i="1" s="1"/>
  <c r="I2906" i="1" s="1"/>
  <c r="K2906" i="1" s="1"/>
  <c r="G2907" i="1"/>
  <c r="H2907" i="1" s="1"/>
  <c r="I2907" i="1" s="1"/>
  <c r="K2907" i="1" s="1"/>
  <c r="G2908" i="1"/>
  <c r="H2908" i="1" s="1"/>
  <c r="I2908" i="1" s="1"/>
  <c r="K2908" i="1" s="1"/>
  <c r="G2909" i="1"/>
  <c r="H2909" i="1" s="1"/>
  <c r="I2909" i="1" s="1"/>
  <c r="K2909" i="1" s="1"/>
  <c r="G2910" i="1"/>
  <c r="H2910" i="1" s="1"/>
  <c r="I2910" i="1" s="1"/>
  <c r="K2910" i="1" s="1"/>
  <c r="G2911" i="1"/>
  <c r="H2911" i="1" s="1"/>
  <c r="I2911" i="1" s="1"/>
  <c r="K2911" i="1" s="1"/>
  <c r="G2912" i="1"/>
  <c r="H2912" i="1" s="1"/>
  <c r="I2912" i="1" s="1"/>
  <c r="K2912" i="1" s="1"/>
  <c r="G2913" i="1"/>
  <c r="H2913" i="1" s="1"/>
  <c r="I2913" i="1" s="1"/>
  <c r="K2913" i="1" s="1"/>
  <c r="G2914" i="1"/>
  <c r="H2914" i="1" s="1"/>
  <c r="I2914" i="1" s="1"/>
  <c r="K2914" i="1" s="1"/>
  <c r="G2915" i="1"/>
  <c r="H2915" i="1" s="1"/>
  <c r="I2915" i="1" s="1"/>
  <c r="K2915" i="1" s="1"/>
  <c r="G2916" i="1"/>
  <c r="H2916" i="1" s="1"/>
  <c r="I2916" i="1" s="1"/>
  <c r="K2916" i="1" s="1"/>
  <c r="G2917" i="1"/>
  <c r="H2917" i="1" s="1"/>
  <c r="I2917" i="1" s="1"/>
  <c r="K2917" i="1" s="1"/>
  <c r="G2918" i="1"/>
  <c r="H2918" i="1" s="1"/>
  <c r="I2918" i="1" s="1"/>
  <c r="K2918" i="1" s="1"/>
  <c r="G2919" i="1"/>
  <c r="H2919" i="1" s="1"/>
  <c r="I2919" i="1" s="1"/>
  <c r="K2919" i="1" s="1"/>
  <c r="G2920" i="1"/>
  <c r="H2920" i="1" s="1"/>
  <c r="I2920" i="1" s="1"/>
  <c r="K2920" i="1" s="1"/>
  <c r="G2921" i="1"/>
  <c r="H2921" i="1" s="1"/>
  <c r="I2921" i="1" s="1"/>
  <c r="K2921" i="1" s="1"/>
  <c r="G2922" i="1"/>
  <c r="H2922" i="1" s="1"/>
  <c r="I2922" i="1" s="1"/>
  <c r="K2922" i="1" s="1"/>
  <c r="G2923" i="1"/>
  <c r="H2923" i="1" s="1"/>
  <c r="I2923" i="1" s="1"/>
  <c r="K2923" i="1" s="1"/>
  <c r="G2924" i="1"/>
  <c r="H2924" i="1" s="1"/>
  <c r="I2924" i="1" s="1"/>
  <c r="K2924" i="1" s="1"/>
  <c r="G2925" i="1"/>
  <c r="H2925" i="1" s="1"/>
  <c r="I2925" i="1" s="1"/>
  <c r="K2925" i="1" s="1"/>
  <c r="G2926" i="1"/>
  <c r="H2926" i="1" s="1"/>
  <c r="I2926" i="1" s="1"/>
  <c r="K2926" i="1" s="1"/>
  <c r="G2927" i="1"/>
  <c r="H2927" i="1" s="1"/>
  <c r="I2927" i="1" s="1"/>
  <c r="K2927" i="1" s="1"/>
  <c r="G2928" i="1"/>
  <c r="H2928" i="1" s="1"/>
  <c r="I2928" i="1" s="1"/>
  <c r="K2928" i="1" s="1"/>
  <c r="G2929" i="1"/>
  <c r="H2929" i="1" s="1"/>
  <c r="I2929" i="1" s="1"/>
  <c r="K2929" i="1" s="1"/>
  <c r="G2930" i="1"/>
  <c r="H2930" i="1" s="1"/>
  <c r="I2930" i="1" s="1"/>
  <c r="K2930" i="1" s="1"/>
  <c r="G2931" i="1"/>
  <c r="H2931" i="1" s="1"/>
  <c r="I2931" i="1" s="1"/>
  <c r="K2931" i="1" s="1"/>
  <c r="G2932" i="1"/>
  <c r="H2932" i="1" s="1"/>
  <c r="I2932" i="1" s="1"/>
  <c r="K2932" i="1" s="1"/>
  <c r="G2933" i="1"/>
  <c r="H2933" i="1" s="1"/>
  <c r="I2933" i="1" s="1"/>
  <c r="K2933" i="1" s="1"/>
  <c r="G2934" i="1"/>
  <c r="H2934" i="1" s="1"/>
  <c r="I2934" i="1" s="1"/>
  <c r="K2934" i="1" s="1"/>
  <c r="G2935" i="1"/>
  <c r="H2935" i="1" s="1"/>
  <c r="I2935" i="1" s="1"/>
  <c r="K2935" i="1" s="1"/>
  <c r="G2936" i="1"/>
  <c r="H2936" i="1" s="1"/>
  <c r="I2936" i="1" s="1"/>
  <c r="K2936" i="1" s="1"/>
  <c r="G2937" i="1"/>
  <c r="H2937" i="1" s="1"/>
  <c r="I2937" i="1" s="1"/>
  <c r="K2937" i="1" s="1"/>
  <c r="G2938" i="1"/>
  <c r="H2938" i="1" s="1"/>
  <c r="I2938" i="1" s="1"/>
  <c r="K2938" i="1" s="1"/>
  <c r="G2939" i="1"/>
  <c r="H2939" i="1" s="1"/>
  <c r="I2939" i="1" s="1"/>
  <c r="K2939" i="1" s="1"/>
  <c r="G2940" i="1"/>
  <c r="H2940" i="1" s="1"/>
  <c r="I2940" i="1" s="1"/>
  <c r="K2940" i="1" s="1"/>
  <c r="G2941" i="1"/>
  <c r="H2941" i="1" s="1"/>
  <c r="I2941" i="1" s="1"/>
  <c r="K2941" i="1" s="1"/>
  <c r="G2942" i="1"/>
  <c r="H2942" i="1" s="1"/>
  <c r="I2942" i="1" s="1"/>
  <c r="K2942" i="1" s="1"/>
  <c r="G2943" i="1"/>
  <c r="H2943" i="1" s="1"/>
  <c r="I2943" i="1" s="1"/>
  <c r="K2943" i="1" s="1"/>
  <c r="G2944" i="1"/>
  <c r="H2944" i="1" s="1"/>
  <c r="I2944" i="1" s="1"/>
  <c r="K2944" i="1" s="1"/>
  <c r="G2945" i="1"/>
  <c r="H2945" i="1" s="1"/>
  <c r="I2945" i="1" s="1"/>
  <c r="K2945" i="1" s="1"/>
  <c r="G2946" i="1"/>
  <c r="H2946" i="1" s="1"/>
  <c r="I2946" i="1" s="1"/>
  <c r="K2946" i="1" s="1"/>
  <c r="G2947" i="1"/>
  <c r="H2947" i="1" s="1"/>
  <c r="I2947" i="1" s="1"/>
  <c r="K2947" i="1" s="1"/>
  <c r="G2948" i="1"/>
  <c r="H2948" i="1" s="1"/>
  <c r="I2948" i="1" s="1"/>
  <c r="K2948" i="1" s="1"/>
  <c r="G2949" i="1"/>
  <c r="H2949" i="1" s="1"/>
  <c r="I2949" i="1" s="1"/>
  <c r="K2949" i="1" s="1"/>
  <c r="G2950" i="1"/>
  <c r="H2950" i="1" s="1"/>
  <c r="I2950" i="1" s="1"/>
  <c r="K2950" i="1" s="1"/>
  <c r="G2951" i="1"/>
  <c r="H2951" i="1" s="1"/>
  <c r="I2951" i="1" s="1"/>
  <c r="K2951" i="1" s="1"/>
  <c r="G2952" i="1"/>
  <c r="H2952" i="1" s="1"/>
  <c r="I2952" i="1" s="1"/>
  <c r="K2952" i="1" s="1"/>
  <c r="G2953" i="1"/>
  <c r="H2953" i="1" s="1"/>
  <c r="I2953" i="1" s="1"/>
  <c r="K2953" i="1" s="1"/>
  <c r="G2954" i="1"/>
  <c r="H2954" i="1" s="1"/>
  <c r="I2954" i="1" s="1"/>
  <c r="K2954" i="1" s="1"/>
  <c r="G2955" i="1"/>
  <c r="H2955" i="1" s="1"/>
  <c r="I2955" i="1" s="1"/>
  <c r="K2955" i="1" s="1"/>
  <c r="G2956" i="1"/>
  <c r="H2956" i="1" s="1"/>
  <c r="I2956" i="1" s="1"/>
  <c r="K2956" i="1" s="1"/>
  <c r="G2957" i="1"/>
  <c r="H2957" i="1" s="1"/>
  <c r="I2957" i="1" s="1"/>
  <c r="K2957" i="1" s="1"/>
  <c r="G2958" i="1"/>
  <c r="H2958" i="1" s="1"/>
  <c r="I2958" i="1" s="1"/>
  <c r="K2958" i="1" s="1"/>
  <c r="G2959" i="1"/>
  <c r="H2959" i="1" s="1"/>
  <c r="I2959" i="1" s="1"/>
  <c r="K2959" i="1" s="1"/>
  <c r="G2960" i="1"/>
  <c r="H2960" i="1" s="1"/>
  <c r="I2960" i="1" s="1"/>
  <c r="K2960" i="1" s="1"/>
  <c r="G2961" i="1"/>
  <c r="H2961" i="1" s="1"/>
  <c r="I2961" i="1" s="1"/>
  <c r="K2961" i="1" s="1"/>
  <c r="G2962" i="1"/>
  <c r="H2962" i="1" s="1"/>
  <c r="I2962" i="1" s="1"/>
  <c r="K2962" i="1" s="1"/>
  <c r="G2963" i="1"/>
  <c r="H2963" i="1" s="1"/>
  <c r="I2963" i="1" s="1"/>
  <c r="K2963" i="1" s="1"/>
  <c r="G2964" i="1"/>
  <c r="H2964" i="1" s="1"/>
  <c r="I2964" i="1" s="1"/>
  <c r="K2964" i="1" s="1"/>
  <c r="G2965" i="1"/>
  <c r="H2965" i="1" s="1"/>
  <c r="I2965" i="1" s="1"/>
  <c r="K2965" i="1" s="1"/>
  <c r="G2966" i="1"/>
  <c r="H2966" i="1" s="1"/>
  <c r="I2966" i="1" s="1"/>
  <c r="K2966" i="1" s="1"/>
  <c r="G2967" i="1"/>
  <c r="H2967" i="1" s="1"/>
  <c r="I2967" i="1" s="1"/>
  <c r="K2967" i="1" s="1"/>
  <c r="G2968" i="1"/>
  <c r="H2968" i="1" s="1"/>
  <c r="I2968" i="1" s="1"/>
  <c r="K2968" i="1" s="1"/>
  <c r="G2969" i="1"/>
  <c r="H2969" i="1" s="1"/>
  <c r="I2969" i="1" s="1"/>
  <c r="K2969" i="1" s="1"/>
  <c r="G2970" i="1"/>
  <c r="H2970" i="1" s="1"/>
  <c r="I2970" i="1" s="1"/>
  <c r="K2970" i="1" s="1"/>
  <c r="G2971" i="1"/>
  <c r="H2971" i="1" s="1"/>
  <c r="I2971" i="1" s="1"/>
  <c r="K2971" i="1" s="1"/>
  <c r="G2972" i="1"/>
  <c r="H2972" i="1" s="1"/>
  <c r="I2972" i="1" s="1"/>
  <c r="K2972" i="1" s="1"/>
  <c r="G2973" i="1"/>
  <c r="H2973" i="1" s="1"/>
  <c r="I2973" i="1" s="1"/>
  <c r="K2973" i="1" s="1"/>
  <c r="G2974" i="1"/>
  <c r="H2974" i="1" s="1"/>
  <c r="I2974" i="1" s="1"/>
  <c r="K2974" i="1" s="1"/>
  <c r="G2975" i="1"/>
  <c r="H2975" i="1" s="1"/>
  <c r="I2975" i="1" s="1"/>
  <c r="K2975" i="1" s="1"/>
  <c r="G2976" i="1"/>
  <c r="H2976" i="1" s="1"/>
  <c r="I2976" i="1" s="1"/>
  <c r="K2976" i="1" s="1"/>
  <c r="G2977" i="1"/>
  <c r="H2977" i="1" s="1"/>
  <c r="I2977" i="1" s="1"/>
  <c r="K2977" i="1" s="1"/>
  <c r="G2978" i="1"/>
  <c r="H2978" i="1" s="1"/>
  <c r="I2978" i="1" s="1"/>
  <c r="K2978" i="1" s="1"/>
  <c r="G2979" i="1"/>
  <c r="H2979" i="1" s="1"/>
  <c r="I2979" i="1" s="1"/>
  <c r="K2979" i="1" s="1"/>
  <c r="G2980" i="1"/>
  <c r="H2980" i="1" s="1"/>
  <c r="I2980" i="1" s="1"/>
  <c r="K2980" i="1" s="1"/>
  <c r="G2981" i="1"/>
  <c r="H2981" i="1" s="1"/>
  <c r="I2981" i="1" s="1"/>
  <c r="K2981" i="1" s="1"/>
  <c r="G2982" i="1"/>
  <c r="H2982" i="1" s="1"/>
  <c r="I2982" i="1" s="1"/>
  <c r="K2982" i="1" s="1"/>
  <c r="G2983" i="1"/>
  <c r="H2983" i="1" s="1"/>
  <c r="I2983" i="1" s="1"/>
  <c r="K2983" i="1" s="1"/>
  <c r="G2984" i="1"/>
  <c r="H2984" i="1" s="1"/>
  <c r="I2984" i="1" s="1"/>
  <c r="K2984" i="1" s="1"/>
  <c r="G2985" i="1"/>
  <c r="H2985" i="1" s="1"/>
  <c r="I2985" i="1" s="1"/>
  <c r="K2985" i="1" s="1"/>
  <c r="G2986" i="1"/>
  <c r="H2986" i="1" s="1"/>
  <c r="I2986" i="1" s="1"/>
  <c r="K2986" i="1" s="1"/>
  <c r="G2987" i="1"/>
  <c r="H2987" i="1" s="1"/>
  <c r="I2987" i="1" s="1"/>
  <c r="K2987" i="1" s="1"/>
  <c r="G2988" i="1"/>
  <c r="H2988" i="1" s="1"/>
  <c r="I2988" i="1" s="1"/>
  <c r="K2988" i="1" s="1"/>
  <c r="G2989" i="1"/>
  <c r="H2989" i="1" s="1"/>
  <c r="I2989" i="1" s="1"/>
  <c r="K2989" i="1" s="1"/>
  <c r="G2990" i="1"/>
  <c r="H2990" i="1" s="1"/>
  <c r="I2990" i="1" s="1"/>
  <c r="K2990" i="1" s="1"/>
  <c r="G2991" i="1"/>
  <c r="H2991" i="1" s="1"/>
  <c r="I2991" i="1" s="1"/>
  <c r="K2991" i="1" s="1"/>
  <c r="G2992" i="1"/>
  <c r="H2992" i="1" s="1"/>
  <c r="I2992" i="1" s="1"/>
  <c r="K2992" i="1" s="1"/>
  <c r="G2993" i="1"/>
  <c r="H2993" i="1" s="1"/>
  <c r="I2993" i="1" s="1"/>
  <c r="K2993" i="1" s="1"/>
  <c r="G2994" i="1"/>
  <c r="H2994" i="1" s="1"/>
  <c r="I2994" i="1" s="1"/>
  <c r="K2994" i="1" s="1"/>
  <c r="G2995" i="1"/>
  <c r="H2995" i="1" s="1"/>
  <c r="I2995" i="1" s="1"/>
  <c r="K2995" i="1" s="1"/>
  <c r="G2996" i="1"/>
  <c r="H2996" i="1" s="1"/>
  <c r="I2996" i="1" s="1"/>
  <c r="K2996" i="1" s="1"/>
  <c r="G2997" i="1"/>
  <c r="H2997" i="1" s="1"/>
  <c r="I2997" i="1" s="1"/>
  <c r="K2997" i="1" s="1"/>
  <c r="G2998" i="1"/>
  <c r="H2998" i="1" s="1"/>
  <c r="I2998" i="1" s="1"/>
  <c r="K2998" i="1" s="1"/>
  <c r="G2999" i="1"/>
  <c r="H2999" i="1" s="1"/>
  <c r="I2999" i="1" s="1"/>
  <c r="K2999" i="1" s="1"/>
  <c r="G3000" i="1"/>
  <c r="H3000" i="1" s="1"/>
  <c r="I3000" i="1" s="1"/>
  <c r="K3000" i="1" s="1"/>
  <c r="G3001" i="1"/>
  <c r="H3001" i="1" s="1"/>
  <c r="I3001" i="1" s="1"/>
  <c r="K3001" i="1" s="1"/>
  <c r="G3002" i="1"/>
  <c r="H3002" i="1" s="1"/>
  <c r="I3002" i="1" s="1"/>
  <c r="K3002" i="1" s="1"/>
  <c r="G3003" i="1"/>
  <c r="H3003" i="1" s="1"/>
  <c r="I3003" i="1" s="1"/>
  <c r="K3003" i="1" s="1"/>
  <c r="G3004" i="1"/>
  <c r="H3004" i="1" s="1"/>
  <c r="I3004" i="1" s="1"/>
  <c r="K3004" i="1" s="1"/>
  <c r="G3005" i="1"/>
  <c r="H3005" i="1" s="1"/>
  <c r="I3005" i="1" s="1"/>
  <c r="K3005" i="1" s="1"/>
  <c r="G3006" i="1"/>
  <c r="H3006" i="1" s="1"/>
  <c r="I3006" i="1" s="1"/>
  <c r="K3006" i="1" s="1"/>
  <c r="G3007" i="1"/>
  <c r="H3007" i="1" s="1"/>
  <c r="I3007" i="1" s="1"/>
  <c r="K3007" i="1" s="1"/>
  <c r="G3008" i="1"/>
  <c r="H3008" i="1" s="1"/>
  <c r="I3008" i="1" s="1"/>
  <c r="K3008" i="1" s="1"/>
  <c r="G3009" i="1"/>
  <c r="H3009" i="1" s="1"/>
  <c r="I3009" i="1" s="1"/>
  <c r="K3009" i="1" s="1"/>
  <c r="G3010" i="1"/>
  <c r="H3010" i="1" s="1"/>
  <c r="I3010" i="1" s="1"/>
  <c r="K3010" i="1" s="1"/>
  <c r="G3011" i="1"/>
  <c r="H3011" i="1" s="1"/>
  <c r="I3011" i="1" s="1"/>
  <c r="K3011" i="1" s="1"/>
  <c r="G3012" i="1"/>
  <c r="H3012" i="1" s="1"/>
  <c r="I3012" i="1" s="1"/>
  <c r="K3012" i="1" s="1"/>
  <c r="G3013" i="1"/>
  <c r="H3013" i="1" s="1"/>
  <c r="I3013" i="1" s="1"/>
  <c r="K3013" i="1" s="1"/>
  <c r="G3014" i="1"/>
  <c r="H3014" i="1" s="1"/>
  <c r="I3014" i="1" s="1"/>
  <c r="K3014" i="1" s="1"/>
  <c r="G3015" i="1"/>
  <c r="H3015" i="1" s="1"/>
  <c r="I3015" i="1" s="1"/>
  <c r="K3015" i="1" s="1"/>
  <c r="G3016" i="1"/>
  <c r="H3016" i="1" s="1"/>
  <c r="I3016" i="1" s="1"/>
  <c r="K3016" i="1" s="1"/>
  <c r="G3017" i="1"/>
  <c r="H3017" i="1" s="1"/>
  <c r="I3017" i="1" s="1"/>
  <c r="K3017" i="1" s="1"/>
  <c r="G3018" i="1"/>
  <c r="H3018" i="1" s="1"/>
  <c r="I3018" i="1" s="1"/>
  <c r="K3018" i="1" s="1"/>
  <c r="G3019" i="1"/>
  <c r="H3019" i="1" s="1"/>
  <c r="I3019" i="1" s="1"/>
  <c r="K3019" i="1" s="1"/>
  <c r="G3020" i="1"/>
  <c r="H3020" i="1" s="1"/>
  <c r="I3020" i="1" s="1"/>
  <c r="K3020" i="1" s="1"/>
  <c r="G3021" i="1"/>
  <c r="H3021" i="1" s="1"/>
  <c r="I3021" i="1" s="1"/>
  <c r="K3021" i="1" s="1"/>
  <c r="G3022" i="1"/>
  <c r="H3022" i="1" s="1"/>
  <c r="I3022" i="1" s="1"/>
  <c r="K3022" i="1" s="1"/>
  <c r="G3023" i="1"/>
  <c r="H3023" i="1" s="1"/>
  <c r="I3023" i="1" s="1"/>
  <c r="K3023" i="1" s="1"/>
  <c r="G3024" i="1"/>
  <c r="H3024" i="1" s="1"/>
  <c r="I3024" i="1" s="1"/>
  <c r="K3024" i="1" s="1"/>
  <c r="G3025" i="1"/>
  <c r="H3025" i="1" s="1"/>
  <c r="I3025" i="1" s="1"/>
  <c r="K3025" i="1" s="1"/>
  <c r="G3026" i="1"/>
  <c r="H3026" i="1" s="1"/>
  <c r="I3026" i="1" s="1"/>
  <c r="K3026" i="1" s="1"/>
  <c r="G3027" i="1"/>
  <c r="H3027" i="1" s="1"/>
  <c r="I3027" i="1" s="1"/>
  <c r="K3027" i="1" s="1"/>
  <c r="G3028" i="1"/>
  <c r="H3028" i="1" s="1"/>
  <c r="I3028" i="1" s="1"/>
  <c r="K3028" i="1" s="1"/>
  <c r="G3029" i="1"/>
  <c r="H3029" i="1" s="1"/>
  <c r="I3029" i="1" s="1"/>
  <c r="K3029" i="1" s="1"/>
  <c r="G3030" i="1"/>
  <c r="H3030" i="1" s="1"/>
  <c r="I3030" i="1" s="1"/>
  <c r="K3030" i="1" s="1"/>
  <c r="G3031" i="1"/>
  <c r="H3031" i="1" s="1"/>
  <c r="I3031" i="1" s="1"/>
  <c r="K3031" i="1" s="1"/>
  <c r="G3032" i="1"/>
  <c r="H3032" i="1" s="1"/>
  <c r="I3032" i="1" s="1"/>
  <c r="K3032" i="1" s="1"/>
  <c r="G3033" i="1"/>
  <c r="H3033" i="1" s="1"/>
  <c r="I3033" i="1" s="1"/>
  <c r="K3033" i="1" s="1"/>
  <c r="G3034" i="1"/>
  <c r="H3034" i="1" s="1"/>
  <c r="I3034" i="1" s="1"/>
  <c r="K3034" i="1" s="1"/>
  <c r="G3035" i="1"/>
  <c r="H3035" i="1" s="1"/>
  <c r="I3035" i="1" s="1"/>
  <c r="K3035" i="1" s="1"/>
  <c r="G3036" i="1"/>
  <c r="H3036" i="1" s="1"/>
  <c r="I3036" i="1" s="1"/>
  <c r="K3036" i="1" s="1"/>
  <c r="G3037" i="1"/>
  <c r="H3037" i="1" s="1"/>
  <c r="I3037" i="1" s="1"/>
  <c r="K3037" i="1" s="1"/>
  <c r="G3038" i="1"/>
  <c r="H3038" i="1" s="1"/>
  <c r="I3038" i="1" s="1"/>
  <c r="K3038" i="1" s="1"/>
  <c r="G3039" i="1"/>
  <c r="H3039" i="1" s="1"/>
  <c r="I3039" i="1" s="1"/>
  <c r="K3039" i="1" s="1"/>
  <c r="G3040" i="1"/>
  <c r="H3040" i="1" s="1"/>
  <c r="I3040" i="1" s="1"/>
  <c r="K3040" i="1" s="1"/>
  <c r="G3041" i="1"/>
  <c r="H3041" i="1" s="1"/>
  <c r="I3041" i="1" s="1"/>
  <c r="K3041" i="1" s="1"/>
  <c r="G3042" i="1"/>
  <c r="H3042" i="1" s="1"/>
  <c r="I3042" i="1" s="1"/>
  <c r="K3042" i="1" s="1"/>
  <c r="G3043" i="1"/>
  <c r="H3043" i="1" s="1"/>
  <c r="I3043" i="1" s="1"/>
  <c r="K3043" i="1" s="1"/>
  <c r="G3044" i="1"/>
  <c r="H3044" i="1" s="1"/>
  <c r="I3044" i="1" s="1"/>
  <c r="K3044" i="1" s="1"/>
  <c r="G3045" i="1"/>
  <c r="H3045" i="1" s="1"/>
  <c r="I3045" i="1" s="1"/>
  <c r="K3045" i="1" s="1"/>
  <c r="G3046" i="1"/>
  <c r="H3046" i="1" s="1"/>
  <c r="I3046" i="1" s="1"/>
  <c r="K3046" i="1" s="1"/>
  <c r="G3047" i="1"/>
  <c r="H3047" i="1" s="1"/>
  <c r="I3047" i="1" s="1"/>
  <c r="K3047" i="1" s="1"/>
  <c r="G3048" i="1"/>
  <c r="H3048" i="1" s="1"/>
  <c r="I3048" i="1" s="1"/>
  <c r="K3048" i="1" s="1"/>
  <c r="G3049" i="1"/>
  <c r="H3049" i="1" s="1"/>
  <c r="I3049" i="1" s="1"/>
  <c r="K3049" i="1" s="1"/>
  <c r="G3050" i="1"/>
  <c r="H3050" i="1" s="1"/>
  <c r="I3050" i="1" s="1"/>
  <c r="K3050" i="1" s="1"/>
  <c r="G3051" i="1"/>
  <c r="H3051" i="1" s="1"/>
  <c r="I3051" i="1" s="1"/>
  <c r="K3051" i="1" s="1"/>
  <c r="G3052" i="1"/>
  <c r="H3052" i="1" s="1"/>
  <c r="I3052" i="1" s="1"/>
  <c r="K3052" i="1" s="1"/>
  <c r="G3053" i="1"/>
  <c r="H3053" i="1" s="1"/>
  <c r="I3053" i="1" s="1"/>
  <c r="K3053" i="1" s="1"/>
  <c r="G3054" i="1"/>
  <c r="H3054" i="1" s="1"/>
  <c r="I3054" i="1" s="1"/>
  <c r="K3054" i="1" s="1"/>
  <c r="G3055" i="1"/>
  <c r="H3055" i="1" s="1"/>
  <c r="I3055" i="1" s="1"/>
  <c r="K3055" i="1" s="1"/>
  <c r="G3056" i="1"/>
  <c r="H3056" i="1" s="1"/>
  <c r="I3056" i="1" s="1"/>
  <c r="K3056" i="1" s="1"/>
  <c r="G3057" i="1"/>
  <c r="H3057" i="1" s="1"/>
  <c r="I3057" i="1" s="1"/>
  <c r="K3057" i="1" s="1"/>
  <c r="G3058" i="1"/>
  <c r="H3058" i="1" s="1"/>
  <c r="I3058" i="1" s="1"/>
  <c r="K3058" i="1" s="1"/>
  <c r="G3059" i="1"/>
  <c r="H3059" i="1" s="1"/>
  <c r="I3059" i="1" s="1"/>
  <c r="K3059" i="1" s="1"/>
  <c r="G3060" i="1"/>
  <c r="H3060" i="1" s="1"/>
  <c r="I3060" i="1" s="1"/>
  <c r="K3060" i="1" s="1"/>
  <c r="G3061" i="1"/>
  <c r="H3061" i="1" s="1"/>
  <c r="I3061" i="1" s="1"/>
  <c r="K3061" i="1" s="1"/>
  <c r="G93" i="1"/>
  <c r="H93" i="1" s="1"/>
  <c r="I93" i="1" s="1"/>
  <c r="K93" i="1" s="1"/>
  <c r="G24" i="1"/>
  <c r="H24" i="1" s="1"/>
  <c r="I24" i="1" s="1"/>
  <c r="K24" i="1" s="1"/>
  <c r="G364" i="1"/>
  <c r="H364" i="1" s="1"/>
  <c r="I364" i="1" s="1"/>
  <c r="K364" i="1" s="1"/>
  <c r="G136" i="1"/>
  <c r="H136" i="1" s="1"/>
  <c r="I136" i="1" s="1"/>
  <c r="K136" i="1" s="1"/>
  <c r="G326" i="1"/>
  <c r="H326" i="1" s="1"/>
  <c r="I326" i="1" s="1"/>
  <c r="K326" i="1" s="1"/>
  <c r="G800" i="1"/>
  <c r="H800" i="1" s="1"/>
  <c r="I800" i="1" s="1"/>
  <c r="K800" i="1" s="1"/>
  <c r="G1718" i="1"/>
  <c r="H1718" i="1" s="1"/>
  <c r="I1718" i="1" s="1"/>
  <c r="K1718" i="1" s="1"/>
  <c r="G25" i="1"/>
  <c r="H25" i="1" s="1"/>
  <c r="I25" i="1" s="1"/>
  <c r="K25" i="1" s="1"/>
  <c r="G26" i="1"/>
  <c r="H26" i="1" s="1"/>
  <c r="I26" i="1" s="1"/>
  <c r="K26" i="1" s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25" i="1"/>
  <c r="A26" i="1"/>
  <c r="A93" i="1"/>
  <c r="A24" i="1"/>
  <c r="A364" i="1"/>
  <c r="A136" i="1"/>
  <c r="A326" i="1"/>
  <c r="A800" i="1"/>
  <c r="A1718" i="1"/>
  <c r="A27" i="1"/>
  <c r="A28" i="1"/>
  <c r="M5" i="1" l="1"/>
  <c r="O25" i="1"/>
  <c r="N25" i="1"/>
  <c r="M25" i="1"/>
  <c r="L25" i="1"/>
  <c r="O800" i="1"/>
  <c r="N800" i="1"/>
  <c r="M800" i="1"/>
  <c r="L800" i="1"/>
  <c r="O136" i="1"/>
  <c r="N136" i="1"/>
  <c r="M136" i="1"/>
  <c r="L136" i="1"/>
  <c r="O24" i="1"/>
  <c r="N24" i="1"/>
  <c r="M24" i="1"/>
  <c r="L24" i="1"/>
  <c r="O3061" i="1"/>
  <c r="N3061" i="1"/>
  <c r="M3061" i="1"/>
  <c r="L3061" i="1"/>
  <c r="O3059" i="1"/>
  <c r="N3059" i="1"/>
  <c r="M3059" i="1"/>
  <c r="L3059" i="1"/>
  <c r="O3057" i="1"/>
  <c r="N3057" i="1"/>
  <c r="M3057" i="1"/>
  <c r="L3057" i="1"/>
  <c r="O3055" i="1"/>
  <c r="N3055" i="1"/>
  <c r="M3055" i="1"/>
  <c r="L3055" i="1"/>
  <c r="O3053" i="1"/>
  <c r="N3053" i="1"/>
  <c r="M3053" i="1"/>
  <c r="L3053" i="1"/>
  <c r="O3051" i="1"/>
  <c r="N3051" i="1"/>
  <c r="M3051" i="1"/>
  <c r="L3051" i="1"/>
  <c r="O3049" i="1"/>
  <c r="N3049" i="1"/>
  <c r="M3049" i="1"/>
  <c r="L3049" i="1"/>
  <c r="O3047" i="1"/>
  <c r="N3047" i="1"/>
  <c r="M3047" i="1"/>
  <c r="L3047" i="1"/>
  <c r="O3045" i="1"/>
  <c r="N3045" i="1"/>
  <c r="M3045" i="1"/>
  <c r="L3045" i="1"/>
  <c r="O3043" i="1"/>
  <c r="N3043" i="1"/>
  <c r="M3043" i="1"/>
  <c r="L3043" i="1"/>
  <c r="O3041" i="1"/>
  <c r="N3041" i="1"/>
  <c r="M3041" i="1"/>
  <c r="L3041" i="1"/>
  <c r="O3039" i="1"/>
  <c r="N3039" i="1"/>
  <c r="M3039" i="1"/>
  <c r="L3039" i="1"/>
  <c r="O3037" i="1"/>
  <c r="N3037" i="1"/>
  <c r="M3037" i="1"/>
  <c r="L3037" i="1"/>
  <c r="O3035" i="1"/>
  <c r="N3035" i="1"/>
  <c r="M3035" i="1"/>
  <c r="L3035" i="1"/>
  <c r="O3033" i="1"/>
  <c r="N3033" i="1"/>
  <c r="M3033" i="1"/>
  <c r="L3033" i="1"/>
  <c r="O3031" i="1"/>
  <c r="N3031" i="1"/>
  <c r="M3031" i="1"/>
  <c r="L3031" i="1"/>
  <c r="O3029" i="1"/>
  <c r="N3029" i="1"/>
  <c r="M3029" i="1"/>
  <c r="L3029" i="1"/>
  <c r="O3027" i="1"/>
  <c r="N3027" i="1"/>
  <c r="M3027" i="1"/>
  <c r="L3027" i="1"/>
  <c r="O3025" i="1"/>
  <c r="N3025" i="1"/>
  <c r="M3025" i="1"/>
  <c r="L3025" i="1"/>
  <c r="O3023" i="1"/>
  <c r="N3023" i="1"/>
  <c r="M3023" i="1"/>
  <c r="L3023" i="1"/>
  <c r="O3021" i="1"/>
  <c r="N3021" i="1"/>
  <c r="M3021" i="1"/>
  <c r="L3021" i="1"/>
  <c r="O3019" i="1"/>
  <c r="N3019" i="1"/>
  <c r="M3019" i="1"/>
  <c r="L3019" i="1"/>
  <c r="O3017" i="1"/>
  <c r="N3017" i="1"/>
  <c r="M3017" i="1"/>
  <c r="L3017" i="1"/>
  <c r="O3015" i="1"/>
  <c r="N3015" i="1"/>
  <c r="M3015" i="1"/>
  <c r="L3015" i="1"/>
  <c r="O3013" i="1"/>
  <c r="N3013" i="1"/>
  <c r="M3013" i="1"/>
  <c r="L3013" i="1"/>
  <c r="O3011" i="1"/>
  <c r="N3011" i="1"/>
  <c r="M3011" i="1"/>
  <c r="L3011" i="1"/>
  <c r="O3009" i="1"/>
  <c r="N3009" i="1"/>
  <c r="M3009" i="1"/>
  <c r="L3009" i="1"/>
  <c r="O3007" i="1"/>
  <c r="N3007" i="1"/>
  <c r="M3007" i="1"/>
  <c r="L3007" i="1"/>
  <c r="O3005" i="1"/>
  <c r="N3005" i="1"/>
  <c r="M3005" i="1"/>
  <c r="L3005" i="1"/>
  <c r="O3003" i="1"/>
  <c r="N3003" i="1"/>
  <c r="M3003" i="1"/>
  <c r="L3003" i="1"/>
  <c r="O3001" i="1"/>
  <c r="N3001" i="1"/>
  <c r="M3001" i="1"/>
  <c r="L3001" i="1"/>
  <c r="O2999" i="1"/>
  <c r="N2999" i="1"/>
  <c r="M2999" i="1"/>
  <c r="L2999" i="1"/>
  <c r="O2997" i="1"/>
  <c r="N2997" i="1"/>
  <c r="M2997" i="1"/>
  <c r="L2997" i="1"/>
  <c r="O2995" i="1"/>
  <c r="N2995" i="1"/>
  <c r="M2995" i="1"/>
  <c r="L2995" i="1"/>
  <c r="O2993" i="1"/>
  <c r="N2993" i="1"/>
  <c r="M2993" i="1"/>
  <c r="L2993" i="1"/>
  <c r="O2991" i="1"/>
  <c r="N2991" i="1"/>
  <c r="M2991" i="1"/>
  <c r="L2991" i="1"/>
  <c r="O2989" i="1"/>
  <c r="N2989" i="1"/>
  <c r="M2989" i="1"/>
  <c r="L2989" i="1"/>
  <c r="O2987" i="1"/>
  <c r="N2987" i="1"/>
  <c r="M2987" i="1"/>
  <c r="L2987" i="1"/>
  <c r="O2985" i="1"/>
  <c r="N2985" i="1"/>
  <c r="M2985" i="1"/>
  <c r="L2985" i="1"/>
  <c r="O2983" i="1"/>
  <c r="N2983" i="1"/>
  <c r="M2983" i="1"/>
  <c r="L2983" i="1"/>
  <c r="O2981" i="1"/>
  <c r="N2981" i="1"/>
  <c r="M2981" i="1"/>
  <c r="L2981" i="1"/>
  <c r="O2979" i="1"/>
  <c r="N2979" i="1"/>
  <c r="M2979" i="1"/>
  <c r="L2979" i="1"/>
  <c r="O2977" i="1"/>
  <c r="N2977" i="1"/>
  <c r="M2977" i="1"/>
  <c r="L2977" i="1"/>
  <c r="O2975" i="1"/>
  <c r="N2975" i="1"/>
  <c r="M2975" i="1"/>
  <c r="L2975" i="1"/>
  <c r="O2973" i="1"/>
  <c r="N2973" i="1"/>
  <c r="M2973" i="1"/>
  <c r="L2973" i="1"/>
  <c r="O2971" i="1"/>
  <c r="N2971" i="1"/>
  <c r="M2971" i="1"/>
  <c r="L2971" i="1"/>
  <c r="O2969" i="1"/>
  <c r="N2969" i="1"/>
  <c r="M2969" i="1"/>
  <c r="L2969" i="1"/>
  <c r="O2967" i="1"/>
  <c r="N2967" i="1"/>
  <c r="M2967" i="1"/>
  <c r="L2967" i="1"/>
  <c r="O2965" i="1"/>
  <c r="N2965" i="1"/>
  <c r="M2965" i="1"/>
  <c r="L2965" i="1"/>
  <c r="O2963" i="1"/>
  <c r="N2963" i="1"/>
  <c r="M2963" i="1"/>
  <c r="L2963" i="1"/>
  <c r="O2961" i="1"/>
  <c r="N2961" i="1"/>
  <c r="M2961" i="1"/>
  <c r="L2961" i="1"/>
  <c r="O2959" i="1"/>
  <c r="N2959" i="1"/>
  <c r="M2959" i="1"/>
  <c r="L2959" i="1"/>
  <c r="O2957" i="1"/>
  <c r="N2957" i="1"/>
  <c r="M2957" i="1"/>
  <c r="L2957" i="1"/>
  <c r="O2955" i="1"/>
  <c r="N2955" i="1"/>
  <c r="M2955" i="1"/>
  <c r="L2955" i="1"/>
  <c r="O2953" i="1"/>
  <c r="N2953" i="1"/>
  <c r="M2953" i="1"/>
  <c r="L2953" i="1"/>
  <c r="O2951" i="1"/>
  <c r="N2951" i="1"/>
  <c r="M2951" i="1"/>
  <c r="L2951" i="1"/>
  <c r="O2949" i="1"/>
  <c r="N2949" i="1"/>
  <c r="M2949" i="1"/>
  <c r="L2949" i="1"/>
  <c r="O2947" i="1"/>
  <c r="N2947" i="1"/>
  <c r="M2947" i="1"/>
  <c r="L2947" i="1"/>
  <c r="O2945" i="1"/>
  <c r="N2945" i="1"/>
  <c r="M2945" i="1"/>
  <c r="L2945" i="1"/>
  <c r="O2943" i="1"/>
  <c r="N2943" i="1"/>
  <c r="M2943" i="1"/>
  <c r="L2943" i="1"/>
  <c r="O2941" i="1"/>
  <c r="N2941" i="1"/>
  <c r="M2941" i="1"/>
  <c r="L2941" i="1"/>
  <c r="O2939" i="1"/>
  <c r="N2939" i="1"/>
  <c r="M2939" i="1"/>
  <c r="L2939" i="1"/>
  <c r="O2937" i="1"/>
  <c r="N2937" i="1"/>
  <c r="M2937" i="1"/>
  <c r="L2937" i="1"/>
  <c r="O2935" i="1"/>
  <c r="N2935" i="1"/>
  <c r="M2935" i="1"/>
  <c r="L2935" i="1"/>
  <c r="O2933" i="1"/>
  <c r="N2933" i="1"/>
  <c r="M2933" i="1"/>
  <c r="L2933" i="1"/>
  <c r="O2931" i="1"/>
  <c r="N2931" i="1"/>
  <c r="M2931" i="1"/>
  <c r="L2931" i="1"/>
  <c r="O2929" i="1"/>
  <c r="N2929" i="1"/>
  <c r="M2929" i="1"/>
  <c r="L2929" i="1"/>
  <c r="O2927" i="1"/>
  <c r="N2927" i="1"/>
  <c r="M2927" i="1"/>
  <c r="L2927" i="1"/>
  <c r="O2925" i="1"/>
  <c r="N2925" i="1"/>
  <c r="M2925" i="1"/>
  <c r="L2925" i="1"/>
  <c r="O2923" i="1"/>
  <c r="N2923" i="1"/>
  <c r="M2923" i="1"/>
  <c r="L2923" i="1"/>
  <c r="O2921" i="1"/>
  <c r="N2921" i="1"/>
  <c r="M2921" i="1"/>
  <c r="L2921" i="1"/>
  <c r="O2919" i="1"/>
  <c r="N2919" i="1"/>
  <c r="M2919" i="1"/>
  <c r="L2919" i="1"/>
  <c r="O2917" i="1"/>
  <c r="N2917" i="1"/>
  <c r="M2917" i="1"/>
  <c r="L2917" i="1"/>
  <c r="O2915" i="1"/>
  <c r="N2915" i="1"/>
  <c r="M2915" i="1"/>
  <c r="L2915" i="1"/>
  <c r="O2913" i="1"/>
  <c r="N2913" i="1"/>
  <c r="M2913" i="1"/>
  <c r="L2913" i="1"/>
  <c r="O2911" i="1"/>
  <c r="N2911" i="1"/>
  <c r="M2911" i="1"/>
  <c r="L2911" i="1"/>
  <c r="O2909" i="1"/>
  <c r="N2909" i="1"/>
  <c r="M2909" i="1"/>
  <c r="L2909" i="1"/>
  <c r="O2907" i="1"/>
  <c r="N2907" i="1"/>
  <c r="M2907" i="1"/>
  <c r="L2907" i="1"/>
  <c r="O2905" i="1"/>
  <c r="N2905" i="1"/>
  <c r="M2905" i="1"/>
  <c r="L2905" i="1"/>
  <c r="O2903" i="1"/>
  <c r="N2903" i="1"/>
  <c r="M2903" i="1"/>
  <c r="L2903" i="1"/>
  <c r="O2901" i="1"/>
  <c r="N2901" i="1"/>
  <c r="M2901" i="1"/>
  <c r="L2901" i="1"/>
  <c r="O2899" i="1"/>
  <c r="N2899" i="1"/>
  <c r="M2899" i="1"/>
  <c r="L2899" i="1"/>
  <c r="O2897" i="1"/>
  <c r="N2897" i="1"/>
  <c r="M2897" i="1"/>
  <c r="L2897" i="1"/>
  <c r="O2895" i="1"/>
  <c r="N2895" i="1"/>
  <c r="M2895" i="1"/>
  <c r="L2895" i="1"/>
  <c r="O2893" i="1"/>
  <c r="N2893" i="1"/>
  <c r="M2893" i="1"/>
  <c r="L2893" i="1"/>
  <c r="O2891" i="1"/>
  <c r="N2891" i="1"/>
  <c r="M2891" i="1"/>
  <c r="L2891" i="1"/>
  <c r="O2889" i="1"/>
  <c r="N2889" i="1"/>
  <c r="M2889" i="1"/>
  <c r="L2889" i="1"/>
  <c r="O2887" i="1"/>
  <c r="N2887" i="1"/>
  <c r="M2887" i="1"/>
  <c r="L2887" i="1"/>
  <c r="O2885" i="1"/>
  <c r="N2885" i="1"/>
  <c r="M2885" i="1"/>
  <c r="L2885" i="1"/>
  <c r="O2883" i="1"/>
  <c r="N2883" i="1"/>
  <c r="M2883" i="1"/>
  <c r="L2883" i="1"/>
  <c r="O2881" i="1"/>
  <c r="N2881" i="1"/>
  <c r="M2881" i="1"/>
  <c r="L2881" i="1"/>
  <c r="O2879" i="1"/>
  <c r="N2879" i="1"/>
  <c r="M2879" i="1"/>
  <c r="L2879" i="1"/>
  <c r="O2877" i="1"/>
  <c r="N2877" i="1"/>
  <c r="M2877" i="1"/>
  <c r="L2877" i="1"/>
  <c r="O2875" i="1"/>
  <c r="N2875" i="1"/>
  <c r="M2875" i="1"/>
  <c r="L2875" i="1"/>
  <c r="O2873" i="1"/>
  <c r="N2873" i="1"/>
  <c r="M2873" i="1"/>
  <c r="L2873" i="1"/>
  <c r="O2871" i="1"/>
  <c r="N2871" i="1"/>
  <c r="M2871" i="1"/>
  <c r="L2871" i="1"/>
  <c r="O2869" i="1"/>
  <c r="N2869" i="1"/>
  <c r="M2869" i="1"/>
  <c r="L2869" i="1"/>
  <c r="O2867" i="1"/>
  <c r="N2867" i="1"/>
  <c r="M2867" i="1"/>
  <c r="L2867" i="1"/>
  <c r="O2865" i="1"/>
  <c r="N2865" i="1"/>
  <c r="M2865" i="1"/>
  <c r="L2865" i="1"/>
  <c r="O2863" i="1"/>
  <c r="N2863" i="1"/>
  <c r="M2863" i="1"/>
  <c r="L2863" i="1"/>
  <c r="O2861" i="1"/>
  <c r="N2861" i="1"/>
  <c r="M2861" i="1"/>
  <c r="L2861" i="1"/>
  <c r="O2859" i="1"/>
  <c r="N2859" i="1"/>
  <c r="M2859" i="1"/>
  <c r="L2859" i="1"/>
  <c r="O2857" i="1"/>
  <c r="N2857" i="1"/>
  <c r="M2857" i="1"/>
  <c r="L2857" i="1"/>
  <c r="O2855" i="1"/>
  <c r="N2855" i="1"/>
  <c r="M2855" i="1"/>
  <c r="L2855" i="1"/>
  <c r="O2853" i="1"/>
  <c r="N2853" i="1"/>
  <c r="M2853" i="1"/>
  <c r="L2853" i="1"/>
  <c r="O2851" i="1"/>
  <c r="N2851" i="1"/>
  <c r="M2851" i="1"/>
  <c r="L2851" i="1"/>
  <c r="O2849" i="1"/>
  <c r="N2849" i="1"/>
  <c r="M2849" i="1"/>
  <c r="L2849" i="1"/>
  <c r="O2847" i="1"/>
  <c r="N2847" i="1"/>
  <c r="M2847" i="1"/>
  <c r="L2847" i="1"/>
  <c r="O2845" i="1"/>
  <c r="N2845" i="1"/>
  <c r="M2845" i="1"/>
  <c r="L2845" i="1"/>
  <c r="O2843" i="1"/>
  <c r="N2843" i="1"/>
  <c r="M2843" i="1"/>
  <c r="L2843" i="1"/>
  <c r="O2841" i="1"/>
  <c r="N2841" i="1"/>
  <c r="M2841" i="1"/>
  <c r="L2841" i="1"/>
  <c r="O2839" i="1"/>
  <c r="N2839" i="1"/>
  <c r="M2839" i="1"/>
  <c r="L2839" i="1"/>
  <c r="O2837" i="1"/>
  <c r="N2837" i="1"/>
  <c r="M2837" i="1"/>
  <c r="L2837" i="1"/>
  <c r="O2835" i="1"/>
  <c r="N2835" i="1"/>
  <c r="M2835" i="1"/>
  <c r="L2835" i="1"/>
  <c r="O2833" i="1"/>
  <c r="N2833" i="1"/>
  <c r="M2833" i="1"/>
  <c r="L2833" i="1"/>
  <c r="O2831" i="1"/>
  <c r="N2831" i="1"/>
  <c r="M2831" i="1"/>
  <c r="L2831" i="1"/>
  <c r="O2829" i="1"/>
  <c r="N2829" i="1"/>
  <c r="M2829" i="1"/>
  <c r="L2829" i="1"/>
  <c r="O2827" i="1"/>
  <c r="N2827" i="1"/>
  <c r="M2827" i="1"/>
  <c r="L2827" i="1"/>
  <c r="O2825" i="1"/>
  <c r="N2825" i="1"/>
  <c r="M2825" i="1"/>
  <c r="L2825" i="1"/>
  <c r="O2823" i="1"/>
  <c r="N2823" i="1"/>
  <c r="M2823" i="1"/>
  <c r="L2823" i="1"/>
  <c r="O2821" i="1"/>
  <c r="N2821" i="1"/>
  <c r="M2821" i="1"/>
  <c r="L2821" i="1"/>
  <c r="O2819" i="1"/>
  <c r="N2819" i="1"/>
  <c r="M2819" i="1"/>
  <c r="L2819" i="1"/>
  <c r="O2817" i="1"/>
  <c r="N2817" i="1"/>
  <c r="M2817" i="1"/>
  <c r="L2817" i="1"/>
  <c r="O2815" i="1"/>
  <c r="N2815" i="1"/>
  <c r="M2815" i="1"/>
  <c r="L2815" i="1"/>
  <c r="O2813" i="1"/>
  <c r="N2813" i="1"/>
  <c r="M2813" i="1"/>
  <c r="L2813" i="1"/>
  <c r="O2811" i="1"/>
  <c r="N2811" i="1"/>
  <c r="M2811" i="1"/>
  <c r="L2811" i="1"/>
  <c r="O2809" i="1"/>
  <c r="N2809" i="1"/>
  <c r="M2809" i="1"/>
  <c r="L2809" i="1"/>
  <c r="O2807" i="1"/>
  <c r="N2807" i="1"/>
  <c r="M2807" i="1"/>
  <c r="L2807" i="1"/>
  <c r="O2805" i="1"/>
  <c r="N2805" i="1"/>
  <c r="M2805" i="1"/>
  <c r="L2805" i="1"/>
  <c r="O2803" i="1"/>
  <c r="N2803" i="1"/>
  <c r="M2803" i="1"/>
  <c r="L2803" i="1"/>
  <c r="O2801" i="1"/>
  <c r="N2801" i="1"/>
  <c r="M2801" i="1"/>
  <c r="L2801" i="1"/>
  <c r="O2799" i="1"/>
  <c r="N2799" i="1"/>
  <c r="M2799" i="1"/>
  <c r="L2799" i="1"/>
  <c r="O2797" i="1"/>
  <c r="N2797" i="1"/>
  <c r="M2797" i="1"/>
  <c r="L2797" i="1"/>
  <c r="O2795" i="1"/>
  <c r="N2795" i="1"/>
  <c r="M2795" i="1"/>
  <c r="L2795" i="1"/>
  <c r="O2793" i="1"/>
  <c r="N2793" i="1"/>
  <c r="M2793" i="1"/>
  <c r="L2793" i="1"/>
  <c r="O2791" i="1"/>
  <c r="N2791" i="1"/>
  <c r="M2791" i="1"/>
  <c r="L2791" i="1"/>
  <c r="O2789" i="1"/>
  <c r="N2789" i="1"/>
  <c r="M2789" i="1"/>
  <c r="L2789" i="1"/>
  <c r="O2787" i="1"/>
  <c r="N2787" i="1"/>
  <c r="M2787" i="1"/>
  <c r="L2787" i="1"/>
  <c r="O2785" i="1"/>
  <c r="N2785" i="1"/>
  <c r="M2785" i="1"/>
  <c r="L2785" i="1"/>
  <c r="O2783" i="1"/>
  <c r="N2783" i="1"/>
  <c r="M2783" i="1"/>
  <c r="L2783" i="1"/>
  <c r="O2781" i="1"/>
  <c r="N2781" i="1"/>
  <c r="M2781" i="1"/>
  <c r="L2781" i="1"/>
  <c r="O2779" i="1"/>
  <c r="N2779" i="1"/>
  <c r="M2779" i="1"/>
  <c r="L2779" i="1"/>
  <c r="O2777" i="1"/>
  <c r="N2777" i="1"/>
  <c r="M2777" i="1"/>
  <c r="L2777" i="1"/>
  <c r="O2775" i="1"/>
  <c r="N2775" i="1"/>
  <c r="M2775" i="1"/>
  <c r="L2775" i="1"/>
  <c r="O2773" i="1"/>
  <c r="N2773" i="1"/>
  <c r="M2773" i="1"/>
  <c r="L2773" i="1"/>
  <c r="O2771" i="1"/>
  <c r="N2771" i="1"/>
  <c r="M2771" i="1"/>
  <c r="L2771" i="1"/>
  <c r="O2769" i="1"/>
  <c r="N2769" i="1"/>
  <c r="M2769" i="1"/>
  <c r="L2769" i="1"/>
  <c r="O2767" i="1"/>
  <c r="N2767" i="1"/>
  <c r="M2767" i="1"/>
  <c r="L2767" i="1"/>
  <c r="O2765" i="1"/>
  <c r="N2765" i="1"/>
  <c r="M2765" i="1"/>
  <c r="L2765" i="1"/>
  <c r="O2763" i="1"/>
  <c r="N2763" i="1"/>
  <c r="M2763" i="1"/>
  <c r="L2763" i="1"/>
  <c r="O2761" i="1"/>
  <c r="N2761" i="1"/>
  <c r="M2761" i="1"/>
  <c r="L2761" i="1"/>
  <c r="O2759" i="1"/>
  <c r="N2759" i="1"/>
  <c r="M2759" i="1"/>
  <c r="L2759" i="1"/>
  <c r="O2757" i="1"/>
  <c r="N2757" i="1"/>
  <c r="M2757" i="1"/>
  <c r="L2757" i="1"/>
  <c r="O2755" i="1"/>
  <c r="N2755" i="1"/>
  <c r="M2755" i="1"/>
  <c r="L2755" i="1"/>
  <c r="O2753" i="1"/>
  <c r="N2753" i="1"/>
  <c r="M2753" i="1"/>
  <c r="L2753" i="1"/>
  <c r="O2751" i="1"/>
  <c r="N2751" i="1"/>
  <c r="M2751" i="1"/>
  <c r="L2751" i="1"/>
  <c r="O2749" i="1"/>
  <c r="N2749" i="1"/>
  <c r="M2749" i="1"/>
  <c r="L2749" i="1"/>
  <c r="O2747" i="1"/>
  <c r="N2747" i="1"/>
  <c r="M2747" i="1"/>
  <c r="L2747" i="1"/>
  <c r="O2745" i="1"/>
  <c r="N2745" i="1"/>
  <c r="M2745" i="1"/>
  <c r="L2745" i="1"/>
  <c r="O2743" i="1"/>
  <c r="N2743" i="1"/>
  <c r="M2743" i="1"/>
  <c r="L2743" i="1"/>
  <c r="O2741" i="1"/>
  <c r="N2741" i="1"/>
  <c r="M2741" i="1"/>
  <c r="L2741" i="1"/>
  <c r="O2739" i="1"/>
  <c r="N2739" i="1"/>
  <c r="M2739" i="1"/>
  <c r="L2739" i="1"/>
  <c r="O2737" i="1"/>
  <c r="N2737" i="1"/>
  <c r="M2737" i="1"/>
  <c r="L2737" i="1"/>
  <c r="O2735" i="1"/>
  <c r="N2735" i="1"/>
  <c r="M2735" i="1"/>
  <c r="L2735" i="1"/>
  <c r="O2733" i="1"/>
  <c r="N2733" i="1"/>
  <c r="M2733" i="1"/>
  <c r="L2733" i="1"/>
  <c r="O2731" i="1"/>
  <c r="N2731" i="1"/>
  <c r="M2731" i="1"/>
  <c r="L2731" i="1"/>
  <c r="O2729" i="1"/>
  <c r="N2729" i="1"/>
  <c r="M2729" i="1"/>
  <c r="L2729" i="1"/>
  <c r="O2727" i="1"/>
  <c r="N2727" i="1"/>
  <c r="M2727" i="1"/>
  <c r="L2727" i="1"/>
  <c r="O2725" i="1"/>
  <c r="N2725" i="1"/>
  <c r="M2725" i="1"/>
  <c r="L2725" i="1"/>
  <c r="O2723" i="1"/>
  <c r="N2723" i="1"/>
  <c r="M2723" i="1"/>
  <c r="L2723" i="1"/>
  <c r="O2721" i="1"/>
  <c r="N2721" i="1"/>
  <c r="M2721" i="1"/>
  <c r="L2721" i="1"/>
  <c r="O2719" i="1"/>
  <c r="N2719" i="1"/>
  <c r="M2719" i="1"/>
  <c r="L2719" i="1"/>
  <c r="O2717" i="1"/>
  <c r="N2717" i="1"/>
  <c r="M2717" i="1"/>
  <c r="L2717" i="1"/>
  <c r="O2715" i="1"/>
  <c r="N2715" i="1"/>
  <c r="M2715" i="1"/>
  <c r="L2715" i="1"/>
  <c r="O2713" i="1"/>
  <c r="N2713" i="1"/>
  <c r="M2713" i="1"/>
  <c r="L2713" i="1"/>
  <c r="O2711" i="1"/>
  <c r="N2711" i="1"/>
  <c r="M2711" i="1"/>
  <c r="L2711" i="1"/>
  <c r="O2709" i="1"/>
  <c r="N2709" i="1"/>
  <c r="M2709" i="1"/>
  <c r="L2709" i="1"/>
  <c r="O2707" i="1"/>
  <c r="N2707" i="1"/>
  <c r="M2707" i="1"/>
  <c r="L2707" i="1"/>
  <c r="O2705" i="1"/>
  <c r="N2705" i="1"/>
  <c r="M2705" i="1"/>
  <c r="L2705" i="1"/>
  <c r="O2703" i="1"/>
  <c r="N2703" i="1"/>
  <c r="M2703" i="1"/>
  <c r="L2703" i="1"/>
  <c r="O2701" i="1"/>
  <c r="N2701" i="1"/>
  <c r="M2701" i="1"/>
  <c r="L2701" i="1"/>
  <c r="O2699" i="1"/>
  <c r="N2699" i="1"/>
  <c r="M2699" i="1"/>
  <c r="L2699" i="1"/>
  <c r="O2697" i="1"/>
  <c r="N2697" i="1"/>
  <c r="M2697" i="1"/>
  <c r="L2697" i="1"/>
  <c r="O2695" i="1"/>
  <c r="N2695" i="1"/>
  <c r="M2695" i="1"/>
  <c r="L2695" i="1"/>
  <c r="O2693" i="1"/>
  <c r="N2693" i="1"/>
  <c r="M2693" i="1"/>
  <c r="L2693" i="1"/>
  <c r="O2691" i="1"/>
  <c r="N2691" i="1"/>
  <c r="M2691" i="1"/>
  <c r="L2691" i="1"/>
  <c r="O2689" i="1"/>
  <c r="N2689" i="1"/>
  <c r="M2689" i="1"/>
  <c r="L2689" i="1"/>
  <c r="O2687" i="1"/>
  <c r="N2687" i="1"/>
  <c r="M2687" i="1"/>
  <c r="L2687" i="1"/>
  <c r="O2685" i="1"/>
  <c r="N2685" i="1"/>
  <c r="M2685" i="1"/>
  <c r="L2685" i="1"/>
  <c r="O2683" i="1"/>
  <c r="N2683" i="1"/>
  <c r="M2683" i="1"/>
  <c r="L2683" i="1"/>
  <c r="O2681" i="1"/>
  <c r="N2681" i="1"/>
  <c r="M2681" i="1"/>
  <c r="L2681" i="1"/>
  <c r="O2679" i="1"/>
  <c r="N2679" i="1"/>
  <c r="M2679" i="1"/>
  <c r="L2679" i="1"/>
  <c r="O2677" i="1"/>
  <c r="N2677" i="1"/>
  <c r="M2677" i="1"/>
  <c r="L2677" i="1"/>
  <c r="O2675" i="1"/>
  <c r="N2675" i="1"/>
  <c r="M2675" i="1"/>
  <c r="L2675" i="1"/>
  <c r="O2673" i="1"/>
  <c r="N2673" i="1"/>
  <c r="M2673" i="1"/>
  <c r="L2673" i="1"/>
  <c r="O2671" i="1"/>
  <c r="N2671" i="1"/>
  <c r="M2671" i="1"/>
  <c r="L2671" i="1"/>
  <c r="O2669" i="1"/>
  <c r="N2669" i="1"/>
  <c r="M2669" i="1"/>
  <c r="L2669" i="1"/>
  <c r="O2667" i="1"/>
  <c r="N2667" i="1"/>
  <c r="M2667" i="1"/>
  <c r="L2667" i="1"/>
  <c r="O2665" i="1"/>
  <c r="N2665" i="1"/>
  <c r="M2665" i="1"/>
  <c r="L2665" i="1"/>
  <c r="O2663" i="1"/>
  <c r="N2663" i="1"/>
  <c r="M2663" i="1"/>
  <c r="L2663" i="1"/>
  <c r="O2661" i="1"/>
  <c r="N2661" i="1"/>
  <c r="M2661" i="1"/>
  <c r="L2661" i="1"/>
  <c r="O2659" i="1"/>
  <c r="N2659" i="1"/>
  <c r="M2659" i="1"/>
  <c r="L2659" i="1"/>
  <c r="O2657" i="1"/>
  <c r="N2657" i="1"/>
  <c r="M2657" i="1"/>
  <c r="L2657" i="1"/>
  <c r="O2655" i="1"/>
  <c r="N2655" i="1"/>
  <c r="M2655" i="1"/>
  <c r="L2655" i="1"/>
  <c r="O2653" i="1"/>
  <c r="N2653" i="1"/>
  <c r="M2653" i="1"/>
  <c r="L2653" i="1"/>
  <c r="O2651" i="1"/>
  <c r="N2651" i="1"/>
  <c r="M2651" i="1"/>
  <c r="L2651" i="1"/>
  <c r="O2649" i="1"/>
  <c r="N2649" i="1"/>
  <c r="M2649" i="1"/>
  <c r="L2649" i="1"/>
  <c r="O2647" i="1"/>
  <c r="N2647" i="1"/>
  <c r="M2647" i="1"/>
  <c r="L2647" i="1"/>
  <c r="O2645" i="1"/>
  <c r="N2645" i="1"/>
  <c r="M2645" i="1"/>
  <c r="L2645" i="1"/>
  <c r="O2643" i="1"/>
  <c r="N2643" i="1"/>
  <c r="M2643" i="1"/>
  <c r="L2643" i="1"/>
  <c r="O2641" i="1"/>
  <c r="N2641" i="1"/>
  <c r="M2641" i="1"/>
  <c r="L2641" i="1"/>
  <c r="O2639" i="1"/>
  <c r="N2639" i="1"/>
  <c r="M2639" i="1"/>
  <c r="L2639" i="1"/>
  <c r="O2637" i="1"/>
  <c r="N2637" i="1"/>
  <c r="M2637" i="1"/>
  <c r="L2637" i="1"/>
  <c r="O2635" i="1"/>
  <c r="N2635" i="1"/>
  <c r="M2635" i="1"/>
  <c r="L2635" i="1"/>
  <c r="O2633" i="1"/>
  <c r="N2633" i="1"/>
  <c r="M2633" i="1"/>
  <c r="L2633" i="1"/>
  <c r="O2631" i="1"/>
  <c r="N2631" i="1"/>
  <c r="M2631" i="1"/>
  <c r="L2631" i="1"/>
  <c r="O2629" i="1"/>
  <c r="N2629" i="1"/>
  <c r="M2629" i="1"/>
  <c r="L2629" i="1"/>
  <c r="O2627" i="1"/>
  <c r="N2627" i="1"/>
  <c r="M2627" i="1"/>
  <c r="L2627" i="1"/>
  <c r="O2625" i="1"/>
  <c r="N2625" i="1"/>
  <c r="M2625" i="1"/>
  <c r="L2625" i="1"/>
  <c r="O2623" i="1"/>
  <c r="N2623" i="1"/>
  <c r="M2623" i="1"/>
  <c r="L2623" i="1"/>
  <c r="O2621" i="1"/>
  <c r="N2621" i="1"/>
  <c r="M2621" i="1"/>
  <c r="L2621" i="1"/>
  <c r="O2619" i="1"/>
  <c r="N2619" i="1"/>
  <c r="M2619" i="1"/>
  <c r="L2619" i="1"/>
  <c r="O2617" i="1"/>
  <c r="N2617" i="1"/>
  <c r="M2617" i="1"/>
  <c r="L2617" i="1"/>
  <c r="O2615" i="1"/>
  <c r="N2615" i="1"/>
  <c r="M2615" i="1"/>
  <c r="L2615" i="1"/>
  <c r="O2613" i="1"/>
  <c r="N2613" i="1"/>
  <c r="M2613" i="1"/>
  <c r="L2613" i="1"/>
  <c r="O2611" i="1"/>
  <c r="N2611" i="1"/>
  <c r="M2611" i="1"/>
  <c r="L2611" i="1"/>
  <c r="O2609" i="1"/>
  <c r="N2609" i="1"/>
  <c r="M2609" i="1"/>
  <c r="L2609" i="1"/>
  <c r="O2607" i="1"/>
  <c r="N2607" i="1"/>
  <c r="M2607" i="1"/>
  <c r="L2607" i="1"/>
  <c r="O2605" i="1"/>
  <c r="N2605" i="1"/>
  <c r="M2605" i="1"/>
  <c r="L2605" i="1"/>
  <c r="O2603" i="1"/>
  <c r="N2603" i="1"/>
  <c r="M2603" i="1"/>
  <c r="L2603" i="1"/>
  <c r="O2601" i="1"/>
  <c r="N2601" i="1"/>
  <c r="M2601" i="1"/>
  <c r="L2601" i="1"/>
  <c r="O2599" i="1"/>
  <c r="N2599" i="1"/>
  <c r="M2599" i="1"/>
  <c r="L2599" i="1"/>
  <c r="O2597" i="1"/>
  <c r="N2597" i="1"/>
  <c r="M2597" i="1"/>
  <c r="L2597" i="1"/>
  <c r="O2595" i="1"/>
  <c r="N2595" i="1"/>
  <c r="M2595" i="1"/>
  <c r="L2595" i="1"/>
  <c r="O2593" i="1"/>
  <c r="N2593" i="1"/>
  <c r="M2593" i="1"/>
  <c r="L2593" i="1"/>
  <c r="O2591" i="1"/>
  <c r="N2591" i="1"/>
  <c r="M2591" i="1"/>
  <c r="L2591" i="1"/>
  <c r="O2589" i="1"/>
  <c r="N2589" i="1"/>
  <c r="M2589" i="1"/>
  <c r="L2589" i="1"/>
  <c r="O2587" i="1"/>
  <c r="N2587" i="1"/>
  <c r="M2587" i="1"/>
  <c r="L2587" i="1"/>
  <c r="O2585" i="1"/>
  <c r="N2585" i="1"/>
  <c r="M2585" i="1"/>
  <c r="L2585" i="1"/>
  <c r="O2583" i="1"/>
  <c r="N2583" i="1"/>
  <c r="M2583" i="1"/>
  <c r="L2583" i="1"/>
  <c r="O2581" i="1"/>
  <c r="N2581" i="1"/>
  <c r="M2581" i="1"/>
  <c r="L2581" i="1"/>
  <c r="O2579" i="1"/>
  <c r="N2579" i="1"/>
  <c r="M2579" i="1"/>
  <c r="L2579" i="1"/>
  <c r="O2577" i="1"/>
  <c r="N2577" i="1"/>
  <c r="M2577" i="1"/>
  <c r="L2577" i="1"/>
  <c r="O2575" i="1"/>
  <c r="N2575" i="1"/>
  <c r="M2575" i="1"/>
  <c r="L2575" i="1"/>
  <c r="O2573" i="1"/>
  <c r="N2573" i="1"/>
  <c r="M2573" i="1"/>
  <c r="L2573" i="1"/>
  <c r="O2571" i="1"/>
  <c r="N2571" i="1"/>
  <c r="M2571" i="1"/>
  <c r="L2571" i="1"/>
  <c r="O2569" i="1"/>
  <c r="N2569" i="1"/>
  <c r="M2569" i="1"/>
  <c r="L2569" i="1"/>
  <c r="O2567" i="1"/>
  <c r="N2567" i="1"/>
  <c r="M2567" i="1"/>
  <c r="L2567" i="1"/>
  <c r="O2565" i="1"/>
  <c r="N2565" i="1"/>
  <c r="M2565" i="1"/>
  <c r="L2565" i="1"/>
  <c r="O2563" i="1"/>
  <c r="N2563" i="1"/>
  <c r="M2563" i="1"/>
  <c r="L2563" i="1"/>
  <c r="O2561" i="1"/>
  <c r="N2561" i="1"/>
  <c r="M2561" i="1"/>
  <c r="L2561" i="1"/>
  <c r="O2559" i="1"/>
  <c r="N2559" i="1"/>
  <c r="M2559" i="1"/>
  <c r="L2559" i="1"/>
  <c r="O2557" i="1"/>
  <c r="N2557" i="1"/>
  <c r="M2557" i="1"/>
  <c r="L2557" i="1"/>
  <c r="O2555" i="1"/>
  <c r="N2555" i="1"/>
  <c r="M2555" i="1"/>
  <c r="L2555" i="1"/>
  <c r="O2553" i="1"/>
  <c r="N2553" i="1"/>
  <c r="M2553" i="1"/>
  <c r="L2553" i="1"/>
  <c r="O2551" i="1"/>
  <c r="N2551" i="1"/>
  <c r="M2551" i="1"/>
  <c r="L2551" i="1"/>
  <c r="O2549" i="1"/>
  <c r="N2549" i="1"/>
  <c r="M2549" i="1"/>
  <c r="L2549" i="1"/>
  <c r="O2547" i="1"/>
  <c r="N2547" i="1"/>
  <c r="M2547" i="1"/>
  <c r="L2547" i="1"/>
  <c r="O2545" i="1"/>
  <c r="N2545" i="1"/>
  <c r="M2545" i="1"/>
  <c r="L2545" i="1"/>
  <c r="O2543" i="1"/>
  <c r="N2543" i="1"/>
  <c r="M2543" i="1"/>
  <c r="L2543" i="1"/>
  <c r="O2541" i="1"/>
  <c r="N2541" i="1"/>
  <c r="M2541" i="1"/>
  <c r="L2541" i="1"/>
  <c r="O2539" i="1"/>
  <c r="N2539" i="1"/>
  <c r="M2539" i="1"/>
  <c r="L2539" i="1"/>
  <c r="O2537" i="1"/>
  <c r="N2537" i="1"/>
  <c r="M2537" i="1"/>
  <c r="L2537" i="1"/>
  <c r="O2535" i="1"/>
  <c r="N2535" i="1"/>
  <c r="M2535" i="1"/>
  <c r="L2535" i="1"/>
  <c r="O2533" i="1"/>
  <c r="N2533" i="1"/>
  <c r="M2533" i="1"/>
  <c r="L2533" i="1"/>
  <c r="O2531" i="1"/>
  <c r="N2531" i="1"/>
  <c r="M2531" i="1"/>
  <c r="L2531" i="1"/>
  <c r="O2529" i="1"/>
  <c r="N2529" i="1"/>
  <c r="M2529" i="1"/>
  <c r="L2529" i="1"/>
  <c r="O2527" i="1"/>
  <c r="N2527" i="1"/>
  <c r="M2527" i="1"/>
  <c r="L2527" i="1"/>
  <c r="O2525" i="1"/>
  <c r="N2525" i="1"/>
  <c r="M2525" i="1"/>
  <c r="L2525" i="1"/>
  <c r="O2523" i="1"/>
  <c r="N2523" i="1"/>
  <c r="M2523" i="1"/>
  <c r="L2523" i="1"/>
  <c r="O2521" i="1"/>
  <c r="N2521" i="1"/>
  <c r="M2521" i="1"/>
  <c r="L2521" i="1"/>
  <c r="O2519" i="1"/>
  <c r="N2519" i="1"/>
  <c r="M2519" i="1"/>
  <c r="L2519" i="1"/>
  <c r="O2517" i="1"/>
  <c r="N2517" i="1"/>
  <c r="M2517" i="1"/>
  <c r="L2517" i="1"/>
  <c r="O2515" i="1"/>
  <c r="N2515" i="1"/>
  <c r="M2515" i="1"/>
  <c r="L2515" i="1"/>
  <c r="O2513" i="1"/>
  <c r="N2513" i="1"/>
  <c r="M2513" i="1"/>
  <c r="L2513" i="1"/>
  <c r="O2511" i="1"/>
  <c r="N2511" i="1"/>
  <c r="M2511" i="1"/>
  <c r="L2511" i="1"/>
  <c r="O2509" i="1"/>
  <c r="N2509" i="1"/>
  <c r="M2509" i="1"/>
  <c r="L2509" i="1"/>
  <c r="O2507" i="1"/>
  <c r="N2507" i="1"/>
  <c r="M2507" i="1"/>
  <c r="L2507" i="1"/>
  <c r="O2505" i="1"/>
  <c r="N2505" i="1"/>
  <c r="M2505" i="1"/>
  <c r="L2505" i="1"/>
  <c r="O2503" i="1"/>
  <c r="N2503" i="1"/>
  <c r="M2503" i="1"/>
  <c r="L2503" i="1"/>
  <c r="O2501" i="1"/>
  <c r="N2501" i="1"/>
  <c r="M2501" i="1"/>
  <c r="L2501" i="1"/>
  <c r="O2499" i="1"/>
  <c r="N2499" i="1"/>
  <c r="M2499" i="1"/>
  <c r="L2499" i="1"/>
  <c r="O2497" i="1"/>
  <c r="N2497" i="1"/>
  <c r="M2497" i="1"/>
  <c r="L2497" i="1"/>
  <c r="O2495" i="1"/>
  <c r="N2495" i="1"/>
  <c r="M2495" i="1"/>
  <c r="L2495" i="1"/>
  <c r="O2493" i="1"/>
  <c r="N2493" i="1"/>
  <c r="M2493" i="1"/>
  <c r="L2493" i="1"/>
  <c r="O2491" i="1"/>
  <c r="N2491" i="1"/>
  <c r="M2491" i="1"/>
  <c r="L2491" i="1"/>
  <c r="O2489" i="1"/>
  <c r="N2489" i="1"/>
  <c r="M2489" i="1"/>
  <c r="L2489" i="1"/>
  <c r="O2487" i="1"/>
  <c r="N2487" i="1"/>
  <c r="M2487" i="1"/>
  <c r="L2487" i="1"/>
  <c r="O2485" i="1"/>
  <c r="N2485" i="1"/>
  <c r="M2485" i="1"/>
  <c r="L2485" i="1"/>
  <c r="O2483" i="1"/>
  <c r="N2483" i="1"/>
  <c r="M2483" i="1"/>
  <c r="L2483" i="1"/>
  <c r="O2481" i="1"/>
  <c r="N2481" i="1"/>
  <c r="M2481" i="1"/>
  <c r="L2481" i="1"/>
  <c r="O2479" i="1"/>
  <c r="N2479" i="1"/>
  <c r="M2479" i="1"/>
  <c r="L2479" i="1"/>
  <c r="O2477" i="1"/>
  <c r="N2477" i="1"/>
  <c r="M2477" i="1"/>
  <c r="L2477" i="1"/>
  <c r="O2475" i="1"/>
  <c r="N2475" i="1"/>
  <c r="M2475" i="1"/>
  <c r="L2475" i="1"/>
  <c r="O2473" i="1"/>
  <c r="N2473" i="1"/>
  <c r="M2473" i="1"/>
  <c r="L2473" i="1"/>
  <c r="O2471" i="1"/>
  <c r="N2471" i="1"/>
  <c r="M2471" i="1"/>
  <c r="L2471" i="1"/>
  <c r="O2469" i="1"/>
  <c r="N2469" i="1"/>
  <c r="M2469" i="1"/>
  <c r="L2469" i="1"/>
  <c r="O2467" i="1"/>
  <c r="N2467" i="1"/>
  <c r="M2467" i="1"/>
  <c r="L2467" i="1"/>
  <c r="O2465" i="1"/>
  <c r="N2465" i="1"/>
  <c r="M2465" i="1"/>
  <c r="L2465" i="1"/>
  <c r="O2463" i="1"/>
  <c r="N2463" i="1"/>
  <c r="M2463" i="1"/>
  <c r="L2463" i="1"/>
  <c r="O2461" i="1"/>
  <c r="N2461" i="1"/>
  <c r="M2461" i="1"/>
  <c r="L2461" i="1"/>
  <c r="O2459" i="1"/>
  <c r="N2459" i="1"/>
  <c r="M2459" i="1"/>
  <c r="L2459" i="1"/>
  <c r="O2457" i="1"/>
  <c r="N2457" i="1"/>
  <c r="M2457" i="1"/>
  <c r="L2457" i="1"/>
  <c r="O2455" i="1"/>
  <c r="N2455" i="1"/>
  <c r="M2455" i="1"/>
  <c r="L2455" i="1"/>
  <c r="O2453" i="1"/>
  <c r="N2453" i="1"/>
  <c r="M2453" i="1"/>
  <c r="L2453" i="1"/>
  <c r="O2451" i="1"/>
  <c r="N2451" i="1"/>
  <c r="M2451" i="1"/>
  <c r="L2451" i="1"/>
  <c r="O2449" i="1"/>
  <c r="N2449" i="1"/>
  <c r="M2449" i="1"/>
  <c r="L2449" i="1"/>
  <c r="O2447" i="1"/>
  <c r="N2447" i="1"/>
  <c r="M2447" i="1"/>
  <c r="L2447" i="1"/>
  <c r="O2445" i="1"/>
  <c r="N2445" i="1"/>
  <c r="M2445" i="1"/>
  <c r="L2445" i="1"/>
  <c r="O2443" i="1"/>
  <c r="N2443" i="1"/>
  <c r="M2443" i="1"/>
  <c r="L2443" i="1"/>
  <c r="O2441" i="1"/>
  <c r="N2441" i="1"/>
  <c r="M2441" i="1"/>
  <c r="L2441" i="1"/>
  <c r="O2439" i="1"/>
  <c r="N2439" i="1"/>
  <c r="M2439" i="1"/>
  <c r="L2439" i="1"/>
  <c r="O2437" i="1"/>
  <c r="N2437" i="1"/>
  <c r="M2437" i="1"/>
  <c r="L2437" i="1"/>
  <c r="O2435" i="1"/>
  <c r="N2435" i="1"/>
  <c r="M2435" i="1"/>
  <c r="L2435" i="1"/>
  <c r="O2433" i="1"/>
  <c r="N2433" i="1"/>
  <c r="M2433" i="1"/>
  <c r="L2433" i="1"/>
  <c r="O2431" i="1"/>
  <c r="N2431" i="1"/>
  <c r="M2431" i="1"/>
  <c r="L2431" i="1"/>
  <c r="O2429" i="1"/>
  <c r="N2429" i="1"/>
  <c r="M2429" i="1"/>
  <c r="L2429" i="1"/>
  <c r="O2427" i="1"/>
  <c r="N2427" i="1"/>
  <c r="M2427" i="1"/>
  <c r="L2427" i="1"/>
  <c r="O2425" i="1"/>
  <c r="N2425" i="1"/>
  <c r="M2425" i="1"/>
  <c r="L2425" i="1"/>
  <c r="O2423" i="1"/>
  <c r="N2423" i="1"/>
  <c r="M2423" i="1"/>
  <c r="L2423" i="1"/>
  <c r="O2421" i="1"/>
  <c r="N2421" i="1"/>
  <c r="M2421" i="1"/>
  <c r="L2421" i="1"/>
  <c r="O2419" i="1"/>
  <c r="N2419" i="1"/>
  <c r="M2419" i="1"/>
  <c r="L2419" i="1"/>
  <c r="O2417" i="1"/>
  <c r="N2417" i="1"/>
  <c r="M2417" i="1"/>
  <c r="L2417" i="1"/>
  <c r="O2415" i="1"/>
  <c r="N2415" i="1"/>
  <c r="M2415" i="1"/>
  <c r="L2415" i="1"/>
  <c r="O2413" i="1"/>
  <c r="N2413" i="1"/>
  <c r="M2413" i="1"/>
  <c r="L2413" i="1"/>
  <c r="O2411" i="1"/>
  <c r="N2411" i="1"/>
  <c r="M2411" i="1"/>
  <c r="L2411" i="1"/>
  <c r="O2409" i="1"/>
  <c r="N2409" i="1"/>
  <c r="M2409" i="1"/>
  <c r="L2409" i="1"/>
  <c r="O2407" i="1"/>
  <c r="N2407" i="1"/>
  <c r="M2407" i="1"/>
  <c r="L2407" i="1"/>
  <c r="O2405" i="1"/>
  <c r="N2405" i="1"/>
  <c r="M2405" i="1"/>
  <c r="L2405" i="1"/>
  <c r="O2403" i="1"/>
  <c r="N2403" i="1"/>
  <c r="M2403" i="1"/>
  <c r="L2403" i="1"/>
  <c r="O2401" i="1"/>
  <c r="N2401" i="1"/>
  <c r="M2401" i="1"/>
  <c r="L2401" i="1"/>
  <c r="O2399" i="1"/>
  <c r="N2399" i="1"/>
  <c r="M2399" i="1"/>
  <c r="L2399" i="1"/>
  <c r="O2397" i="1"/>
  <c r="N2397" i="1"/>
  <c r="M2397" i="1"/>
  <c r="L2397" i="1"/>
  <c r="O2395" i="1"/>
  <c r="N2395" i="1"/>
  <c r="M2395" i="1"/>
  <c r="L2395" i="1"/>
  <c r="O2393" i="1"/>
  <c r="N2393" i="1"/>
  <c r="M2393" i="1"/>
  <c r="L2393" i="1"/>
  <c r="O2391" i="1"/>
  <c r="N2391" i="1"/>
  <c r="M2391" i="1"/>
  <c r="L2391" i="1"/>
  <c r="O2389" i="1"/>
  <c r="N2389" i="1"/>
  <c r="M2389" i="1"/>
  <c r="L2389" i="1"/>
  <c r="O2387" i="1"/>
  <c r="N2387" i="1"/>
  <c r="M2387" i="1"/>
  <c r="L2387" i="1"/>
  <c r="O2385" i="1"/>
  <c r="N2385" i="1"/>
  <c r="M2385" i="1"/>
  <c r="L2385" i="1"/>
  <c r="O2383" i="1"/>
  <c r="N2383" i="1"/>
  <c r="M2383" i="1"/>
  <c r="L2383" i="1"/>
  <c r="O2381" i="1"/>
  <c r="N2381" i="1"/>
  <c r="M2381" i="1"/>
  <c r="L2381" i="1"/>
  <c r="O2379" i="1"/>
  <c r="N2379" i="1"/>
  <c r="M2379" i="1"/>
  <c r="L2379" i="1"/>
  <c r="O2377" i="1"/>
  <c r="N2377" i="1"/>
  <c r="M2377" i="1"/>
  <c r="L2377" i="1"/>
  <c r="O2375" i="1"/>
  <c r="N2375" i="1"/>
  <c r="M2375" i="1"/>
  <c r="L2375" i="1"/>
  <c r="O2373" i="1"/>
  <c r="N2373" i="1"/>
  <c r="M2373" i="1"/>
  <c r="L2373" i="1"/>
  <c r="O2371" i="1"/>
  <c r="N2371" i="1"/>
  <c r="M2371" i="1"/>
  <c r="L2371" i="1"/>
  <c r="O2369" i="1"/>
  <c r="N2369" i="1"/>
  <c r="M2369" i="1"/>
  <c r="L2369" i="1"/>
  <c r="O2367" i="1"/>
  <c r="N2367" i="1"/>
  <c r="M2367" i="1"/>
  <c r="L2367" i="1"/>
  <c r="O2365" i="1"/>
  <c r="N2365" i="1"/>
  <c r="M2365" i="1"/>
  <c r="L2365" i="1"/>
  <c r="O2363" i="1"/>
  <c r="N2363" i="1"/>
  <c r="M2363" i="1"/>
  <c r="L2363" i="1"/>
  <c r="O2361" i="1"/>
  <c r="N2361" i="1"/>
  <c r="M2361" i="1"/>
  <c r="L2361" i="1"/>
  <c r="O2359" i="1"/>
  <c r="N2359" i="1"/>
  <c r="M2359" i="1"/>
  <c r="L2359" i="1"/>
  <c r="O2357" i="1"/>
  <c r="N2357" i="1"/>
  <c r="M2357" i="1"/>
  <c r="L2357" i="1"/>
  <c r="O2355" i="1"/>
  <c r="N2355" i="1"/>
  <c r="M2355" i="1"/>
  <c r="L2355" i="1"/>
  <c r="O2353" i="1"/>
  <c r="N2353" i="1"/>
  <c r="M2353" i="1"/>
  <c r="L2353" i="1"/>
  <c r="O2351" i="1"/>
  <c r="N2351" i="1"/>
  <c r="M2351" i="1"/>
  <c r="L2351" i="1"/>
  <c r="O2349" i="1"/>
  <c r="N2349" i="1"/>
  <c r="M2349" i="1"/>
  <c r="L2349" i="1"/>
  <c r="O2347" i="1"/>
  <c r="N2347" i="1"/>
  <c r="M2347" i="1"/>
  <c r="L2347" i="1"/>
  <c r="O2345" i="1"/>
  <c r="N2345" i="1"/>
  <c r="M2345" i="1"/>
  <c r="L2345" i="1"/>
  <c r="O2343" i="1"/>
  <c r="N2343" i="1"/>
  <c r="M2343" i="1"/>
  <c r="L2343" i="1"/>
  <c r="O2341" i="1"/>
  <c r="N2341" i="1"/>
  <c r="M2341" i="1"/>
  <c r="L2341" i="1"/>
  <c r="O2339" i="1"/>
  <c r="N2339" i="1"/>
  <c r="M2339" i="1"/>
  <c r="L2339" i="1"/>
  <c r="O2337" i="1"/>
  <c r="N2337" i="1"/>
  <c r="M2337" i="1"/>
  <c r="L2337" i="1"/>
  <c r="O2335" i="1"/>
  <c r="N2335" i="1"/>
  <c r="M2335" i="1"/>
  <c r="L2335" i="1"/>
  <c r="O2333" i="1"/>
  <c r="N2333" i="1"/>
  <c r="M2333" i="1"/>
  <c r="L2333" i="1"/>
  <c r="O2331" i="1"/>
  <c r="N2331" i="1"/>
  <c r="M2331" i="1"/>
  <c r="L2331" i="1"/>
  <c r="O2329" i="1"/>
  <c r="N2329" i="1"/>
  <c r="M2329" i="1"/>
  <c r="L2329" i="1"/>
  <c r="O2327" i="1"/>
  <c r="N2327" i="1"/>
  <c r="M2327" i="1"/>
  <c r="L2327" i="1"/>
  <c r="O2325" i="1"/>
  <c r="N2325" i="1"/>
  <c r="M2325" i="1"/>
  <c r="L2325" i="1"/>
  <c r="O2323" i="1"/>
  <c r="N2323" i="1"/>
  <c r="M2323" i="1"/>
  <c r="L2323" i="1"/>
  <c r="O2321" i="1"/>
  <c r="N2321" i="1"/>
  <c r="M2321" i="1"/>
  <c r="L2321" i="1"/>
  <c r="O2319" i="1"/>
  <c r="N2319" i="1"/>
  <c r="M2319" i="1"/>
  <c r="L2319" i="1"/>
  <c r="O2317" i="1"/>
  <c r="N2317" i="1"/>
  <c r="M2317" i="1"/>
  <c r="L2317" i="1"/>
  <c r="O2315" i="1"/>
  <c r="N2315" i="1"/>
  <c r="M2315" i="1"/>
  <c r="L2315" i="1"/>
  <c r="O2313" i="1"/>
  <c r="N2313" i="1"/>
  <c r="M2313" i="1"/>
  <c r="L2313" i="1"/>
  <c r="O2311" i="1"/>
  <c r="N2311" i="1"/>
  <c r="M2311" i="1"/>
  <c r="L2311" i="1"/>
  <c r="O2309" i="1"/>
  <c r="N2309" i="1"/>
  <c r="M2309" i="1"/>
  <c r="L2309" i="1"/>
  <c r="O2307" i="1"/>
  <c r="N2307" i="1"/>
  <c r="M2307" i="1"/>
  <c r="L2307" i="1"/>
  <c r="O2305" i="1"/>
  <c r="N2305" i="1"/>
  <c r="M2305" i="1"/>
  <c r="L2305" i="1"/>
  <c r="O2303" i="1"/>
  <c r="N2303" i="1"/>
  <c r="M2303" i="1"/>
  <c r="L2303" i="1"/>
  <c r="O2301" i="1"/>
  <c r="N2301" i="1"/>
  <c r="M2301" i="1"/>
  <c r="L2301" i="1"/>
  <c r="O2299" i="1"/>
  <c r="N2299" i="1"/>
  <c r="M2299" i="1"/>
  <c r="L2299" i="1"/>
  <c r="O2297" i="1"/>
  <c r="N2297" i="1"/>
  <c r="M2297" i="1"/>
  <c r="L2297" i="1"/>
  <c r="O2295" i="1"/>
  <c r="N2295" i="1"/>
  <c r="M2295" i="1"/>
  <c r="L2295" i="1"/>
  <c r="O2293" i="1"/>
  <c r="N2293" i="1"/>
  <c r="M2293" i="1"/>
  <c r="L2293" i="1"/>
  <c r="O2291" i="1"/>
  <c r="N2291" i="1"/>
  <c r="M2291" i="1"/>
  <c r="L2291" i="1"/>
  <c r="O2289" i="1"/>
  <c r="N2289" i="1"/>
  <c r="M2289" i="1"/>
  <c r="L2289" i="1"/>
  <c r="O2287" i="1"/>
  <c r="N2287" i="1"/>
  <c r="M2287" i="1"/>
  <c r="L2287" i="1"/>
  <c r="O2285" i="1"/>
  <c r="N2285" i="1"/>
  <c r="M2285" i="1"/>
  <c r="L2285" i="1"/>
  <c r="O2283" i="1"/>
  <c r="N2283" i="1"/>
  <c r="M2283" i="1"/>
  <c r="L2283" i="1"/>
  <c r="O2281" i="1"/>
  <c r="N2281" i="1"/>
  <c r="M2281" i="1"/>
  <c r="L2281" i="1"/>
  <c r="O2279" i="1"/>
  <c r="N2279" i="1"/>
  <c r="M2279" i="1"/>
  <c r="L2279" i="1"/>
  <c r="O2277" i="1"/>
  <c r="N2277" i="1"/>
  <c r="M2277" i="1"/>
  <c r="L2277" i="1"/>
  <c r="O2275" i="1"/>
  <c r="N2275" i="1"/>
  <c r="M2275" i="1"/>
  <c r="L2275" i="1"/>
  <c r="O2273" i="1"/>
  <c r="N2273" i="1"/>
  <c r="M2273" i="1"/>
  <c r="L2273" i="1"/>
  <c r="O2271" i="1"/>
  <c r="N2271" i="1"/>
  <c r="M2271" i="1"/>
  <c r="L2271" i="1"/>
  <c r="O2269" i="1"/>
  <c r="N2269" i="1"/>
  <c r="M2269" i="1"/>
  <c r="L2269" i="1"/>
  <c r="O2267" i="1"/>
  <c r="N2267" i="1"/>
  <c r="M2267" i="1"/>
  <c r="L2267" i="1"/>
  <c r="O2265" i="1"/>
  <c r="N2265" i="1"/>
  <c r="M2265" i="1"/>
  <c r="L2265" i="1"/>
  <c r="O2263" i="1"/>
  <c r="N2263" i="1"/>
  <c r="M2263" i="1"/>
  <c r="L2263" i="1"/>
  <c r="O2261" i="1"/>
  <c r="N2261" i="1"/>
  <c r="M2261" i="1"/>
  <c r="L2261" i="1"/>
  <c r="O2259" i="1"/>
  <c r="N2259" i="1"/>
  <c r="M2259" i="1"/>
  <c r="L2259" i="1"/>
  <c r="O2257" i="1"/>
  <c r="N2257" i="1"/>
  <c r="M2257" i="1"/>
  <c r="L2257" i="1"/>
  <c r="O2255" i="1"/>
  <c r="N2255" i="1"/>
  <c r="M2255" i="1"/>
  <c r="L2255" i="1"/>
  <c r="O2253" i="1"/>
  <c r="N2253" i="1"/>
  <c r="M2253" i="1"/>
  <c r="L2253" i="1"/>
  <c r="O2251" i="1"/>
  <c r="N2251" i="1"/>
  <c r="M2251" i="1"/>
  <c r="L2251" i="1"/>
  <c r="O2249" i="1"/>
  <c r="N2249" i="1"/>
  <c r="M2249" i="1"/>
  <c r="L2249" i="1"/>
  <c r="O2247" i="1"/>
  <c r="N2247" i="1"/>
  <c r="M2247" i="1"/>
  <c r="L2247" i="1"/>
  <c r="O2245" i="1"/>
  <c r="N2245" i="1"/>
  <c r="M2245" i="1"/>
  <c r="L2245" i="1"/>
  <c r="O2243" i="1"/>
  <c r="N2243" i="1"/>
  <c r="M2243" i="1"/>
  <c r="L2243" i="1"/>
  <c r="O2241" i="1"/>
  <c r="N2241" i="1"/>
  <c r="M2241" i="1"/>
  <c r="L2241" i="1"/>
  <c r="O2239" i="1"/>
  <c r="N2239" i="1"/>
  <c r="M2239" i="1"/>
  <c r="L2239" i="1"/>
  <c r="O2237" i="1"/>
  <c r="N2237" i="1"/>
  <c r="M2237" i="1"/>
  <c r="L2237" i="1"/>
  <c r="O2235" i="1"/>
  <c r="N2235" i="1"/>
  <c r="M2235" i="1"/>
  <c r="L2235" i="1"/>
  <c r="O2233" i="1"/>
  <c r="N2233" i="1"/>
  <c r="M2233" i="1"/>
  <c r="L2233" i="1"/>
  <c r="O2231" i="1"/>
  <c r="N2231" i="1"/>
  <c r="M2231" i="1"/>
  <c r="L2231" i="1"/>
  <c r="O2229" i="1"/>
  <c r="N2229" i="1"/>
  <c r="M2229" i="1"/>
  <c r="L2229" i="1"/>
  <c r="O2227" i="1"/>
  <c r="N2227" i="1"/>
  <c r="M2227" i="1"/>
  <c r="L2227" i="1"/>
  <c r="O2225" i="1"/>
  <c r="N2225" i="1"/>
  <c r="M2225" i="1"/>
  <c r="L2225" i="1"/>
  <c r="O2223" i="1"/>
  <c r="N2223" i="1"/>
  <c r="M2223" i="1"/>
  <c r="L2223" i="1"/>
  <c r="O2221" i="1"/>
  <c r="N2221" i="1"/>
  <c r="M2221" i="1"/>
  <c r="L2221" i="1"/>
  <c r="O2219" i="1"/>
  <c r="N2219" i="1"/>
  <c r="M2219" i="1"/>
  <c r="L2219" i="1"/>
  <c r="O2217" i="1"/>
  <c r="N2217" i="1"/>
  <c r="M2217" i="1"/>
  <c r="L2217" i="1"/>
  <c r="O2215" i="1"/>
  <c r="N2215" i="1"/>
  <c r="M2215" i="1"/>
  <c r="L2215" i="1"/>
  <c r="O2213" i="1"/>
  <c r="N2213" i="1"/>
  <c r="M2213" i="1"/>
  <c r="L2213" i="1"/>
  <c r="O2211" i="1"/>
  <c r="N2211" i="1"/>
  <c r="M2211" i="1"/>
  <c r="L2211" i="1"/>
  <c r="O2209" i="1"/>
  <c r="N2209" i="1"/>
  <c r="M2209" i="1"/>
  <c r="L2209" i="1"/>
  <c r="O2207" i="1"/>
  <c r="N2207" i="1"/>
  <c r="M2207" i="1"/>
  <c r="L2207" i="1"/>
  <c r="O2205" i="1"/>
  <c r="N2205" i="1"/>
  <c r="M2205" i="1"/>
  <c r="L2205" i="1"/>
  <c r="O2203" i="1"/>
  <c r="N2203" i="1"/>
  <c r="M2203" i="1"/>
  <c r="L2203" i="1"/>
  <c r="O2201" i="1"/>
  <c r="N2201" i="1"/>
  <c r="M2201" i="1"/>
  <c r="L2201" i="1"/>
  <c r="O2199" i="1"/>
  <c r="N2199" i="1"/>
  <c r="M2199" i="1"/>
  <c r="L2199" i="1"/>
  <c r="O2197" i="1"/>
  <c r="N2197" i="1"/>
  <c r="M2197" i="1"/>
  <c r="L2197" i="1"/>
  <c r="O2195" i="1"/>
  <c r="N2195" i="1"/>
  <c r="M2195" i="1"/>
  <c r="L2195" i="1"/>
  <c r="O2193" i="1"/>
  <c r="N2193" i="1"/>
  <c r="M2193" i="1"/>
  <c r="L2193" i="1"/>
  <c r="O2191" i="1"/>
  <c r="N2191" i="1"/>
  <c r="M2191" i="1"/>
  <c r="L2191" i="1"/>
  <c r="O2189" i="1"/>
  <c r="N2189" i="1"/>
  <c r="M2189" i="1"/>
  <c r="L2189" i="1"/>
  <c r="O2187" i="1"/>
  <c r="N2187" i="1"/>
  <c r="M2187" i="1"/>
  <c r="L2187" i="1"/>
  <c r="O2185" i="1"/>
  <c r="N2185" i="1"/>
  <c r="M2185" i="1"/>
  <c r="L2185" i="1"/>
  <c r="O2183" i="1"/>
  <c r="N2183" i="1"/>
  <c r="M2183" i="1"/>
  <c r="L2183" i="1"/>
  <c r="O2181" i="1"/>
  <c r="N2181" i="1"/>
  <c r="M2181" i="1"/>
  <c r="L2181" i="1"/>
  <c r="O2179" i="1"/>
  <c r="N2179" i="1"/>
  <c r="M2179" i="1"/>
  <c r="L2179" i="1"/>
  <c r="O2177" i="1"/>
  <c r="N2177" i="1"/>
  <c r="M2177" i="1"/>
  <c r="L2177" i="1"/>
  <c r="O2175" i="1"/>
  <c r="N2175" i="1"/>
  <c r="M2175" i="1"/>
  <c r="L2175" i="1"/>
  <c r="O2173" i="1"/>
  <c r="N2173" i="1"/>
  <c r="M2173" i="1"/>
  <c r="L2173" i="1"/>
  <c r="O2171" i="1"/>
  <c r="N2171" i="1"/>
  <c r="M2171" i="1"/>
  <c r="L2171" i="1"/>
  <c r="O2169" i="1"/>
  <c r="N2169" i="1"/>
  <c r="M2169" i="1"/>
  <c r="L2169" i="1"/>
  <c r="O2167" i="1"/>
  <c r="N2167" i="1"/>
  <c r="M2167" i="1"/>
  <c r="L2167" i="1"/>
  <c r="O2165" i="1"/>
  <c r="N2165" i="1"/>
  <c r="M2165" i="1"/>
  <c r="L2165" i="1"/>
  <c r="O2163" i="1"/>
  <c r="N2163" i="1"/>
  <c r="M2163" i="1"/>
  <c r="L2163" i="1"/>
  <c r="O2161" i="1"/>
  <c r="N2161" i="1"/>
  <c r="M2161" i="1"/>
  <c r="L2161" i="1"/>
  <c r="O2159" i="1"/>
  <c r="N2159" i="1"/>
  <c r="M2159" i="1"/>
  <c r="L2159" i="1"/>
  <c r="O2157" i="1"/>
  <c r="N2157" i="1"/>
  <c r="M2157" i="1"/>
  <c r="L2157" i="1"/>
  <c r="O2155" i="1"/>
  <c r="N2155" i="1"/>
  <c r="M2155" i="1"/>
  <c r="L2155" i="1"/>
  <c r="O2153" i="1"/>
  <c r="N2153" i="1"/>
  <c r="M2153" i="1"/>
  <c r="L2153" i="1"/>
  <c r="O2151" i="1"/>
  <c r="N2151" i="1"/>
  <c r="M2151" i="1"/>
  <c r="L2151" i="1"/>
  <c r="O2149" i="1"/>
  <c r="N2149" i="1"/>
  <c r="M2149" i="1"/>
  <c r="L2149" i="1"/>
  <c r="O2147" i="1"/>
  <c r="N2147" i="1"/>
  <c r="M2147" i="1"/>
  <c r="L2147" i="1"/>
  <c r="O2145" i="1"/>
  <c r="N2145" i="1"/>
  <c r="M2145" i="1"/>
  <c r="L2145" i="1"/>
  <c r="O2143" i="1"/>
  <c r="N2143" i="1"/>
  <c r="M2143" i="1"/>
  <c r="L2143" i="1"/>
  <c r="O2141" i="1"/>
  <c r="N2141" i="1"/>
  <c r="M2141" i="1"/>
  <c r="L2141" i="1"/>
  <c r="O2139" i="1"/>
  <c r="N2139" i="1"/>
  <c r="M2139" i="1"/>
  <c r="L2139" i="1"/>
  <c r="O2137" i="1"/>
  <c r="N2137" i="1"/>
  <c r="M2137" i="1"/>
  <c r="L2137" i="1"/>
  <c r="O2135" i="1"/>
  <c r="N2135" i="1"/>
  <c r="M2135" i="1"/>
  <c r="L2135" i="1"/>
  <c r="O2133" i="1"/>
  <c r="N2133" i="1"/>
  <c r="M2133" i="1"/>
  <c r="L2133" i="1"/>
  <c r="O2131" i="1"/>
  <c r="N2131" i="1"/>
  <c r="M2131" i="1"/>
  <c r="L2131" i="1"/>
  <c r="O2129" i="1"/>
  <c r="N2129" i="1"/>
  <c r="M2129" i="1"/>
  <c r="L2129" i="1"/>
  <c r="O2127" i="1"/>
  <c r="N2127" i="1"/>
  <c r="M2127" i="1"/>
  <c r="L2127" i="1"/>
  <c r="O2125" i="1"/>
  <c r="N2125" i="1"/>
  <c r="M2125" i="1"/>
  <c r="L2125" i="1"/>
  <c r="O2123" i="1"/>
  <c r="N2123" i="1"/>
  <c r="M2123" i="1"/>
  <c r="L2123" i="1"/>
  <c r="O2121" i="1"/>
  <c r="N2121" i="1"/>
  <c r="M2121" i="1"/>
  <c r="L2121" i="1"/>
  <c r="O2119" i="1"/>
  <c r="N2119" i="1"/>
  <c r="M2119" i="1"/>
  <c r="L2119" i="1"/>
  <c r="O2117" i="1"/>
  <c r="N2117" i="1"/>
  <c r="M2117" i="1"/>
  <c r="L2117" i="1"/>
  <c r="O2115" i="1"/>
  <c r="N2115" i="1"/>
  <c r="M2115" i="1"/>
  <c r="L2115" i="1"/>
  <c r="O2113" i="1"/>
  <c r="N2113" i="1"/>
  <c r="M2113" i="1"/>
  <c r="L2113" i="1"/>
  <c r="O2111" i="1"/>
  <c r="N2111" i="1"/>
  <c r="M2111" i="1"/>
  <c r="L2111" i="1"/>
  <c r="O2109" i="1"/>
  <c r="N2109" i="1"/>
  <c r="M2109" i="1"/>
  <c r="L2109" i="1"/>
  <c r="O2107" i="1"/>
  <c r="N2107" i="1"/>
  <c r="M2107" i="1"/>
  <c r="L2107" i="1"/>
  <c r="O2105" i="1"/>
  <c r="N2105" i="1"/>
  <c r="M2105" i="1"/>
  <c r="L2105" i="1"/>
  <c r="O2103" i="1"/>
  <c r="N2103" i="1"/>
  <c r="M2103" i="1"/>
  <c r="L2103" i="1"/>
  <c r="O2101" i="1"/>
  <c r="N2101" i="1"/>
  <c r="M2101" i="1"/>
  <c r="L2101" i="1"/>
  <c r="O2099" i="1"/>
  <c r="N2099" i="1"/>
  <c r="M2099" i="1"/>
  <c r="L2099" i="1"/>
  <c r="O2097" i="1"/>
  <c r="N2097" i="1"/>
  <c r="M2097" i="1"/>
  <c r="L2097" i="1"/>
  <c r="O2095" i="1"/>
  <c r="N2095" i="1"/>
  <c r="M2095" i="1"/>
  <c r="L2095" i="1"/>
  <c r="O2093" i="1"/>
  <c r="N2093" i="1"/>
  <c r="M2093" i="1"/>
  <c r="L2093" i="1"/>
  <c r="O2091" i="1"/>
  <c r="N2091" i="1"/>
  <c r="M2091" i="1"/>
  <c r="L2091" i="1"/>
  <c r="O2089" i="1"/>
  <c r="N2089" i="1"/>
  <c r="M2089" i="1"/>
  <c r="L2089" i="1"/>
  <c r="O2087" i="1"/>
  <c r="N2087" i="1"/>
  <c r="M2087" i="1"/>
  <c r="L2087" i="1"/>
  <c r="O2085" i="1"/>
  <c r="N2085" i="1"/>
  <c r="M2085" i="1"/>
  <c r="L2085" i="1"/>
  <c r="O2083" i="1"/>
  <c r="N2083" i="1"/>
  <c r="M2083" i="1"/>
  <c r="L2083" i="1"/>
  <c r="O2081" i="1"/>
  <c r="N2081" i="1"/>
  <c r="M2081" i="1"/>
  <c r="L2081" i="1"/>
  <c r="O2079" i="1"/>
  <c r="N2079" i="1"/>
  <c r="M2079" i="1"/>
  <c r="L2079" i="1"/>
  <c r="O2077" i="1"/>
  <c r="N2077" i="1"/>
  <c r="M2077" i="1"/>
  <c r="L2077" i="1"/>
  <c r="O2075" i="1"/>
  <c r="N2075" i="1"/>
  <c r="M2075" i="1"/>
  <c r="L2075" i="1"/>
  <c r="O2073" i="1"/>
  <c r="N2073" i="1"/>
  <c r="M2073" i="1"/>
  <c r="L2073" i="1"/>
  <c r="O2071" i="1"/>
  <c r="N2071" i="1"/>
  <c r="M2071" i="1"/>
  <c r="L2071" i="1"/>
  <c r="O2069" i="1"/>
  <c r="N2069" i="1"/>
  <c r="M2069" i="1"/>
  <c r="L2069" i="1"/>
  <c r="O2067" i="1"/>
  <c r="N2067" i="1"/>
  <c r="M2067" i="1"/>
  <c r="L2067" i="1"/>
  <c r="O2065" i="1"/>
  <c r="N2065" i="1"/>
  <c r="M2065" i="1"/>
  <c r="L2065" i="1"/>
  <c r="O2063" i="1"/>
  <c r="N2063" i="1"/>
  <c r="M2063" i="1"/>
  <c r="L2063" i="1"/>
  <c r="O2061" i="1"/>
  <c r="N2061" i="1"/>
  <c r="M2061" i="1"/>
  <c r="L2061" i="1"/>
  <c r="O2059" i="1"/>
  <c r="N2059" i="1"/>
  <c r="M2059" i="1"/>
  <c r="L2059" i="1"/>
  <c r="O2057" i="1"/>
  <c r="N2057" i="1"/>
  <c r="M2057" i="1"/>
  <c r="L2057" i="1"/>
  <c r="O2055" i="1"/>
  <c r="N2055" i="1"/>
  <c r="M2055" i="1"/>
  <c r="L2055" i="1"/>
  <c r="O2053" i="1"/>
  <c r="N2053" i="1"/>
  <c r="M2053" i="1"/>
  <c r="L2053" i="1"/>
  <c r="O2051" i="1"/>
  <c r="N2051" i="1"/>
  <c r="M2051" i="1"/>
  <c r="L2051" i="1"/>
  <c r="O2049" i="1"/>
  <c r="N2049" i="1"/>
  <c r="M2049" i="1"/>
  <c r="L2049" i="1"/>
  <c r="O2047" i="1"/>
  <c r="N2047" i="1"/>
  <c r="M2047" i="1"/>
  <c r="L2047" i="1"/>
  <c r="O2045" i="1"/>
  <c r="N2045" i="1"/>
  <c r="M2045" i="1"/>
  <c r="L2045" i="1"/>
  <c r="O2043" i="1"/>
  <c r="N2043" i="1"/>
  <c r="M2043" i="1"/>
  <c r="L2043" i="1"/>
  <c r="O2041" i="1"/>
  <c r="N2041" i="1"/>
  <c r="M2041" i="1"/>
  <c r="L2041" i="1"/>
  <c r="O2039" i="1"/>
  <c r="N2039" i="1"/>
  <c r="M2039" i="1"/>
  <c r="L2039" i="1"/>
  <c r="O2037" i="1"/>
  <c r="N2037" i="1"/>
  <c r="M2037" i="1"/>
  <c r="L2037" i="1"/>
  <c r="O2035" i="1"/>
  <c r="N2035" i="1"/>
  <c r="M2035" i="1"/>
  <c r="L2035" i="1"/>
  <c r="O2033" i="1"/>
  <c r="N2033" i="1"/>
  <c r="M2033" i="1"/>
  <c r="L2033" i="1"/>
  <c r="O2031" i="1"/>
  <c r="N2031" i="1"/>
  <c r="M2031" i="1"/>
  <c r="L2031" i="1"/>
  <c r="O2029" i="1"/>
  <c r="N2029" i="1"/>
  <c r="M2029" i="1"/>
  <c r="L2029" i="1"/>
  <c r="O2027" i="1"/>
  <c r="N2027" i="1"/>
  <c r="M2027" i="1"/>
  <c r="L2027" i="1"/>
  <c r="O2025" i="1"/>
  <c r="N2025" i="1"/>
  <c r="M2025" i="1"/>
  <c r="L2025" i="1"/>
  <c r="O2023" i="1"/>
  <c r="N2023" i="1"/>
  <c r="M2023" i="1"/>
  <c r="L2023" i="1"/>
  <c r="O2021" i="1"/>
  <c r="N2021" i="1"/>
  <c r="M2021" i="1"/>
  <c r="L2021" i="1"/>
  <c r="O2019" i="1"/>
  <c r="N2019" i="1"/>
  <c r="M2019" i="1"/>
  <c r="L2019" i="1"/>
  <c r="O2017" i="1"/>
  <c r="N2017" i="1"/>
  <c r="M2017" i="1"/>
  <c r="L2017" i="1"/>
  <c r="O2015" i="1"/>
  <c r="N2015" i="1"/>
  <c r="M2015" i="1"/>
  <c r="L2015" i="1"/>
  <c r="O2013" i="1"/>
  <c r="N2013" i="1"/>
  <c r="M2013" i="1"/>
  <c r="L2013" i="1"/>
  <c r="O2011" i="1"/>
  <c r="N2011" i="1"/>
  <c r="M2011" i="1"/>
  <c r="L2011" i="1"/>
  <c r="O2009" i="1"/>
  <c r="N2009" i="1"/>
  <c r="M2009" i="1"/>
  <c r="L2009" i="1"/>
  <c r="O2007" i="1"/>
  <c r="N2007" i="1"/>
  <c r="M2007" i="1"/>
  <c r="L2007" i="1"/>
  <c r="O2005" i="1"/>
  <c r="N2005" i="1"/>
  <c r="M2005" i="1"/>
  <c r="L2005" i="1"/>
  <c r="O2003" i="1"/>
  <c r="N2003" i="1"/>
  <c r="M2003" i="1"/>
  <c r="L2003" i="1"/>
  <c r="O2001" i="1"/>
  <c r="N2001" i="1"/>
  <c r="M2001" i="1"/>
  <c r="L2001" i="1"/>
  <c r="O1999" i="1"/>
  <c r="N1999" i="1"/>
  <c r="M1999" i="1"/>
  <c r="L1999" i="1"/>
  <c r="O1997" i="1"/>
  <c r="N1997" i="1"/>
  <c r="M1997" i="1"/>
  <c r="L1997" i="1"/>
  <c r="O1995" i="1"/>
  <c r="N1995" i="1"/>
  <c r="M1995" i="1"/>
  <c r="L1995" i="1"/>
  <c r="O1993" i="1"/>
  <c r="N1993" i="1"/>
  <c r="M1993" i="1"/>
  <c r="L1993" i="1"/>
  <c r="O1991" i="1"/>
  <c r="N1991" i="1"/>
  <c r="M1991" i="1"/>
  <c r="L1991" i="1"/>
  <c r="O1989" i="1"/>
  <c r="N1989" i="1"/>
  <c r="M1989" i="1"/>
  <c r="L1989" i="1"/>
  <c r="O1987" i="1"/>
  <c r="N1987" i="1"/>
  <c r="M1987" i="1"/>
  <c r="L1987" i="1"/>
  <c r="O1985" i="1"/>
  <c r="N1985" i="1"/>
  <c r="M1985" i="1"/>
  <c r="L1985" i="1"/>
  <c r="O1983" i="1"/>
  <c r="N1983" i="1"/>
  <c r="M1983" i="1"/>
  <c r="L1983" i="1"/>
  <c r="O1981" i="1"/>
  <c r="N1981" i="1"/>
  <c r="M1981" i="1"/>
  <c r="L1981" i="1"/>
  <c r="O1979" i="1"/>
  <c r="N1979" i="1"/>
  <c r="M1979" i="1"/>
  <c r="L1979" i="1"/>
  <c r="O1977" i="1"/>
  <c r="N1977" i="1"/>
  <c r="M1977" i="1"/>
  <c r="L1977" i="1"/>
  <c r="O1975" i="1"/>
  <c r="N1975" i="1"/>
  <c r="M1975" i="1"/>
  <c r="L1975" i="1"/>
  <c r="O1973" i="1"/>
  <c r="N1973" i="1"/>
  <c r="M1973" i="1"/>
  <c r="L1973" i="1"/>
  <c r="O1971" i="1"/>
  <c r="N1971" i="1"/>
  <c r="M1971" i="1"/>
  <c r="L1971" i="1"/>
  <c r="O1969" i="1"/>
  <c r="N1969" i="1"/>
  <c r="M1969" i="1"/>
  <c r="L1969" i="1"/>
  <c r="O1967" i="1"/>
  <c r="N1967" i="1"/>
  <c r="M1967" i="1"/>
  <c r="L1967" i="1"/>
  <c r="O1965" i="1"/>
  <c r="N1965" i="1"/>
  <c r="M1965" i="1"/>
  <c r="L1965" i="1"/>
  <c r="O1963" i="1"/>
  <c r="N1963" i="1"/>
  <c r="M1963" i="1"/>
  <c r="L1963" i="1"/>
  <c r="O1961" i="1"/>
  <c r="N1961" i="1"/>
  <c r="M1961" i="1"/>
  <c r="L1961" i="1"/>
  <c r="O1959" i="1"/>
  <c r="N1959" i="1"/>
  <c r="M1959" i="1"/>
  <c r="L1959" i="1"/>
  <c r="O1957" i="1"/>
  <c r="N1957" i="1"/>
  <c r="M1957" i="1"/>
  <c r="L1957" i="1"/>
  <c r="O1955" i="1"/>
  <c r="N1955" i="1"/>
  <c r="M1955" i="1"/>
  <c r="L1955" i="1"/>
  <c r="O1953" i="1"/>
  <c r="N1953" i="1"/>
  <c r="M1953" i="1"/>
  <c r="L1953" i="1"/>
  <c r="O1951" i="1"/>
  <c r="N1951" i="1"/>
  <c r="M1951" i="1"/>
  <c r="L1951" i="1"/>
  <c r="O1949" i="1"/>
  <c r="N1949" i="1"/>
  <c r="M1949" i="1"/>
  <c r="L1949" i="1"/>
  <c r="O1947" i="1"/>
  <c r="N1947" i="1"/>
  <c r="M1947" i="1"/>
  <c r="L1947" i="1"/>
  <c r="O1945" i="1"/>
  <c r="N1945" i="1"/>
  <c r="M1945" i="1"/>
  <c r="L1945" i="1"/>
  <c r="O1943" i="1"/>
  <c r="N1943" i="1"/>
  <c r="M1943" i="1"/>
  <c r="L1943" i="1"/>
  <c r="O1941" i="1"/>
  <c r="N1941" i="1"/>
  <c r="M1941" i="1"/>
  <c r="L1941" i="1"/>
  <c r="O1939" i="1"/>
  <c r="N1939" i="1"/>
  <c r="M1939" i="1"/>
  <c r="L1939" i="1"/>
  <c r="O1937" i="1"/>
  <c r="N1937" i="1"/>
  <c r="M1937" i="1"/>
  <c r="L1937" i="1"/>
  <c r="O1935" i="1"/>
  <c r="N1935" i="1"/>
  <c r="M1935" i="1"/>
  <c r="L1935" i="1"/>
  <c r="O1933" i="1"/>
  <c r="N1933" i="1"/>
  <c r="M1933" i="1"/>
  <c r="L1933" i="1"/>
  <c r="O1931" i="1"/>
  <c r="N1931" i="1"/>
  <c r="M1931" i="1"/>
  <c r="L1931" i="1"/>
  <c r="O1929" i="1"/>
  <c r="N1929" i="1"/>
  <c r="M1929" i="1"/>
  <c r="L1929" i="1"/>
  <c r="O1927" i="1"/>
  <c r="N1927" i="1"/>
  <c r="M1927" i="1"/>
  <c r="L1927" i="1"/>
  <c r="O1925" i="1"/>
  <c r="N1925" i="1"/>
  <c r="M1925" i="1"/>
  <c r="L1925" i="1"/>
  <c r="O1923" i="1"/>
  <c r="N1923" i="1"/>
  <c r="M1923" i="1"/>
  <c r="L1923" i="1"/>
  <c r="O1921" i="1"/>
  <c r="N1921" i="1"/>
  <c r="M1921" i="1"/>
  <c r="L1921" i="1"/>
  <c r="O1919" i="1"/>
  <c r="N1919" i="1"/>
  <c r="M1919" i="1"/>
  <c r="L1919" i="1"/>
  <c r="O1917" i="1"/>
  <c r="N1917" i="1"/>
  <c r="M1917" i="1"/>
  <c r="L1917" i="1"/>
  <c r="O1915" i="1"/>
  <c r="N1915" i="1"/>
  <c r="M1915" i="1"/>
  <c r="L1915" i="1"/>
  <c r="O1913" i="1"/>
  <c r="N1913" i="1"/>
  <c r="M1913" i="1"/>
  <c r="L1913" i="1"/>
  <c r="O1911" i="1"/>
  <c r="N1911" i="1"/>
  <c r="M1911" i="1"/>
  <c r="L1911" i="1"/>
  <c r="O1909" i="1"/>
  <c r="N1909" i="1"/>
  <c r="M1909" i="1"/>
  <c r="L1909" i="1"/>
  <c r="O1907" i="1"/>
  <c r="N1907" i="1"/>
  <c r="M1907" i="1"/>
  <c r="L1907" i="1"/>
  <c r="O1905" i="1"/>
  <c r="N1905" i="1"/>
  <c r="M1905" i="1"/>
  <c r="L1905" i="1"/>
  <c r="O1903" i="1"/>
  <c r="N1903" i="1"/>
  <c r="M1903" i="1"/>
  <c r="L1903" i="1"/>
  <c r="O1901" i="1"/>
  <c r="N1901" i="1"/>
  <c r="M1901" i="1"/>
  <c r="L1901" i="1"/>
  <c r="O1899" i="1"/>
  <c r="N1899" i="1"/>
  <c r="M1899" i="1"/>
  <c r="L1899" i="1"/>
  <c r="O1897" i="1"/>
  <c r="N1897" i="1"/>
  <c r="M1897" i="1"/>
  <c r="L1897" i="1"/>
  <c r="O1895" i="1"/>
  <c r="N1895" i="1"/>
  <c r="M1895" i="1"/>
  <c r="L1895" i="1"/>
  <c r="O1893" i="1"/>
  <c r="N1893" i="1"/>
  <c r="M1893" i="1"/>
  <c r="L1893" i="1"/>
  <c r="O1891" i="1"/>
  <c r="N1891" i="1"/>
  <c r="M1891" i="1"/>
  <c r="L1891" i="1"/>
  <c r="O1889" i="1"/>
  <c r="N1889" i="1"/>
  <c r="M1889" i="1"/>
  <c r="L1889" i="1"/>
  <c r="O1887" i="1"/>
  <c r="N1887" i="1"/>
  <c r="M1887" i="1"/>
  <c r="L1887" i="1"/>
  <c r="O1885" i="1"/>
  <c r="N1885" i="1"/>
  <c r="M1885" i="1"/>
  <c r="L1885" i="1"/>
  <c r="O1883" i="1"/>
  <c r="N1883" i="1"/>
  <c r="M1883" i="1"/>
  <c r="L1883" i="1"/>
  <c r="O1881" i="1"/>
  <c r="N1881" i="1"/>
  <c r="M1881" i="1"/>
  <c r="L1881" i="1"/>
  <c r="O1879" i="1"/>
  <c r="N1879" i="1"/>
  <c r="M1879" i="1"/>
  <c r="L1879" i="1"/>
  <c r="O1877" i="1"/>
  <c r="N1877" i="1"/>
  <c r="M1877" i="1"/>
  <c r="L1877" i="1"/>
  <c r="O1875" i="1"/>
  <c r="N1875" i="1"/>
  <c r="M1875" i="1"/>
  <c r="L1875" i="1"/>
  <c r="O1873" i="1"/>
  <c r="N1873" i="1"/>
  <c r="M1873" i="1"/>
  <c r="L1873" i="1"/>
  <c r="O1871" i="1"/>
  <c r="N1871" i="1"/>
  <c r="M1871" i="1"/>
  <c r="L1871" i="1"/>
  <c r="O1869" i="1"/>
  <c r="N1869" i="1"/>
  <c r="M1869" i="1"/>
  <c r="L1869" i="1"/>
  <c r="O1867" i="1"/>
  <c r="N1867" i="1"/>
  <c r="M1867" i="1"/>
  <c r="L1867" i="1"/>
  <c r="O1865" i="1"/>
  <c r="N1865" i="1"/>
  <c r="M1865" i="1"/>
  <c r="L1865" i="1"/>
  <c r="O1863" i="1"/>
  <c r="N1863" i="1"/>
  <c r="M1863" i="1"/>
  <c r="L1863" i="1"/>
  <c r="O1861" i="1"/>
  <c r="N1861" i="1"/>
  <c r="M1861" i="1"/>
  <c r="L1861" i="1"/>
  <c r="O1859" i="1"/>
  <c r="N1859" i="1"/>
  <c r="M1859" i="1"/>
  <c r="L1859" i="1"/>
  <c r="O1857" i="1"/>
  <c r="N1857" i="1"/>
  <c r="M1857" i="1"/>
  <c r="L1857" i="1"/>
  <c r="O1855" i="1"/>
  <c r="N1855" i="1"/>
  <c r="M1855" i="1"/>
  <c r="L1855" i="1"/>
  <c r="O1853" i="1"/>
  <c r="N1853" i="1"/>
  <c r="M1853" i="1"/>
  <c r="L1853" i="1"/>
  <c r="O1851" i="1"/>
  <c r="N1851" i="1"/>
  <c r="M1851" i="1"/>
  <c r="L1851" i="1"/>
  <c r="O1849" i="1"/>
  <c r="N1849" i="1"/>
  <c r="M1849" i="1"/>
  <c r="L1849" i="1"/>
  <c r="O1847" i="1"/>
  <c r="N1847" i="1"/>
  <c r="M1847" i="1"/>
  <c r="L1847" i="1"/>
  <c r="O1845" i="1"/>
  <c r="N1845" i="1"/>
  <c r="M1845" i="1"/>
  <c r="L1845" i="1"/>
  <c r="O1843" i="1"/>
  <c r="N1843" i="1"/>
  <c r="M1843" i="1"/>
  <c r="L1843" i="1"/>
  <c r="O1841" i="1"/>
  <c r="N1841" i="1"/>
  <c r="M1841" i="1"/>
  <c r="L1841" i="1"/>
  <c r="O1839" i="1"/>
  <c r="N1839" i="1"/>
  <c r="M1839" i="1"/>
  <c r="L1839" i="1"/>
  <c r="O1837" i="1"/>
  <c r="N1837" i="1"/>
  <c r="M1837" i="1"/>
  <c r="L1837" i="1"/>
  <c r="O1835" i="1"/>
  <c r="N1835" i="1"/>
  <c r="M1835" i="1"/>
  <c r="L1835" i="1"/>
  <c r="O1833" i="1"/>
  <c r="N1833" i="1"/>
  <c r="M1833" i="1"/>
  <c r="L1833" i="1"/>
  <c r="O1831" i="1"/>
  <c r="N1831" i="1"/>
  <c r="M1831" i="1"/>
  <c r="L1831" i="1"/>
  <c r="O1829" i="1"/>
  <c r="N1829" i="1"/>
  <c r="M1829" i="1"/>
  <c r="L1829" i="1"/>
  <c r="O1827" i="1"/>
  <c r="N1827" i="1"/>
  <c r="M1827" i="1"/>
  <c r="L1827" i="1"/>
  <c r="O1825" i="1"/>
  <c r="N1825" i="1"/>
  <c r="M1825" i="1"/>
  <c r="L1825" i="1"/>
  <c r="O1823" i="1"/>
  <c r="N1823" i="1"/>
  <c r="M1823" i="1"/>
  <c r="L1823" i="1"/>
  <c r="O1821" i="1"/>
  <c r="N1821" i="1"/>
  <c r="M1821" i="1"/>
  <c r="L1821" i="1"/>
  <c r="O1819" i="1"/>
  <c r="N1819" i="1"/>
  <c r="M1819" i="1"/>
  <c r="L1819" i="1"/>
  <c r="O1817" i="1"/>
  <c r="N1817" i="1"/>
  <c r="M1817" i="1"/>
  <c r="L1817" i="1"/>
  <c r="O1815" i="1"/>
  <c r="N1815" i="1"/>
  <c r="M1815" i="1"/>
  <c r="L1815" i="1"/>
  <c r="O1813" i="1"/>
  <c r="N1813" i="1"/>
  <c r="M1813" i="1"/>
  <c r="L1813" i="1"/>
  <c r="O1811" i="1"/>
  <c r="N1811" i="1"/>
  <c r="M1811" i="1"/>
  <c r="L1811" i="1"/>
  <c r="O1809" i="1"/>
  <c r="N1809" i="1"/>
  <c r="M1809" i="1"/>
  <c r="L1809" i="1"/>
  <c r="O1807" i="1"/>
  <c r="N1807" i="1"/>
  <c r="M1807" i="1"/>
  <c r="L1807" i="1"/>
  <c r="O1805" i="1"/>
  <c r="N1805" i="1"/>
  <c r="M1805" i="1"/>
  <c r="L1805" i="1"/>
  <c r="O1803" i="1"/>
  <c r="N1803" i="1"/>
  <c r="M1803" i="1"/>
  <c r="L1803" i="1"/>
  <c r="O1801" i="1"/>
  <c r="N1801" i="1"/>
  <c r="M1801" i="1"/>
  <c r="L1801" i="1"/>
  <c r="O1799" i="1"/>
  <c r="N1799" i="1"/>
  <c r="M1799" i="1"/>
  <c r="L1799" i="1"/>
  <c r="O1797" i="1"/>
  <c r="N1797" i="1"/>
  <c r="M1797" i="1"/>
  <c r="L1797" i="1"/>
  <c r="O1795" i="1"/>
  <c r="N1795" i="1"/>
  <c r="M1795" i="1"/>
  <c r="L1795" i="1"/>
  <c r="O1793" i="1"/>
  <c r="N1793" i="1"/>
  <c r="M1793" i="1"/>
  <c r="L1793" i="1"/>
  <c r="O1791" i="1"/>
  <c r="N1791" i="1"/>
  <c r="M1791" i="1"/>
  <c r="L1791" i="1"/>
  <c r="O1789" i="1"/>
  <c r="N1789" i="1"/>
  <c r="M1789" i="1"/>
  <c r="L1789" i="1"/>
  <c r="O1787" i="1"/>
  <c r="N1787" i="1"/>
  <c r="M1787" i="1"/>
  <c r="L1787" i="1"/>
  <c r="O1785" i="1"/>
  <c r="N1785" i="1"/>
  <c r="M1785" i="1"/>
  <c r="L1785" i="1"/>
  <c r="O1783" i="1"/>
  <c r="N1783" i="1"/>
  <c r="M1783" i="1"/>
  <c r="L1783" i="1"/>
  <c r="O1781" i="1"/>
  <c r="N1781" i="1"/>
  <c r="M1781" i="1"/>
  <c r="L1781" i="1"/>
  <c r="O1779" i="1"/>
  <c r="N1779" i="1"/>
  <c r="M1779" i="1"/>
  <c r="L1779" i="1"/>
  <c r="O1777" i="1"/>
  <c r="N1777" i="1"/>
  <c r="M1777" i="1"/>
  <c r="L1777" i="1"/>
  <c r="O1775" i="1"/>
  <c r="N1775" i="1"/>
  <c r="M1775" i="1"/>
  <c r="L1775" i="1"/>
  <c r="O1773" i="1"/>
  <c r="N1773" i="1"/>
  <c r="M1773" i="1"/>
  <c r="L1773" i="1"/>
  <c r="O1771" i="1"/>
  <c r="N1771" i="1"/>
  <c r="M1771" i="1"/>
  <c r="L1771" i="1"/>
  <c r="O1769" i="1"/>
  <c r="N1769" i="1"/>
  <c r="M1769" i="1"/>
  <c r="L1769" i="1"/>
  <c r="O1767" i="1"/>
  <c r="N1767" i="1"/>
  <c r="M1767" i="1"/>
  <c r="L1767" i="1"/>
  <c r="O1765" i="1"/>
  <c r="N1765" i="1"/>
  <c r="M1765" i="1"/>
  <c r="L1765" i="1"/>
  <c r="O1763" i="1"/>
  <c r="N1763" i="1"/>
  <c r="M1763" i="1"/>
  <c r="L1763" i="1"/>
  <c r="O1761" i="1"/>
  <c r="N1761" i="1"/>
  <c r="M1761" i="1"/>
  <c r="L1761" i="1"/>
  <c r="O1759" i="1"/>
  <c r="N1759" i="1"/>
  <c r="M1759" i="1"/>
  <c r="L1759" i="1"/>
  <c r="O1757" i="1"/>
  <c r="N1757" i="1"/>
  <c r="M1757" i="1"/>
  <c r="L1757" i="1"/>
  <c r="O1755" i="1"/>
  <c r="N1755" i="1"/>
  <c r="M1755" i="1"/>
  <c r="L1755" i="1"/>
  <c r="O1753" i="1"/>
  <c r="N1753" i="1"/>
  <c r="M1753" i="1"/>
  <c r="L1753" i="1"/>
  <c r="O1751" i="1"/>
  <c r="N1751" i="1"/>
  <c r="M1751" i="1"/>
  <c r="L1751" i="1"/>
  <c r="O1749" i="1"/>
  <c r="N1749" i="1"/>
  <c r="M1749" i="1"/>
  <c r="L1749" i="1"/>
  <c r="O1747" i="1"/>
  <c r="N1747" i="1"/>
  <c r="M1747" i="1"/>
  <c r="L1747" i="1"/>
  <c r="O1745" i="1"/>
  <c r="N1745" i="1"/>
  <c r="M1745" i="1"/>
  <c r="L1745" i="1"/>
  <c r="O1743" i="1"/>
  <c r="N1743" i="1"/>
  <c r="M1743" i="1"/>
  <c r="L1743" i="1"/>
  <c r="O1741" i="1"/>
  <c r="N1741" i="1"/>
  <c r="M1741" i="1"/>
  <c r="L1741" i="1"/>
  <c r="O1739" i="1"/>
  <c r="N1739" i="1"/>
  <c r="M1739" i="1"/>
  <c r="L1739" i="1"/>
  <c r="O1737" i="1"/>
  <c r="N1737" i="1"/>
  <c r="M1737" i="1"/>
  <c r="L1737" i="1"/>
  <c r="O1735" i="1"/>
  <c r="N1735" i="1"/>
  <c r="M1735" i="1"/>
  <c r="L1735" i="1"/>
  <c r="O1733" i="1"/>
  <c r="N1733" i="1"/>
  <c r="M1733" i="1"/>
  <c r="L1733" i="1"/>
  <c r="O1731" i="1"/>
  <c r="N1731" i="1"/>
  <c r="M1731" i="1"/>
  <c r="L1731" i="1"/>
  <c r="O1729" i="1"/>
  <c r="N1729" i="1"/>
  <c r="M1729" i="1"/>
  <c r="L1729" i="1"/>
  <c r="O1727" i="1"/>
  <c r="N1727" i="1"/>
  <c r="M1727" i="1"/>
  <c r="L1727" i="1"/>
  <c r="O1725" i="1"/>
  <c r="N1725" i="1"/>
  <c r="M1725" i="1"/>
  <c r="L1725" i="1"/>
  <c r="O1723" i="1"/>
  <c r="N1723" i="1"/>
  <c r="M1723" i="1"/>
  <c r="L1723" i="1"/>
  <c r="O1721" i="1"/>
  <c r="N1721" i="1"/>
  <c r="M1721" i="1"/>
  <c r="L1721" i="1"/>
  <c r="O1719" i="1"/>
  <c r="N1719" i="1"/>
  <c r="M1719" i="1"/>
  <c r="L1719" i="1"/>
  <c r="O1716" i="1"/>
  <c r="N1716" i="1"/>
  <c r="M1716" i="1"/>
  <c r="L1716" i="1"/>
  <c r="O1714" i="1"/>
  <c r="N1714" i="1"/>
  <c r="M1714" i="1"/>
  <c r="L1714" i="1"/>
  <c r="O1712" i="1"/>
  <c r="N1712" i="1"/>
  <c r="M1712" i="1"/>
  <c r="L1712" i="1"/>
  <c r="O1710" i="1"/>
  <c r="N1710" i="1"/>
  <c r="M1710" i="1"/>
  <c r="L1710" i="1"/>
  <c r="O1708" i="1"/>
  <c r="N1708" i="1"/>
  <c r="M1708" i="1"/>
  <c r="L1708" i="1"/>
  <c r="O1706" i="1"/>
  <c r="N1706" i="1"/>
  <c r="M1706" i="1"/>
  <c r="L1706" i="1"/>
  <c r="O1704" i="1"/>
  <c r="N1704" i="1"/>
  <c r="M1704" i="1"/>
  <c r="L1704" i="1"/>
  <c r="O1702" i="1"/>
  <c r="N1702" i="1"/>
  <c r="M1702" i="1"/>
  <c r="L1702" i="1"/>
  <c r="O1700" i="1"/>
  <c r="N1700" i="1"/>
  <c r="M1700" i="1"/>
  <c r="L1700" i="1"/>
  <c r="O1698" i="1"/>
  <c r="N1698" i="1"/>
  <c r="M1698" i="1"/>
  <c r="L1698" i="1"/>
  <c r="O1696" i="1"/>
  <c r="N1696" i="1"/>
  <c r="M1696" i="1"/>
  <c r="L1696" i="1"/>
  <c r="O1694" i="1"/>
  <c r="N1694" i="1"/>
  <c r="M1694" i="1"/>
  <c r="L1694" i="1"/>
  <c r="O1692" i="1"/>
  <c r="N1692" i="1"/>
  <c r="M1692" i="1"/>
  <c r="L1692" i="1"/>
  <c r="O1690" i="1"/>
  <c r="N1690" i="1"/>
  <c r="M1690" i="1"/>
  <c r="L1690" i="1"/>
  <c r="O1688" i="1"/>
  <c r="N1688" i="1"/>
  <c r="M1688" i="1"/>
  <c r="L1688" i="1"/>
  <c r="O1686" i="1"/>
  <c r="N1686" i="1"/>
  <c r="M1686" i="1"/>
  <c r="L1686" i="1"/>
  <c r="O1684" i="1"/>
  <c r="N1684" i="1"/>
  <c r="M1684" i="1"/>
  <c r="L1684" i="1"/>
  <c r="O1682" i="1"/>
  <c r="N1682" i="1"/>
  <c r="M1682" i="1"/>
  <c r="L1682" i="1"/>
  <c r="O1680" i="1"/>
  <c r="N1680" i="1"/>
  <c r="M1680" i="1"/>
  <c r="L1680" i="1"/>
  <c r="O1678" i="1"/>
  <c r="N1678" i="1"/>
  <c r="M1678" i="1"/>
  <c r="L1678" i="1"/>
  <c r="O1676" i="1"/>
  <c r="N1676" i="1"/>
  <c r="M1676" i="1"/>
  <c r="L1676" i="1"/>
  <c r="O1674" i="1"/>
  <c r="N1674" i="1"/>
  <c r="M1674" i="1"/>
  <c r="L1674" i="1"/>
  <c r="O1672" i="1"/>
  <c r="N1672" i="1"/>
  <c r="M1672" i="1"/>
  <c r="L1672" i="1"/>
  <c r="O1670" i="1"/>
  <c r="N1670" i="1"/>
  <c r="M1670" i="1"/>
  <c r="L1670" i="1"/>
  <c r="O1668" i="1"/>
  <c r="N1668" i="1"/>
  <c r="M1668" i="1"/>
  <c r="L1668" i="1"/>
  <c r="O1666" i="1"/>
  <c r="N1666" i="1"/>
  <c r="M1666" i="1"/>
  <c r="L1666" i="1"/>
  <c r="O1664" i="1"/>
  <c r="N1664" i="1"/>
  <c r="M1664" i="1"/>
  <c r="L1664" i="1"/>
  <c r="O1662" i="1"/>
  <c r="N1662" i="1"/>
  <c r="M1662" i="1"/>
  <c r="L1662" i="1"/>
  <c r="O1660" i="1"/>
  <c r="N1660" i="1"/>
  <c r="M1660" i="1"/>
  <c r="L1660" i="1"/>
  <c r="O1658" i="1"/>
  <c r="N1658" i="1"/>
  <c r="M1658" i="1"/>
  <c r="L1658" i="1"/>
  <c r="O1656" i="1"/>
  <c r="N1656" i="1"/>
  <c r="M1656" i="1"/>
  <c r="L1656" i="1"/>
  <c r="O1654" i="1"/>
  <c r="N1654" i="1"/>
  <c r="M1654" i="1"/>
  <c r="L1654" i="1"/>
  <c r="O1652" i="1"/>
  <c r="N1652" i="1"/>
  <c r="M1652" i="1"/>
  <c r="L1652" i="1"/>
  <c r="O1650" i="1"/>
  <c r="N1650" i="1"/>
  <c r="M1650" i="1"/>
  <c r="L1650" i="1"/>
  <c r="O1648" i="1"/>
  <c r="N1648" i="1"/>
  <c r="M1648" i="1"/>
  <c r="L1648" i="1"/>
  <c r="O1646" i="1"/>
  <c r="N1646" i="1"/>
  <c r="M1646" i="1"/>
  <c r="L1646" i="1"/>
  <c r="O1644" i="1"/>
  <c r="N1644" i="1"/>
  <c r="M1644" i="1"/>
  <c r="L1644" i="1"/>
  <c r="O1642" i="1"/>
  <c r="N1642" i="1"/>
  <c r="M1642" i="1"/>
  <c r="L1642" i="1"/>
  <c r="O1640" i="1"/>
  <c r="N1640" i="1"/>
  <c r="M1640" i="1"/>
  <c r="L1640" i="1"/>
  <c r="O1638" i="1"/>
  <c r="N1638" i="1"/>
  <c r="M1638" i="1"/>
  <c r="L1638" i="1"/>
  <c r="O1636" i="1"/>
  <c r="N1636" i="1"/>
  <c r="M1636" i="1"/>
  <c r="L1636" i="1"/>
  <c r="O1634" i="1"/>
  <c r="N1634" i="1"/>
  <c r="M1634" i="1"/>
  <c r="L1634" i="1"/>
  <c r="O1632" i="1"/>
  <c r="N1632" i="1"/>
  <c r="M1632" i="1"/>
  <c r="L1632" i="1"/>
  <c r="O1630" i="1"/>
  <c r="N1630" i="1"/>
  <c r="M1630" i="1"/>
  <c r="L1630" i="1"/>
  <c r="O1628" i="1"/>
  <c r="N1628" i="1"/>
  <c r="M1628" i="1"/>
  <c r="L1628" i="1"/>
  <c r="O1626" i="1"/>
  <c r="N1626" i="1"/>
  <c r="M1626" i="1"/>
  <c r="L1626" i="1"/>
  <c r="O1624" i="1"/>
  <c r="N1624" i="1"/>
  <c r="M1624" i="1"/>
  <c r="L1624" i="1"/>
  <c r="O1622" i="1"/>
  <c r="N1622" i="1"/>
  <c r="M1622" i="1"/>
  <c r="L1622" i="1"/>
  <c r="O1620" i="1"/>
  <c r="N1620" i="1"/>
  <c r="M1620" i="1"/>
  <c r="L1620" i="1"/>
  <c r="O1618" i="1"/>
  <c r="N1618" i="1"/>
  <c r="M1618" i="1"/>
  <c r="L1618" i="1"/>
  <c r="O1616" i="1"/>
  <c r="N1616" i="1"/>
  <c r="M1616" i="1"/>
  <c r="L1616" i="1"/>
  <c r="O1614" i="1"/>
  <c r="N1614" i="1"/>
  <c r="M1614" i="1"/>
  <c r="L1614" i="1"/>
  <c r="O1612" i="1"/>
  <c r="N1612" i="1"/>
  <c r="M1612" i="1"/>
  <c r="L1612" i="1"/>
  <c r="O1610" i="1"/>
  <c r="N1610" i="1"/>
  <c r="M1610" i="1"/>
  <c r="L1610" i="1"/>
  <c r="O1608" i="1"/>
  <c r="N1608" i="1"/>
  <c r="M1608" i="1"/>
  <c r="L1608" i="1"/>
  <c r="O1606" i="1"/>
  <c r="N1606" i="1"/>
  <c r="M1606" i="1"/>
  <c r="L1606" i="1"/>
  <c r="O1604" i="1"/>
  <c r="N1604" i="1"/>
  <c r="M1604" i="1"/>
  <c r="L1604" i="1"/>
  <c r="O1602" i="1"/>
  <c r="N1602" i="1"/>
  <c r="M1602" i="1"/>
  <c r="L1602" i="1"/>
  <c r="O1600" i="1"/>
  <c r="N1600" i="1"/>
  <c r="M1600" i="1"/>
  <c r="L1600" i="1"/>
  <c r="O1598" i="1"/>
  <c r="N1598" i="1"/>
  <c r="M1598" i="1"/>
  <c r="L1598" i="1"/>
  <c r="O1596" i="1"/>
  <c r="N1596" i="1"/>
  <c r="M1596" i="1"/>
  <c r="L1596" i="1"/>
  <c r="O1594" i="1"/>
  <c r="N1594" i="1"/>
  <c r="M1594" i="1"/>
  <c r="L1594" i="1"/>
  <c r="O1592" i="1"/>
  <c r="N1592" i="1"/>
  <c r="M1592" i="1"/>
  <c r="L1592" i="1"/>
  <c r="O1590" i="1"/>
  <c r="N1590" i="1"/>
  <c r="M1590" i="1"/>
  <c r="L1590" i="1"/>
  <c r="O1588" i="1"/>
  <c r="N1588" i="1"/>
  <c r="M1588" i="1"/>
  <c r="L1588" i="1"/>
  <c r="O1586" i="1"/>
  <c r="N1586" i="1"/>
  <c r="M1586" i="1"/>
  <c r="L1586" i="1"/>
  <c r="O1584" i="1"/>
  <c r="N1584" i="1"/>
  <c r="M1584" i="1"/>
  <c r="L1584" i="1"/>
  <c r="O1582" i="1"/>
  <c r="N1582" i="1"/>
  <c r="M1582" i="1"/>
  <c r="L1582" i="1"/>
  <c r="O1580" i="1"/>
  <c r="N1580" i="1"/>
  <c r="M1580" i="1"/>
  <c r="L1580" i="1"/>
  <c r="O1578" i="1"/>
  <c r="N1578" i="1"/>
  <c r="M1578" i="1"/>
  <c r="L1578" i="1"/>
  <c r="O1576" i="1"/>
  <c r="N1576" i="1"/>
  <c r="M1576" i="1"/>
  <c r="L1576" i="1"/>
  <c r="O1574" i="1"/>
  <c r="N1574" i="1"/>
  <c r="M1574" i="1"/>
  <c r="L1574" i="1"/>
  <c r="O1572" i="1"/>
  <c r="N1572" i="1"/>
  <c r="M1572" i="1"/>
  <c r="L1572" i="1"/>
  <c r="O1570" i="1"/>
  <c r="N1570" i="1"/>
  <c r="M1570" i="1"/>
  <c r="L1570" i="1"/>
  <c r="O1568" i="1"/>
  <c r="N1568" i="1"/>
  <c r="M1568" i="1"/>
  <c r="L1568" i="1"/>
  <c r="O1566" i="1"/>
  <c r="N1566" i="1"/>
  <c r="M1566" i="1"/>
  <c r="L1566" i="1"/>
  <c r="O1564" i="1"/>
  <c r="N1564" i="1"/>
  <c r="M1564" i="1"/>
  <c r="L1564" i="1"/>
  <c r="O1562" i="1"/>
  <c r="N1562" i="1"/>
  <c r="M1562" i="1"/>
  <c r="L1562" i="1"/>
  <c r="O1560" i="1"/>
  <c r="N1560" i="1"/>
  <c r="M1560" i="1"/>
  <c r="L1560" i="1"/>
  <c r="O1558" i="1"/>
  <c r="N1558" i="1"/>
  <c r="M1558" i="1"/>
  <c r="L1558" i="1"/>
  <c r="O1556" i="1"/>
  <c r="N1556" i="1"/>
  <c r="M1556" i="1"/>
  <c r="L1556" i="1"/>
  <c r="O1554" i="1"/>
  <c r="N1554" i="1"/>
  <c r="M1554" i="1"/>
  <c r="L1554" i="1"/>
  <c r="O1552" i="1"/>
  <c r="N1552" i="1"/>
  <c r="M1552" i="1"/>
  <c r="L1552" i="1"/>
  <c r="O1550" i="1"/>
  <c r="N1550" i="1"/>
  <c r="M1550" i="1"/>
  <c r="L1550" i="1"/>
  <c r="O1548" i="1"/>
  <c r="N1548" i="1"/>
  <c r="M1548" i="1"/>
  <c r="L1548" i="1"/>
  <c r="O1546" i="1"/>
  <c r="N1546" i="1"/>
  <c r="M1546" i="1"/>
  <c r="L1546" i="1"/>
  <c r="O1544" i="1"/>
  <c r="N1544" i="1"/>
  <c r="M1544" i="1"/>
  <c r="L1544" i="1"/>
  <c r="O1542" i="1"/>
  <c r="N1542" i="1"/>
  <c r="M1542" i="1"/>
  <c r="L1542" i="1"/>
  <c r="O1540" i="1"/>
  <c r="N1540" i="1"/>
  <c r="M1540" i="1"/>
  <c r="L1540" i="1"/>
  <c r="O1538" i="1"/>
  <c r="N1538" i="1"/>
  <c r="M1538" i="1"/>
  <c r="L1538" i="1"/>
  <c r="O1536" i="1"/>
  <c r="N1536" i="1"/>
  <c r="M1536" i="1"/>
  <c r="L1536" i="1"/>
  <c r="O1534" i="1"/>
  <c r="N1534" i="1"/>
  <c r="M1534" i="1"/>
  <c r="L1534" i="1"/>
  <c r="O1532" i="1"/>
  <c r="N1532" i="1"/>
  <c r="M1532" i="1"/>
  <c r="L1532" i="1"/>
  <c r="O1530" i="1"/>
  <c r="N1530" i="1"/>
  <c r="M1530" i="1"/>
  <c r="L1530" i="1"/>
  <c r="O1528" i="1"/>
  <c r="N1528" i="1"/>
  <c r="M1528" i="1"/>
  <c r="L1528" i="1"/>
  <c r="O1526" i="1"/>
  <c r="N1526" i="1"/>
  <c r="M1526" i="1"/>
  <c r="L1526" i="1"/>
  <c r="O1524" i="1"/>
  <c r="N1524" i="1"/>
  <c r="M1524" i="1"/>
  <c r="L1524" i="1"/>
  <c r="O1522" i="1"/>
  <c r="N1522" i="1"/>
  <c r="M1522" i="1"/>
  <c r="L1522" i="1"/>
  <c r="O1520" i="1"/>
  <c r="N1520" i="1"/>
  <c r="M1520" i="1"/>
  <c r="L1520" i="1"/>
  <c r="O1518" i="1"/>
  <c r="N1518" i="1"/>
  <c r="M1518" i="1"/>
  <c r="L1518" i="1"/>
  <c r="O1516" i="1"/>
  <c r="N1516" i="1"/>
  <c r="M1516" i="1"/>
  <c r="L1516" i="1"/>
  <c r="O1514" i="1"/>
  <c r="N1514" i="1"/>
  <c r="M1514" i="1"/>
  <c r="L1514" i="1"/>
  <c r="O1512" i="1"/>
  <c r="N1512" i="1"/>
  <c r="M1512" i="1"/>
  <c r="L1512" i="1"/>
  <c r="O1510" i="1"/>
  <c r="N1510" i="1"/>
  <c r="M1510" i="1"/>
  <c r="L1510" i="1"/>
  <c r="O1508" i="1"/>
  <c r="N1508" i="1"/>
  <c r="M1508" i="1"/>
  <c r="L1508" i="1"/>
  <c r="O1506" i="1"/>
  <c r="N1506" i="1"/>
  <c r="M1506" i="1"/>
  <c r="L1506" i="1"/>
  <c r="O1504" i="1"/>
  <c r="N1504" i="1"/>
  <c r="M1504" i="1"/>
  <c r="L1504" i="1"/>
  <c r="O1502" i="1"/>
  <c r="N1502" i="1"/>
  <c r="M1502" i="1"/>
  <c r="L1502" i="1"/>
  <c r="O1500" i="1"/>
  <c r="N1500" i="1"/>
  <c r="M1500" i="1"/>
  <c r="L1500" i="1"/>
  <c r="O1498" i="1"/>
  <c r="N1498" i="1"/>
  <c r="M1498" i="1"/>
  <c r="L1498" i="1"/>
  <c r="O1496" i="1"/>
  <c r="N1496" i="1"/>
  <c r="M1496" i="1"/>
  <c r="L1496" i="1"/>
  <c r="O1494" i="1"/>
  <c r="N1494" i="1"/>
  <c r="M1494" i="1"/>
  <c r="L1494" i="1"/>
  <c r="O1492" i="1"/>
  <c r="N1492" i="1"/>
  <c r="M1492" i="1"/>
  <c r="L1492" i="1"/>
  <c r="O1490" i="1"/>
  <c r="N1490" i="1"/>
  <c r="M1490" i="1"/>
  <c r="L1490" i="1"/>
  <c r="O1488" i="1"/>
  <c r="N1488" i="1"/>
  <c r="M1488" i="1"/>
  <c r="L1488" i="1"/>
  <c r="O1486" i="1"/>
  <c r="N1486" i="1"/>
  <c r="M1486" i="1"/>
  <c r="L1486" i="1"/>
  <c r="O1484" i="1"/>
  <c r="N1484" i="1"/>
  <c r="M1484" i="1"/>
  <c r="L1484" i="1"/>
  <c r="O1482" i="1"/>
  <c r="N1482" i="1"/>
  <c r="M1482" i="1"/>
  <c r="L1482" i="1"/>
  <c r="O1480" i="1"/>
  <c r="N1480" i="1"/>
  <c r="M1480" i="1"/>
  <c r="L1480" i="1"/>
  <c r="O1478" i="1"/>
  <c r="N1478" i="1"/>
  <c r="M1478" i="1"/>
  <c r="L1478" i="1"/>
  <c r="O1476" i="1"/>
  <c r="N1476" i="1"/>
  <c r="M1476" i="1"/>
  <c r="L1476" i="1"/>
  <c r="O1474" i="1"/>
  <c r="N1474" i="1"/>
  <c r="M1474" i="1"/>
  <c r="L1474" i="1"/>
  <c r="O1472" i="1"/>
  <c r="N1472" i="1"/>
  <c r="M1472" i="1"/>
  <c r="L1472" i="1"/>
  <c r="O1470" i="1"/>
  <c r="N1470" i="1"/>
  <c r="M1470" i="1"/>
  <c r="L1470" i="1"/>
  <c r="O1468" i="1"/>
  <c r="N1468" i="1"/>
  <c r="M1468" i="1"/>
  <c r="L1468" i="1"/>
  <c r="O1466" i="1"/>
  <c r="N1466" i="1"/>
  <c r="M1466" i="1"/>
  <c r="L1466" i="1"/>
  <c r="O1464" i="1"/>
  <c r="N1464" i="1"/>
  <c r="M1464" i="1"/>
  <c r="L1464" i="1"/>
  <c r="O1462" i="1"/>
  <c r="N1462" i="1"/>
  <c r="M1462" i="1"/>
  <c r="L1462" i="1"/>
  <c r="O1460" i="1"/>
  <c r="N1460" i="1"/>
  <c r="M1460" i="1"/>
  <c r="L1460" i="1"/>
  <c r="O1458" i="1"/>
  <c r="N1458" i="1"/>
  <c r="M1458" i="1"/>
  <c r="L1458" i="1"/>
  <c r="O1456" i="1"/>
  <c r="N1456" i="1"/>
  <c r="M1456" i="1"/>
  <c r="L1456" i="1"/>
  <c r="O1454" i="1"/>
  <c r="N1454" i="1"/>
  <c r="M1454" i="1"/>
  <c r="L1454" i="1"/>
  <c r="O1452" i="1"/>
  <c r="N1452" i="1"/>
  <c r="M1452" i="1"/>
  <c r="L1452" i="1"/>
  <c r="O1450" i="1"/>
  <c r="N1450" i="1"/>
  <c r="M1450" i="1"/>
  <c r="L1450" i="1"/>
  <c r="O1448" i="1"/>
  <c r="N1448" i="1"/>
  <c r="M1448" i="1"/>
  <c r="L1448" i="1"/>
  <c r="O1446" i="1"/>
  <c r="N1446" i="1"/>
  <c r="M1446" i="1"/>
  <c r="L1446" i="1"/>
  <c r="O1444" i="1"/>
  <c r="N1444" i="1"/>
  <c r="M1444" i="1"/>
  <c r="L1444" i="1"/>
  <c r="O1442" i="1"/>
  <c r="N1442" i="1"/>
  <c r="M1442" i="1"/>
  <c r="L1442" i="1"/>
  <c r="O1440" i="1"/>
  <c r="N1440" i="1"/>
  <c r="M1440" i="1"/>
  <c r="L1440" i="1"/>
  <c r="O1438" i="1"/>
  <c r="N1438" i="1"/>
  <c r="M1438" i="1"/>
  <c r="L1438" i="1"/>
  <c r="O1436" i="1"/>
  <c r="N1436" i="1"/>
  <c r="M1436" i="1"/>
  <c r="L1436" i="1"/>
  <c r="O1434" i="1"/>
  <c r="N1434" i="1"/>
  <c r="M1434" i="1"/>
  <c r="L1434" i="1"/>
  <c r="O1432" i="1"/>
  <c r="N1432" i="1"/>
  <c r="M1432" i="1"/>
  <c r="L1432" i="1"/>
  <c r="O1430" i="1"/>
  <c r="N1430" i="1"/>
  <c r="M1430" i="1"/>
  <c r="L1430" i="1"/>
  <c r="O1428" i="1"/>
  <c r="N1428" i="1"/>
  <c r="M1428" i="1"/>
  <c r="L1428" i="1"/>
  <c r="O1426" i="1"/>
  <c r="N1426" i="1"/>
  <c r="M1426" i="1"/>
  <c r="L1426" i="1"/>
  <c r="O1424" i="1"/>
  <c r="N1424" i="1"/>
  <c r="M1424" i="1"/>
  <c r="L1424" i="1"/>
  <c r="O1422" i="1"/>
  <c r="N1422" i="1"/>
  <c r="M1422" i="1"/>
  <c r="L1422" i="1"/>
  <c r="O1420" i="1"/>
  <c r="N1420" i="1"/>
  <c r="M1420" i="1"/>
  <c r="L1420" i="1"/>
  <c r="O1418" i="1"/>
  <c r="N1418" i="1"/>
  <c r="M1418" i="1"/>
  <c r="L1418" i="1"/>
  <c r="O1416" i="1"/>
  <c r="N1416" i="1"/>
  <c r="M1416" i="1"/>
  <c r="L1416" i="1"/>
  <c r="O1414" i="1"/>
  <c r="N1414" i="1"/>
  <c r="M1414" i="1"/>
  <c r="L1414" i="1"/>
  <c r="O1412" i="1"/>
  <c r="N1412" i="1"/>
  <c r="M1412" i="1"/>
  <c r="L1412" i="1"/>
  <c r="O1410" i="1"/>
  <c r="N1410" i="1"/>
  <c r="M1410" i="1"/>
  <c r="L1410" i="1"/>
  <c r="O1408" i="1"/>
  <c r="N1408" i="1"/>
  <c r="M1408" i="1"/>
  <c r="L1408" i="1"/>
  <c r="O1406" i="1"/>
  <c r="N1406" i="1"/>
  <c r="M1406" i="1"/>
  <c r="L1406" i="1"/>
  <c r="O1404" i="1"/>
  <c r="N1404" i="1"/>
  <c r="M1404" i="1"/>
  <c r="L1404" i="1"/>
  <c r="O1402" i="1"/>
  <c r="N1402" i="1"/>
  <c r="M1402" i="1"/>
  <c r="L1402" i="1"/>
  <c r="O1400" i="1"/>
  <c r="N1400" i="1"/>
  <c r="M1400" i="1"/>
  <c r="L1400" i="1"/>
  <c r="O1398" i="1"/>
  <c r="N1398" i="1"/>
  <c r="M1398" i="1"/>
  <c r="L1398" i="1"/>
  <c r="O1396" i="1"/>
  <c r="N1396" i="1"/>
  <c r="M1396" i="1"/>
  <c r="L1396" i="1"/>
  <c r="O1394" i="1"/>
  <c r="N1394" i="1"/>
  <c r="M1394" i="1"/>
  <c r="L1394" i="1"/>
  <c r="O1392" i="1"/>
  <c r="N1392" i="1"/>
  <c r="M1392" i="1"/>
  <c r="L1392" i="1"/>
  <c r="O1390" i="1"/>
  <c r="N1390" i="1"/>
  <c r="M1390" i="1"/>
  <c r="L1390" i="1"/>
  <c r="O1388" i="1"/>
  <c r="N1388" i="1"/>
  <c r="M1388" i="1"/>
  <c r="L1388" i="1"/>
  <c r="O1386" i="1"/>
  <c r="N1386" i="1"/>
  <c r="M1386" i="1"/>
  <c r="L1386" i="1"/>
  <c r="O1384" i="1"/>
  <c r="N1384" i="1"/>
  <c r="M1384" i="1"/>
  <c r="L1384" i="1"/>
  <c r="O1382" i="1"/>
  <c r="N1382" i="1"/>
  <c r="M1382" i="1"/>
  <c r="L1382" i="1"/>
  <c r="O1380" i="1"/>
  <c r="N1380" i="1"/>
  <c r="M1380" i="1"/>
  <c r="L1380" i="1"/>
  <c r="O1378" i="1"/>
  <c r="N1378" i="1"/>
  <c r="M1378" i="1"/>
  <c r="L1378" i="1"/>
  <c r="O1376" i="1"/>
  <c r="N1376" i="1"/>
  <c r="M1376" i="1"/>
  <c r="L1376" i="1"/>
  <c r="O1374" i="1"/>
  <c r="N1374" i="1"/>
  <c r="M1374" i="1"/>
  <c r="L1374" i="1"/>
  <c r="O1372" i="1"/>
  <c r="N1372" i="1"/>
  <c r="M1372" i="1"/>
  <c r="L1372" i="1"/>
  <c r="O1370" i="1"/>
  <c r="N1370" i="1"/>
  <c r="M1370" i="1"/>
  <c r="L1370" i="1"/>
  <c r="O1368" i="1"/>
  <c r="N1368" i="1"/>
  <c r="M1368" i="1"/>
  <c r="L1368" i="1"/>
  <c r="O1366" i="1"/>
  <c r="N1366" i="1"/>
  <c r="M1366" i="1"/>
  <c r="L1366" i="1"/>
  <c r="O1364" i="1"/>
  <c r="N1364" i="1"/>
  <c r="M1364" i="1"/>
  <c r="L1364" i="1"/>
  <c r="O1362" i="1"/>
  <c r="N1362" i="1"/>
  <c r="M1362" i="1"/>
  <c r="L1362" i="1"/>
  <c r="O1360" i="1"/>
  <c r="N1360" i="1"/>
  <c r="M1360" i="1"/>
  <c r="L1360" i="1"/>
  <c r="O1358" i="1"/>
  <c r="N1358" i="1"/>
  <c r="M1358" i="1"/>
  <c r="L1358" i="1"/>
  <c r="O1356" i="1"/>
  <c r="N1356" i="1"/>
  <c r="M1356" i="1"/>
  <c r="L1356" i="1"/>
  <c r="O1354" i="1"/>
  <c r="N1354" i="1"/>
  <c r="M1354" i="1"/>
  <c r="L1354" i="1"/>
  <c r="O1352" i="1"/>
  <c r="N1352" i="1"/>
  <c r="M1352" i="1"/>
  <c r="L1352" i="1"/>
  <c r="O1350" i="1"/>
  <c r="N1350" i="1"/>
  <c r="M1350" i="1"/>
  <c r="L1350" i="1"/>
  <c r="O1348" i="1"/>
  <c r="N1348" i="1"/>
  <c r="M1348" i="1"/>
  <c r="L1348" i="1"/>
  <c r="O1346" i="1"/>
  <c r="N1346" i="1"/>
  <c r="M1346" i="1"/>
  <c r="L1346" i="1"/>
  <c r="O1344" i="1"/>
  <c r="N1344" i="1"/>
  <c r="M1344" i="1"/>
  <c r="L1344" i="1"/>
  <c r="O1342" i="1"/>
  <c r="N1342" i="1"/>
  <c r="M1342" i="1"/>
  <c r="L1342" i="1"/>
  <c r="O1340" i="1"/>
  <c r="N1340" i="1"/>
  <c r="M1340" i="1"/>
  <c r="L1340" i="1"/>
  <c r="O1338" i="1"/>
  <c r="N1338" i="1"/>
  <c r="M1338" i="1"/>
  <c r="L1338" i="1"/>
  <c r="O1336" i="1"/>
  <c r="N1336" i="1"/>
  <c r="M1336" i="1"/>
  <c r="L1336" i="1"/>
  <c r="O1334" i="1"/>
  <c r="N1334" i="1"/>
  <c r="M1334" i="1"/>
  <c r="L1334" i="1"/>
  <c r="O1332" i="1"/>
  <c r="N1332" i="1"/>
  <c r="M1332" i="1"/>
  <c r="L1332" i="1"/>
  <c r="O1330" i="1"/>
  <c r="N1330" i="1"/>
  <c r="M1330" i="1"/>
  <c r="L1330" i="1"/>
  <c r="O1328" i="1"/>
  <c r="N1328" i="1"/>
  <c r="M1328" i="1"/>
  <c r="L1328" i="1"/>
  <c r="O1326" i="1"/>
  <c r="N1326" i="1"/>
  <c r="M1326" i="1"/>
  <c r="L1326" i="1"/>
  <c r="O1324" i="1"/>
  <c r="N1324" i="1"/>
  <c r="M1324" i="1"/>
  <c r="L1324" i="1"/>
  <c r="O1322" i="1"/>
  <c r="N1322" i="1"/>
  <c r="M1322" i="1"/>
  <c r="L1322" i="1"/>
  <c r="O1320" i="1"/>
  <c r="N1320" i="1"/>
  <c r="M1320" i="1"/>
  <c r="L1320" i="1"/>
  <c r="O1318" i="1"/>
  <c r="N1318" i="1"/>
  <c r="M1318" i="1"/>
  <c r="L1318" i="1"/>
  <c r="O1316" i="1"/>
  <c r="N1316" i="1"/>
  <c r="M1316" i="1"/>
  <c r="L1316" i="1"/>
  <c r="O1314" i="1"/>
  <c r="N1314" i="1"/>
  <c r="M1314" i="1"/>
  <c r="L1314" i="1"/>
  <c r="O1312" i="1"/>
  <c r="N1312" i="1"/>
  <c r="M1312" i="1"/>
  <c r="L1312" i="1"/>
  <c r="O1310" i="1"/>
  <c r="N1310" i="1"/>
  <c r="M1310" i="1"/>
  <c r="L1310" i="1"/>
  <c r="O1308" i="1"/>
  <c r="N1308" i="1"/>
  <c r="M1308" i="1"/>
  <c r="L1308" i="1"/>
  <c r="O1306" i="1"/>
  <c r="N1306" i="1"/>
  <c r="M1306" i="1"/>
  <c r="L1306" i="1"/>
  <c r="O1304" i="1"/>
  <c r="N1304" i="1"/>
  <c r="M1304" i="1"/>
  <c r="L1304" i="1"/>
  <c r="O1302" i="1"/>
  <c r="N1302" i="1"/>
  <c r="M1302" i="1"/>
  <c r="L1302" i="1"/>
  <c r="O1300" i="1"/>
  <c r="N1300" i="1"/>
  <c r="M1300" i="1"/>
  <c r="L1300" i="1"/>
  <c r="O1298" i="1"/>
  <c r="N1298" i="1"/>
  <c r="M1298" i="1"/>
  <c r="L1298" i="1"/>
  <c r="O1296" i="1"/>
  <c r="N1296" i="1"/>
  <c r="M1296" i="1"/>
  <c r="L1296" i="1"/>
  <c r="O1294" i="1"/>
  <c r="N1294" i="1"/>
  <c r="M1294" i="1"/>
  <c r="L1294" i="1"/>
  <c r="O1292" i="1"/>
  <c r="N1292" i="1"/>
  <c r="M1292" i="1"/>
  <c r="L1292" i="1"/>
  <c r="O1290" i="1"/>
  <c r="N1290" i="1"/>
  <c r="M1290" i="1"/>
  <c r="L1290" i="1"/>
  <c r="O1288" i="1"/>
  <c r="N1288" i="1"/>
  <c r="M1288" i="1"/>
  <c r="L1288" i="1"/>
  <c r="O1286" i="1"/>
  <c r="N1286" i="1"/>
  <c r="M1286" i="1"/>
  <c r="L1286" i="1"/>
  <c r="O1284" i="1"/>
  <c r="N1284" i="1"/>
  <c r="M1284" i="1"/>
  <c r="L1284" i="1"/>
  <c r="O1282" i="1"/>
  <c r="N1282" i="1"/>
  <c r="M1282" i="1"/>
  <c r="L1282" i="1"/>
  <c r="O1280" i="1"/>
  <c r="N1280" i="1"/>
  <c r="M1280" i="1"/>
  <c r="L1280" i="1"/>
  <c r="O1278" i="1"/>
  <c r="N1278" i="1"/>
  <c r="M1278" i="1"/>
  <c r="L1278" i="1"/>
  <c r="O1276" i="1"/>
  <c r="N1276" i="1"/>
  <c r="M1276" i="1"/>
  <c r="L1276" i="1"/>
  <c r="O1274" i="1"/>
  <c r="N1274" i="1"/>
  <c r="M1274" i="1"/>
  <c r="L1274" i="1"/>
  <c r="O1272" i="1"/>
  <c r="N1272" i="1"/>
  <c r="M1272" i="1"/>
  <c r="L1272" i="1"/>
  <c r="O1270" i="1"/>
  <c r="N1270" i="1"/>
  <c r="M1270" i="1"/>
  <c r="L1270" i="1"/>
  <c r="O1268" i="1"/>
  <c r="N1268" i="1"/>
  <c r="M1268" i="1"/>
  <c r="L1268" i="1"/>
  <c r="O1266" i="1"/>
  <c r="N1266" i="1"/>
  <c r="M1266" i="1"/>
  <c r="L1266" i="1"/>
  <c r="O1264" i="1"/>
  <c r="N1264" i="1"/>
  <c r="M1264" i="1"/>
  <c r="L1264" i="1"/>
  <c r="O1262" i="1"/>
  <c r="N1262" i="1"/>
  <c r="M1262" i="1"/>
  <c r="L1262" i="1"/>
  <c r="O1260" i="1"/>
  <c r="N1260" i="1"/>
  <c r="M1260" i="1"/>
  <c r="L1260" i="1"/>
  <c r="O1258" i="1"/>
  <c r="N1258" i="1"/>
  <c r="M1258" i="1"/>
  <c r="L1258" i="1"/>
  <c r="O1256" i="1"/>
  <c r="N1256" i="1"/>
  <c r="M1256" i="1"/>
  <c r="L1256" i="1"/>
  <c r="O1254" i="1"/>
  <c r="N1254" i="1"/>
  <c r="M1254" i="1"/>
  <c r="L1254" i="1"/>
  <c r="O1252" i="1"/>
  <c r="N1252" i="1"/>
  <c r="M1252" i="1"/>
  <c r="L1252" i="1"/>
  <c r="O1250" i="1"/>
  <c r="N1250" i="1"/>
  <c r="M1250" i="1"/>
  <c r="L1250" i="1"/>
  <c r="O1248" i="1"/>
  <c r="N1248" i="1"/>
  <c r="M1248" i="1"/>
  <c r="L1248" i="1"/>
  <c r="O1246" i="1"/>
  <c r="N1246" i="1"/>
  <c r="M1246" i="1"/>
  <c r="L1246" i="1"/>
  <c r="O1244" i="1"/>
  <c r="N1244" i="1"/>
  <c r="M1244" i="1"/>
  <c r="L1244" i="1"/>
  <c r="O1242" i="1"/>
  <c r="N1242" i="1"/>
  <c r="M1242" i="1"/>
  <c r="L1242" i="1"/>
  <c r="O1240" i="1"/>
  <c r="N1240" i="1"/>
  <c r="M1240" i="1"/>
  <c r="L1240" i="1"/>
  <c r="O1238" i="1"/>
  <c r="N1238" i="1"/>
  <c r="M1238" i="1"/>
  <c r="L1238" i="1"/>
  <c r="O1236" i="1"/>
  <c r="N1236" i="1"/>
  <c r="M1236" i="1"/>
  <c r="L1236" i="1"/>
  <c r="O1234" i="1"/>
  <c r="N1234" i="1"/>
  <c r="M1234" i="1"/>
  <c r="L1234" i="1"/>
  <c r="O1232" i="1"/>
  <c r="N1232" i="1"/>
  <c r="M1232" i="1"/>
  <c r="L1232" i="1"/>
  <c r="O1230" i="1"/>
  <c r="N1230" i="1"/>
  <c r="M1230" i="1"/>
  <c r="L1230" i="1"/>
  <c r="O1228" i="1"/>
  <c r="N1228" i="1"/>
  <c r="M1228" i="1"/>
  <c r="L1228" i="1"/>
  <c r="O1226" i="1"/>
  <c r="N1226" i="1"/>
  <c r="M1226" i="1"/>
  <c r="L1226" i="1"/>
  <c r="O1224" i="1"/>
  <c r="N1224" i="1"/>
  <c r="M1224" i="1"/>
  <c r="L1224" i="1"/>
  <c r="O1222" i="1"/>
  <c r="N1222" i="1"/>
  <c r="M1222" i="1"/>
  <c r="L1222" i="1"/>
  <c r="O1220" i="1"/>
  <c r="N1220" i="1"/>
  <c r="M1220" i="1"/>
  <c r="L1220" i="1"/>
  <c r="O1218" i="1"/>
  <c r="N1218" i="1"/>
  <c r="M1218" i="1"/>
  <c r="L1218" i="1"/>
  <c r="O1216" i="1"/>
  <c r="N1216" i="1"/>
  <c r="M1216" i="1"/>
  <c r="L1216" i="1"/>
  <c r="O1214" i="1"/>
  <c r="N1214" i="1"/>
  <c r="M1214" i="1"/>
  <c r="L1214" i="1"/>
  <c r="O1212" i="1"/>
  <c r="N1212" i="1"/>
  <c r="M1212" i="1"/>
  <c r="L1212" i="1"/>
  <c r="O1210" i="1"/>
  <c r="N1210" i="1"/>
  <c r="M1210" i="1"/>
  <c r="L1210" i="1"/>
  <c r="O1208" i="1"/>
  <c r="N1208" i="1"/>
  <c r="M1208" i="1"/>
  <c r="L1208" i="1"/>
  <c r="O1206" i="1"/>
  <c r="N1206" i="1"/>
  <c r="M1206" i="1"/>
  <c r="L1206" i="1"/>
  <c r="O1204" i="1"/>
  <c r="N1204" i="1"/>
  <c r="M1204" i="1"/>
  <c r="L1204" i="1"/>
  <c r="O1202" i="1"/>
  <c r="N1202" i="1"/>
  <c r="M1202" i="1"/>
  <c r="L1202" i="1"/>
  <c r="O1200" i="1"/>
  <c r="N1200" i="1"/>
  <c r="M1200" i="1"/>
  <c r="L1200" i="1"/>
  <c r="O1198" i="1"/>
  <c r="N1198" i="1"/>
  <c r="M1198" i="1"/>
  <c r="L1198" i="1"/>
  <c r="O1196" i="1"/>
  <c r="N1196" i="1"/>
  <c r="M1196" i="1"/>
  <c r="L1196" i="1"/>
  <c r="O1194" i="1"/>
  <c r="N1194" i="1"/>
  <c r="M1194" i="1"/>
  <c r="L1194" i="1"/>
  <c r="O1192" i="1"/>
  <c r="N1192" i="1"/>
  <c r="M1192" i="1"/>
  <c r="L1192" i="1"/>
  <c r="O1190" i="1"/>
  <c r="N1190" i="1"/>
  <c r="M1190" i="1"/>
  <c r="L1190" i="1"/>
  <c r="O1188" i="1"/>
  <c r="N1188" i="1"/>
  <c r="M1188" i="1"/>
  <c r="L1188" i="1"/>
  <c r="O1186" i="1"/>
  <c r="N1186" i="1"/>
  <c r="M1186" i="1"/>
  <c r="L1186" i="1"/>
  <c r="O1184" i="1"/>
  <c r="N1184" i="1"/>
  <c r="M1184" i="1"/>
  <c r="L1184" i="1"/>
  <c r="O1182" i="1"/>
  <c r="N1182" i="1"/>
  <c r="M1182" i="1"/>
  <c r="L1182" i="1"/>
  <c r="O1180" i="1"/>
  <c r="N1180" i="1"/>
  <c r="M1180" i="1"/>
  <c r="L1180" i="1"/>
  <c r="O1178" i="1"/>
  <c r="N1178" i="1"/>
  <c r="M1178" i="1"/>
  <c r="L1178" i="1"/>
  <c r="O1176" i="1"/>
  <c r="N1176" i="1"/>
  <c r="M1176" i="1"/>
  <c r="L1176" i="1"/>
  <c r="O1174" i="1"/>
  <c r="N1174" i="1"/>
  <c r="M1174" i="1"/>
  <c r="L1174" i="1"/>
  <c r="O1172" i="1"/>
  <c r="N1172" i="1"/>
  <c r="M1172" i="1"/>
  <c r="L1172" i="1"/>
  <c r="O1170" i="1"/>
  <c r="N1170" i="1"/>
  <c r="M1170" i="1"/>
  <c r="L1170" i="1"/>
  <c r="O1168" i="1"/>
  <c r="N1168" i="1"/>
  <c r="M1168" i="1"/>
  <c r="L1168" i="1"/>
  <c r="O1166" i="1"/>
  <c r="N1166" i="1"/>
  <c r="M1166" i="1"/>
  <c r="L1166" i="1"/>
  <c r="O1164" i="1"/>
  <c r="N1164" i="1"/>
  <c r="M1164" i="1"/>
  <c r="L1164" i="1"/>
  <c r="O1162" i="1"/>
  <c r="N1162" i="1"/>
  <c r="M1162" i="1"/>
  <c r="L1162" i="1"/>
  <c r="O1160" i="1"/>
  <c r="N1160" i="1"/>
  <c r="M1160" i="1"/>
  <c r="L1160" i="1"/>
  <c r="O1158" i="1"/>
  <c r="N1158" i="1"/>
  <c r="M1158" i="1"/>
  <c r="L1158" i="1"/>
  <c r="O1156" i="1"/>
  <c r="N1156" i="1"/>
  <c r="M1156" i="1"/>
  <c r="L1156" i="1"/>
  <c r="O1154" i="1"/>
  <c r="N1154" i="1"/>
  <c r="M1154" i="1"/>
  <c r="L1154" i="1"/>
  <c r="O1152" i="1"/>
  <c r="N1152" i="1"/>
  <c r="M1152" i="1"/>
  <c r="L1152" i="1"/>
  <c r="O1150" i="1"/>
  <c r="N1150" i="1"/>
  <c r="M1150" i="1"/>
  <c r="L1150" i="1"/>
  <c r="O1148" i="1"/>
  <c r="N1148" i="1"/>
  <c r="M1148" i="1"/>
  <c r="L1148" i="1"/>
  <c r="O1146" i="1"/>
  <c r="N1146" i="1"/>
  <c r="M1146" i="1"/>
  <c r="L1146" i="1"/>
  <c r="O1144" i="1"/>
  <c r="N1144" i="1"/>
  <c r="M1144" i="1"/>
  <c r="L1144" i="1"/>
  <c r="O1142" i="1"/>
  <c r="N1142" i="1"/>
  <c r="M1142" i="1"/>
  <c r="L1142" i="1"/>
  <c r="O1140" i="1"/>
  <c r="N1140" i="1"/>
  <c r="M1140" i="1"/>
  <c r="L1140" i="1"/>
  <c r="O1138" i="1"/>
  <c r="N1138" i="1"/>
  <c r="M1138" i="1"/>
  <c r="L1138" i="1"/>
  <c r="O1136" i="1"/>
  <c r="N1136" i="1"/>
  <c r="M1136" i="1"/>
  <c r="L1136" i="1"/>
  <c r="O1134" i="1"/>
  <c r="N1134" i="1"/>
  <c r="M1134" i="1"/>
  <c r="L1134" i="1"/>
  <c r="O1132" i="1"/>
  <c r="N1132" i="1"/>
  <c r="M1132" i="1"/>
  <c r="L1132" i="1"/>
  <c r="O1130" i="1"/>
  <c r="N1130" i="1"/>
  <c r="M1130" i="1"/>
  <c r="L1130" i="1"/>
  <c r="O1128" i="1"/>
  <c r="N1128" i="1"/>
  <c r="M1128" i="1"/>
  <c r="L1128" i="1"/>
  <c r="O1126" i="1"/>
  <c r="N1126" i="1"/>
  <c r="M1126" i="1"/>
  <c r="L1126" i="1"/>
  <c r="O1125" i="1"/>
  <c r="N1125" i="1"/>
  <c r="M1125" i="1"/>
  <c r="L1125" i="1"/>
  <c r="O1123" i="1"/>
  <c r="N1123" i="1"/>
  <c r="M1123" i="1"/>
  <c r="L1123" i="1"/>
  <c r="O1121" i="1"/>
  <c r="N1121" i="1"/>
  <c r="M1121" i="1"/>
  <c r="L1121" i="1"/>
  <c r="O1119" i="1"/>
  <c r="N1119" i="1"/>
  <c r="M1119" i="1"/>
  <c r="L1119" i="1"/>
  <c r="O1117" i="1"/>
  <c r="N1117" i="1"/>
  <c r="M1117" i="1"/>
  <c r="L1117" i="1"/>
  <c r="O1115" i="1"/>
  <c r="N1115" i="1"/>
  <c r="M1115" i="1"/>
  <c r="L1115" i="1"/>
  <c r="O1113" i="1"/>
  <c r="N1113" i="1"/>
  <c r="M1113" i="1"/>
  <c r="L1113" i="1"/>
  <c r="O1111" i="1"/>
  <c r="N1111" i="1"/>
  <c r="M1111" i="1"/>
  <c r="L1111" i="1"/>
  <c r="O1109" i="1"/>
  <c r="N1109" i="1"/>
  <c r="M1109" i="1"/>
  <c r="L1109" i="1"/>
  <c r="O1107" i="1"/>
  <c r="N1107" i="1"/>
  <c r="M1107" i="1"/>
  <c r="L1107" i="1"/>
  <c r="O1105" i="1"/>
  <c r="N1105" i="1"/>
  <c r="M1105" i="1"/>
  <c r="L1105" i="1"/>
  <c r="O1103" i="1"/>
  <c r="N1103" i="1"/>
  <c r="M1103" i="1"/>
  <c r="L1103" i="1"/>
  <c r="O1101" i="1"/>
  <c r="N1101" i="1"/>
  <c r="M1101" i="1"/>
  <c r="L1101" i="1"/>
  <c r="O1099" i="1"/>
  <c r="N1099" i="1"/>
  <c r="M1099" i="1"/>
  <c r="L1099" i="1"/>
  <c r="O1097" i="1"/>
  <c r="N1097" i="1"/>
  <c r="M1097" i="1"/>
  <c r="L1097" i="1"/>
  <c r="O1095" i="1"/>
  <c r="N1095" i="1"/>
  <c r="M1095" i="1"/>
  <c r="L1095" i="1"/>
  <c r="O1093" i="1"/>
  <c r="N1093" i="1"/>
  <c r="M1093" i="1"/>
  <c r="L1093" i="1"/>
  <c r="O1091" i="1"/>
  <c r="N1091" i="1"/>
  <c r="M1091" i="1"/>
  <c r="L1091" i="1"/>
  <c r="O1089" i="1"/>
  <c r="N1089" i="1"/>
  <c r="M1089" i="1"/>
  <c r="L1089" i="1"/>
  <c r="O1087" i="1"/>
  <c r="N1087" i="1"/>
  <c r="M1087" i="1"/>
  <c r="L1087" i="1"/>
  <c r="O1085" i="1"/>
  <c r="N1085" i="1"/>
  <c r="M1085" i="1"/>
  <c r="L1085" i="1"/>
  <c r="O1083" i="1"/>
  <c r="N1083" i="1"/>
  <c r="M1083" i="1"/>
  <c r="L1083" i="1"/>
  <c r="O1081" i="1"/>
  <c r="N1081" i="1"/>
  <c r="M1081" i="1"/>
  <c r="L1081" i="1"/>
  <c r="O1079" i="1"/>
  <c r="N1079" i="1"/>
  <c r="M1079" i="1"/>
  <c r="L1079" i="1"/>
  <c r="O1077" i="1"/>
  <c r="N1077" i="1"/>
  <c r="M1077" i="1"/>
  <c r="L1077" i="1"/>
  <c r="O1075" i="1"/>
  <c r="N1075" i="1"/>
  <c r="M1075" i="1"/>
  <c r="L1075" i="1"/>
  <c r="O1073" i="1"/>
  <c r="N1073" i="1"/>
  <c r="M1073" i="1"/>
  <c r="L1073" i="1"/>
  <c r="O1071" i="1"/>
  <c r="N1071" i="1"/>
  <c r="M1071" i="1"/>
  <c r="L1071" i="1"/>
  <c r="O1069" i="1"/>
  <c r="N1069" i="1"/>
  <c r="M1069" i="1"/>
  <c r="L1069" i="1"/>
  <c r="O1067" i="1"/>
  <c r="N1067" i="1"/>
  <c r="M1067" i="1"/>
  <c r="L1067" i="1"/>
  <c r="O1065" i="1"/>
  <c r="N1065" i="1"/>
  <c r="M1065" i="1"/>
  <c r="L1065" i="1"/>
  <c r="O1063" i="1"/>
  <c r="N1063" i="1"/>
  <c r="M1063" i="1"/>
  <c r="L1063" i="1"/>
  <c r="O1061" i="1"/>
  <c r="N1061" i="1"/>
  <c r="M1061" i="1"/>
  <c r="L1061" i="1"/>
  <c r="O1059" i="1"/>
  <c r="N1059" i="1"/>
  <c r="M1059" i="1"/>
  <c r="L1059" i="1"/>
  <c r="O1057" i="1"/>
  <c r="N1057" i="1"/>
  <c r="M1057" i="1"/>
  <c r="L1057" i="1"/>
  <c r="O1055" i="1"/>
  <c r="N1055" i="1"/>
  <c r="M1055" i="1"/>
  <c r="L1055" i="1"/>
  <c r="O1053" i="1"/>
  <c r="N1053" i="1"/>
  <c r="M1053" i="1"/>
  <c r="L1053" i="1"/>
  <c r="O1051" i="1"/>
  <c r="N1051" i="1"/>
  <c r="M1051" i="1"/>
  <c r="L1051" i="1"/>
  <c r="O1049" i="1"/>
  <c r="N1049" i="1"/>
  <c r="M1049" i="1"/>
  <c r="L1049" i="1"/>
  <c r="O1047" i="1"/>
  <c r="N1047" i="1"/>
  <c r="M1047" i="1"/>
  <c r="L1047" i="1"/>
  <c r="O1045" i="1"/>
  <c r="N1045" i="1"/>
  <c r="M1045" i="1"/>
  <c r="L1045" i="1"/>
  <c r="O1043" i="1"/>
  <c r="N1043" i="1"/>
  <c r="M1043" i="1"/>
  <c r="L1043" i="1"/>
  <c r="O1041" i="1"/>
  <c r="N1041" i="1"/>
  <c r="M1041" i="1"/>
  <c r="L1041" i="1"/>
  <c r="O1039" i="1"/>
  <c r="N1039" i="1"/>
  <c r="M1039" i="1"/>
  <c r="L1039" i="1"/>
  <c r="O1037" i="1"/>
  <c r="N1037" i="1"/>
  <c r="M1037" i="1"/>
  <c r="L1037" i="1"/>
  <c r="O1035" i="1"/>
  <c r="N1035" i="1"/>
  <c r="M1035" i="1"/>
  <c r="L1035" i="1"/>
  <c r="O1033" i="1"/>
  <c r="N1033" i="1"/>
  <c r="M1033" i="1"/>
  <c r="L1033" i="1"/>
  <c r="O1031" i="1"/>
  <c r="N1031" i="1"/>
  <c r="M1031" i="1"/>
  <c r="L1031" i="1"/>
  <c r="O1029" i="1"/>
  <c r="N1029" i="1"/>
  <c r="M1029" i="1"/>
  <c r="L1029" i="1"/>
  <c r="O1027" i="1"/>
  <c r="N1027" i="1"/>
  <c r="M1027" i="1"/>
  <c r="L1027" i="1"/>
  <c r="O1025" i="1"/>
  <c r="N1025" i="1"/>
  <c r="M1025" i="1"/>
  <c r="L1025" i="1"/>
  <c r="O1023" i="1"/>
  <c r="N1023" i="1"/>
  <c r="M1023" i="1"/>
  <c r="L1023" i="1"/>
  <c r="O1021" i="1"/>
  <c r="N1021" i="1"/>
  <c r="M1021" i="1"/>
  <c r="L1021" i="1"/>
  <c r="O1019" i="1"/>
  <c r="N1019" i="1"/>
  <c r="M1019" i="1"/>
  <c r="L1019" i="1"/>
  <c r="O1017" i="1"/>
  <c r="N1017" i="1"/>
  <c r="M1017" i="1"/>
  <c r="L1017" i="1"/>
  <c r="O1015" i="1"/>
  <c r="N1015" i="1"/>
  <c r="M1015" i="1"/>
  <c r="L1015" i="1"/>
  <c r="O1013" i="1"/>
  <c r="N1013" i="1"/>
  <c r="M1013" i="1"/>
  <c r="L1013" i="1"/>
  <c r="O1011" i="1"/>
  <c r="N1011" i="1"/>
  <c r="M1011" i="1"/>
  <c r="L1011" i="1"/>
  <c r="O1009" i="1"/>
  <c r="N1009" i="1"/>
  <c r="M1009" i="1"/>
  <c r="L1009" i="1"/>
  <c r="O1007" i="1"/>
  <c r="N1007" i="1"/>
  <c r="M1007" i="1"/>
  <c r="L1007" i="1"/>
  <c r="O1005" i="1"/>
  <c r="N1005" i="1"/>
  <c r="M1005" i="1"/>
  <c r="L1005" i="1"/>
  <c r="O1003" i="1"/>
  <c r="N1003" i="1"/>
  <c r="M1003" i="1"/>
  <c r="L1003" i="1"/>
  <c r="O1001" i="1"/>
  <c r="N1001" i="1"/>
  <c r="M1001" i="1"/>
  <c r="L1001" i="1"/>
  <c r="O999" i="1"/>
  <c r="N999" i="1"/>
  <c r="M999" i="1"/>
  <c r="L999" i="1"/>
  <c r="O997" i="1"/>
  <c r="N997" i="1"/>
  <c r="M997" i="1"/>
  <c r="L997" i="1"/>
  <c r="O995" i="1"/>
  <c r="N995" i="1"/>
  <c r="M995" i="1"/>
  <c r="L995" i="1"/>
  <c r="O993" i="1"/>
  <c r="N993" i="1"/>
  <c r="M993" i="1"/>
  <c r="L993" i="1"/>
  <c r="O991" i="1"/>
  <c r="N991" i="1"/>
  <c r="M991" i="1"/>
  <c r="L991" i="1"/>
  <c r="O989" i="1"/>
  <c r="N989" i="1"/>
  <c r="M989" i="1"/>
  <c r="L989" i="1"/>
  <c r="O987" i="1"/>
  <c r="N987" i="1"/>
  <c r="M987" i="1"/>
  <c r="L987" i="1"/>
  <c r="O985" i="1"/>
  <c r="N985" i="1"/>
  <c r="M985" i="1"/>
  <c r="L985" i="1"/>
  <c r="O983" i="1"/>
  <c r="N983" i="1"/>
  <c r="M983" i="1"/>
  <c r="L983" i="1"/>
  <c r="O981" i="1"/>
  <c r="N981" i="1"/>
  <c r="M981" i="1"/>
  <c r="L981" i="1"/>
  <c r="O979" i="1"/>
  <c r="N979" i="1"/>
  <c r="M979" i="1"/>
  <c r="L979" i="1"/>
  <c r="O977" i="1"/>
  <c r="N977" i="1"/>
  <c r="M977" i="1"/>
  <c r="L977" i="1"/>
  <c r="O975" i="1"/>
  <c r="N975" i="1"/>
  <c r="M975" i="1"/>
  <c r="L975" i="1"/>
  <c r="O973" i="1"/>
  <c r="N973" i="1"/>
  <c r="M973" i="1"/>
  <c r="L973" i="1"/>
  <c r="O971" i="1"/>
  <c r="N971" i="1"/>
  <c r="M971" i="1"/>
  <c r="L971" i="1"/>
  <c r="O969" i="1"/>
  <c r="N969" i="1"/>
  <c r="M969" i="1"/>
  <c r="L969" i="1"/>
  <c r="O967" i="1"/>
  <c r="N967" i="1"/>
  <c r="M967" i="1"/>
  <c r="L967" i="1"/>
  <c r="O965" i="1"/>
  <c r="N965" i="1"/>
  <c r="M965" i="1"/>
  <c r="L965" i="1"/>
  <c r="O963" i="1"/>
  <c r="N963" i="1"/>
  <c r="M963" i="1"/>
  <c r="L963" i="1"/>
  <c r="O961" i="1"/>
  <c r="N961" i="1"/>
  <c r="M961" i="1"/>
  <c r="L961" i="1"/>
  <c r="O959" i="1"/>
  <c r="N959" i="1"/>
  <c r="M959" i="1"/>
  <c r="L959" i="1"/>
  <c r="O957" i="1"/>
  <c r="N957" i="1"/>
  <c r="M957" i="1"/>
  <c r="L957" i="1"/>
  <c r="O955" i="1"/>
  <c r="N955" i="1"/>
  <c r="M955" i="1"/>
  <c r="L955" i="1"/>
  <c r="O953" i="1"/>
  <c r="N953" i="1"/>
  <c r="M953" i="1"/>
  <c r="L953" i="1"/>
  <c r="O951" i="1"/>
  <c r="N951" i="1"/>
  <c r="M951" i="1"/>
  <c r="L951" i="1"/>
  <c r="O949" i="1"/>
  <c r="N949" i="1"/>
  <c r="M949" i="1"/>
  <c r="L949" i="1"/>
  <c r="O947" i="1"/>
  <c r="N947" i="1"/>
  <c r="M947" i="1"/>
  <c r="L947" i="1"/>
  <c r="O945" i="1"/>
  <c r="N945" i="1"/>
  <c r="M945" i="1"/>
  <c r="L945" i="1"/>
  <c r="O943" i="1"/>
  <c r="N943" i="1"/>
  <c r="M943" i="1"/>
  <c r="L943" i="1"/>
  <c r="O941" i="1"/>
  <c r="N941" i="1"/>
  <c r="M941" i="1"/>
  <c r="L941" i="1"/>
  <c r="O939" i="1"/>
  <c r="N939" i="1"/>
  <c r="M939" i="1"/>
  <c r="L939" i="1"/>
  <c r="O937" i="1"/>
  <c r="N937" i="1"/>
  <c r="M937" i="1"/>
  <c r="L937" i="1"/>
  <c r="O935" i="1"/>
  <c r="N935" i="1"/>
  <c r="M935" i="1"/>
  <c r="L935" i="1"/>
  <c r="O933" i="1"/>
  <c r="N933" i="1"/>
  <c r="M933" i="1"/>
  <c r="L933" i="1"/>
  <c r="O931" i="1"/>
  <c r="N931" i="1"/>
  <c r="M931" i="1"/>
  <c r="L931" i="1"/>
  <c r="O929" i="1"/>
  <c r="N929" i="1"/>
  <c r="M929" i="1"/>
  <c r="L929" i="1"/>
  <c r="O927" i="1"/>
  <c r="N927" i="1"/>
  <c r="M927" i="1"/>
  <c r="L927" i="1"/>
  <c r="O925" i="1"/>
  <c r="N925" i="1"/>
  <c r="M925" i="1"/>
  <c r="L925" i="1"/>
  <c r="O923" i="1"/>
  <c r="N923" i="1"/>
  <c r="M923" i="1"/>
  <c r="L923" i="1"/>
  <c r="O921" i="1"/>
  <c r="N921" i="1"/>
  <c r="M921" i="1"/>
  <c r="L921" i="1"/>
  <c r="O919" i="1"/>
  <c r="N919" i="1"/>
  <c r="M919" i="1"/>
  <c r="L919" i="1"/>
  <c r="O917" i="1"/>
  <c r="N917" i="1"/>
  <c r="M917" i="1"/>
  <c r="L917" i="1"/>
  <c r="O915" i="1"/>
  <c r="N915" i="1"/>
  <c r="M915" i="1"/>
  <c r="L915" i="1"/>
  <c r="O913" i="1"/>
  <c r="N913" i="1"/>
  <c r="M913" i="1"/>
  <c r="L913" i="1"/>
  <c r="O911" i="1"/>
  <c r="N911" i="1"/>
  <c r="M911" i="1"/>
  <c r="L911" i="1"/>
  <c r="O909" i="1"/>
  <c r="N909" i="1"/>
  <c r="M909" i="1"/>
  <c r="L909" i="1"/>
  <c r="O907" i="1"/>
  <c r="N907" i="1"/>
  <c r="M907" i="1"/>
  <c r="L907" i="1"/>
  <c r="O905" i="1"/>
  <c r="N905" i="1"/>
  <c r="M905" i="1"/>
  <c r="L905" i="1"/>
  <c r="O903" i="1"/>
  <c r="N903" i="1"/>
  <c r="M903" i="1"/>
  <c r="L903" i="1"/>
  <c r="O901" i="1"/>
  <c r="N901" i="1"/>
  <c r="M901" i="1"/>
  <c r="L901" i="1"/>
  <c r="O899" i="1"/>
  <c r="N899" i="1"/>
  <c r="M899" i="1"/>
  <c r="L899" i="1"/>
  <c r="O897" i="1"/>
  <c r="N897" i="1"/>
  <c r="M897" i="1"/>
  <c r="L897" i="1"/>
  <c r="O895" i="1"/>
  <c r="N895" i="1"/>
  <c r="M895" i="1"/>
  <c r="L895" i="1"/>
  <c r="O893" i="1"/>
  <c r="N893" i="1"/>
  <c r="M893" i="1"/>
  <c r="L893" i="1"/>
  <c r="O891" i="1"/>
  <c r="N891" i="1"/>
  <c r="M891" i="1"/>
  <c r="L891" i="1"/>
  <c r="O889" i="1"/>
  <c r="N889" i="1"/>
  <c r="M889" i="1"/>
  <c r="L889" i="1"/>
  <c r="O887" i="1"/>
  <c r="N887" i="1"/>
  <c r="M887" i="1"/>
  <c r="L887" i="1"/>
  <c r="O885" i="1"/>
  <c r="N885" i="1"/>
  <c r="M885" i="1"/>
  <c r="L885" i="1"/>
  <c r="O883" i="1"/>
  <c r="N883" i="1"/>
  <c r="M883" i="1"/>
  <c r="L883" i="1"/>
  <c r="O881" i="1"/>
  <c r="N881" i="1"/>
  <c r="M881" i="1"/>
  <c r="L881" i="1"/>
  <c r="O879" i="1"/>
  <c r="N879" i="1"/>
  <c r="M879" i="1"/>
  <c r="L879" i="1"/>
  <c r="O877" i="1"/>
  <c r="N877" i="1"/>
  <c r="M877" i="1"/>
  <c r="L877" i="1"/>
  <c r="O875" i="1"/>
  <c r="N875" i="1"/>
  <c r="M875" i="1"/>
  <c r="L875" i="1"/>
  <c r="O873" i="1"/>
  <c r="N873" i="1"/>
  <c r="M873" i="1"/>
  <c r="L873" i="1"/>
  <c r="O871" i="1"/>
  <c r="N871" i="1"/>
  <c r="M871" i="1"/>
  <c r="L871" i="1"/>
  <c r="O869" i="1"/>
  <c r="N869" i="1"/>
  <c r="M869" i="1"/>
  <c r="L869" i="1"/>
  <c r="O867" i="1"/>
  <c r="N867" i="1"/>
  <c r="M867" i="1"/>
  <c r="L867" i="1"/>
  <c r="O865" i="1"/>
  <c r="N865" i="1"/>
  <c r="M865" i="1"/>
  <c r="L865" i="1"/>
  <c r="O863" i="1"/>
  <c r="N863" i="1"/>
  <c r="M863" i="1"/>
  <c r="L863" i="1"/>
  <c r="O861" i="1"/>
  <c r="N861" i="1"/>
  <c r="M861" i="1"/>
  <c r="L861" i="1"/>
  <c r="O859" i="1"/>
  <c r="N859" i="1"/>
  <c r="M859" i="1"/>
  <c r="L859" i="1"/>
  <c r="O857" i="1"/>
  <c r="N857" i="1"/>
  <c r="M857" i="1"/>
  <c r="L857" i="1"/>
  <c r="O855" i="1"/>
  <c r="N855" i="1"/>
  <c r="M855" i="1"/>
  <c r="L855" i="1"/>
  <c r="O853" i="1"/>
  <c r="N853" i="1"/>
  <c r="M853" i="1"/>
  <c r="L853" i="1"/>
  <c r="O851" i="1"/>
  <c r="N851" i="1"/>
  <c r="M851" i="1"/>
  <c r="L851" i="1"/>
  <c r="O849" i="1"/>
  <c r="N849" i="1"/>
  <c r="M849" i="1"/>
  <c r="L849" i="1"/>
  <c r="O847" i="1"/>
  <c r="N847" i="1"/>
  <c r="M847" i="1"/>
  <c r="L847" i="1"/>
  <c r="O845" i="1"/>
  <c r="N845" i="1"/>
  <c r="M845" i="1"/>
  <c r="L845" i="1"/>
  <c r="O843" i="1"/>
  <c r="N843" i="1"/>
  <c r="M843" i="1"/>
  <c r="L843" i="1"/>
  <c r="O841" i="1"/>
  <c r="N841" i="1"/>
  <c r="M841" i="1"/>
  <c r="L841" i="1"/>
  <c r="O839" i="1"/>
  <c r="N839" i="1"/>
  <c r="M839" i="1"/>
  <c r="L839" i="1"/>
  <c r="O837" i="1"/>
  <c r="N837" i="1"/>
  <c r="M837" i="1"/>
  <c r="L837" i="1"/>
  <c r="O835" i="1"/>
  <c r="N835" i="1"/>
  <c r="M835" i="1"/>
  <c r="L835" i="1"/>
  <c r="O833" i="1"/>
  <c r="N833" i="1"/>
  <c r="M833" i="1"/>
  <c r="L833" i="1"/>
  <c r="O831" i="1"/>
  <c r="N831" i="1"/>
  <c r="M831" i="1"/>
  <c r="L831" i="1"/>
  <c r="O829" i="1"/>
  <c r="N829" i="1"/>
  <c r="M829" i="1"/>
  <c r="L829" i="1"/>
  <c r="O827" i="1"/>
  <c r="N827" i="1"/>
  <c r="M827" i="1"/>
  <c r="L827" i="1"/>
  <c r="O825" i="1"/>
  <c r="N825" i="1"/>
  <c r="M825" i="1"/>
  <c r="L825" i="1"/>
  <c r="O823" i="1"/>
  <c r="N823" i="1"/>
  <c r="M823" i="1"/>
  <c r="L823" i="1"/>
  <c r="O821" i="1"/>
  <c r="N821" i="1"/>
  <c r="M821" i="1"/>
  <c r="L821" i="1"/>
  <c r="O819" i="1"/>
  <c r="N819" i="1"/>
  <c r="M819" i="1"/>
  <c r="L819" i="1"/>
  <c r="O817" i="1"/>
  <c r="N817" i="1"/>
  <c r="M817" i="1"/>
  <c r="L817" i="1"/>
  <c r="O815" i="1"/>
  <c r="N815" i="1"/>
  <c r="M815" i="1"/>
  <c r="L815" i="1"/>
  <c r="O813" i="1"/>
  <c r="N813" i="1"/>
  <c r="M813" i="1"/>
  <c r="L813" i="1"/>
  <c r="O811" i="1"/>
  <c r="N811" i="1"/>
  <c r="M811" i="1"/>
  <c r="L811" i="1"/>
  <c r="O809" i="1"/>
  <c r="N809" i="1"/>
  <c r="M809" i="1"/>
  <c r="L809" i="1"/>
  <c r="O807" i="1"/>
  <c r="N807" i="1"/>
  <c r="M807" i="1"/>
  <c r="L807" i="1"/>
  <c r="O805" i="1"/>
  <c r="N805" i="1"/>
  <c r="M805" i="1"/>
  <c r="L805" i="1"/>
  <c r="O803" i="1"/>
  <c r="N803" i="1"/>
  <c r="M803" i="1"/>
  <c r="L803" i="1"/>
  <c r="O801" i="1"/>
  <c r="N801" i="1"/>
  <c r="M801" i="1"/>
  <c r="L801" i="1"/>
  <c r="O798" i="1"/>
  <c r="N798" i="1"/>
  <c r="M798" i="1"/>
  <c r="L798" i="1"/>
  <c r="O796" i="1"/>
  <c r="N796" i="1"/>
  <c r="M796" i="1"/>
  <c r="L796" i="1"/>
  <c r="O794" i="1"/>
  <c r="N794" i="1"/>
  <c r="M794" i="1"/>
  <c r="L794" i="1"/>
  <c r="O792" i="1"/>
  <c r="N792" i="1"/>
  <c r="M792" i="1"/>
  <c r="L792" i="1"/>
  <c r="O790" i="1"/>
  <c r="N790" i="1"/>
  <c r="M790" i="1"/>
  <c r="L790" i="1"/>
  <c r="O788" i="1"/>
  <c r="N788" i="1"/>
  <c r="M788" i="1"/>
  <c r="L788" i="1"/>
  <c r="O786" i="1"/>
  <c r="N786" i="1"/>
  <c r="M786" i="1"/>
  <c r="L786" i="1"/>
  <c r="O784" i="1"/>
  <c r="N784" i="1"/>
  <c r="M784" i="1"/>
  <c r="L784" i="1"/>
  <c r="O782" i="1"/>
  <c r="N782" i="1"/>
  <c r="M782" i="1"/>
  <c r="L782" i="1"/>
  <c r="O780" i="1"/>
  <c r="N780" i="1"/>
  <c r="M780" i="1"/>
  <c r="L780" i="1"/>
  <c r="O778" i="1"/>
  <c r="N778" i="1"/>
  <c r="M778" i="1"/>
  <c r="L778" i="1"/>
  <c r="O776" i="1"/>
  <c r="N776" i="1"/>
  <c r="M776" i="1"/>
  <c r="L776" i="1"/>
  <c r="O774" i="1"/>
  <c r="N774" i="1"/>
  <c r="M774" i="1"/>
  <c r="L774" i="1"/>
  <c r="O772" i="1"/>
  <c r="N772" i="1"/>
  <c r="M772" i="1"/>
  <c r="L772" i="1"/>
  <c r="O770" i="1"/>
  <c r="N770" i="1"/>
  <c r="M770" i="1"/>
  <c r="L770" i="1"/>
  <c r="O768" i="1"/>
  <c r="N768" i="1"/>
  <c r="M768" i="1"/>
  <c r="L768" i="1"/>
  <c r="O766" i="1"/>
  <c r="N766" i="1"/>
  <c r="M766" i="1"/>
  <c r="L766" i="1"/>
  <c r="O764" i="1"/>
  <c r="N764" i="1"/>
  <c r="M764" i="1"/>
  <c r="L764" i="1"/>
  <c r="O762" i="1"/>
  <c r="N762" i="1"/>
  <c r="M762" i="1"/>
  <c r="L762" i="1"/>
  <c r="O760" i="1"/>
  <c r="N760" i="1"/>
  <c r="M760" i="1"/>
  <c r="L760" i="1"/>
  <c r="O758" i="1"/>
  <c r="N758" i="1"/>
  <c r="M758" i="1"/>
  <c r="L758" i="1"/>
  <c r="O756" i="1"/>
  <c r="N756" i="1"/>
  <c r="M756" i="1"/>
  <c r="L756" i="1"/>
  <c r="O754" i="1"/>
  <c r="N754" i="1"/>
  <c r="M754" i="1"/>
  <c r="L754" i="1"/>
  <c r="O752" i="1"/>
  <c r="N752" i="1"/>
  <c r="M752" i="1"/>
  <c r="L752" i="1"/>
  <c r="O750" i="1"/>
  <c r="N750" i="1"/>
  <c r="M750" i="1"/>
  <c r="L750" i="1"/>
  <c r="O748" i="1"/>
  <c r="N748" i="1"/>
  <c r="M748" i="1"/>
  <c r="L748" i="1"/>
  <c r="O746" i="1"/>
  <c r="N746" i="1"/>
  <c r="M746" i="1"/>
  <c r="L746" i="1"/>
  <c r="O744" i="1"/>
  <c r="N744" i="1"/>
  <c r="M744" i="1"/>
  <c r="L744" i="1"/>
  <c r="O742" i="1"/>
  <c r="N742" i="1"/>
  <c r="M742" i="1"/>
  <c r="L742" i="1"/>
  <c r="O740" i="1"/>
  <c r="N740" i="1"/>
  <c r="M740" i="1"/>
  <c r="L740" i="1"/>
  <c r="O738" i="1"/>
  <c r="N738" i="1"/>
  <c r="M738" i="1"/>
  <c r="L738" i="1"/>
  <c r="O736" i="1"/>
  <c r="N736" i="1"/>
  <c r="M736" i="1"/>
  <c r="L736" i="1"/>
  <c r="O734" i="1"/>
  <c r="N734" i="1"/>
  <c r="M734" i="1"/>
  <c r="L734" i="1"/>
  <c r="O732" i="1"/>
  <c r="N732" i="1"/>
  <c r="M732" i="1"/>
  <c r="L732" i="1"/>
  <c r="O730" i="1"/>
  <c r="N730" i="1"/>
  <c r="M730" i="1"/>
  <c r="L730" i="1"/>
  <c r="O728" i="1"/>
  <c r="N728" i="1"/>
  <c r="M728" i="1"/>
  <c r="L728" i="1"/>
  <c r="O726" i="1"/>
  <c r="N726" i="1"/>
  <c r="M726" i="1"/>
  <c r="L726" i="1"/>
  <c r="O724" i="1"/>
  <c r="N724" i="1"/>
  <c r="M724" i="1"/>
  <c r="L724" i="1"/>
  <c r="O722" i="1"/>
  <c r="N722" i="1"/>
  <c r="M722" i="1"/>
  <c r="L722" i="1"/>
  <c r="O720" i="1"/>
  <c r="N720" i="1"/>
  <c r="M720" i="1"/>
  <c r="L720" i="1"/>
  <c r="O718" i="1"/>
  <c r="N718" i="1"/>
  <c r="M718" i="1"/>
  <c r="L718" i="1"/>
  <c r="O716" i="1"/>
  <c r="N716" i="1"/>
  <c r="M716" i="1"/>
  <c r="L716" i="1"/>
  <c r="O714" i="1"/>
  <c r="N714" i="1"/>
  <c r="M714" i="1"/>
  <c r="L714" i="1"/>
  <c r="O712" i="1"/>
  <c r="N712" i="1"/>
  <c r="M712" i="1"/>
  <c r="L712" i="1"/>
  <c r="O710" i="1"/>
  <c r="N710" i="1"/>
  <c r="M710" i="1"/>
  <c r="L710" i="1"/>
  <c r="O708" i="1"/>
  <c r="N708" i="1"/>
  <c r="M708" i="1"/>
  <c r="L708" i="1"/>
  <c r="O706" i="1"/>
  <c r="N706" i="1"/>
  <c r="M706" i="1"/>
  <c r="L706" i="1"/>
  <c r="O704" i="1"/>
  <c r="N704" i="1"/>
  <c r="M704" i="1"/>
  <c r="L704" i="1"/>
  <c r="O702" i="1"/>
  <c r="N702" i="1"/>
  <c r="M702" i="1"/>
  <c r="L702" i="1"/>
  <c r="O700" i="1"/>
  <c r="N700" i="1"/>
  <c r="M700" i="1"/>
  <c r="L700" i="1"/>
  <c r="O698" i="1"/>
  <c r="N698" i="1"/>
  <c r="M698" i="1"/>
  <c r="L698" i="1"/>
  <c r="O696" i="1"/>
  <c r="N696" i="1"/>
  <c r="M696" i="1"/>
  <c r="L696" i="1"/>
  <c r="O694" i="1"/>
  <c r="N694" i="1"/>
  <c r="M694" i="1"/>
  <c r="L694" i="1"/>
  <c r="O692" i="1"/>
  <c r="N692" i="1"/>
  <c r="M692" i="1"/>
  <c r="L692" i="1"/>
  <c r="O690" i="1"/>
  <c r="N690" i="1"/>
  <c r="M690" i="1"/>
  <c r="L690" i="1"/>
  <c r="O688" i="1"/>
  <c r="N688" i="1"/>
  <c r="M688" i="1"/>
  <c r="L688" i="1"/>
  <c r="O686" i="1"/>
  <c r="N686" i="1"/>
  <c r="M686" i="1"/>
  <c r="L686" i="1"/>
  <c r="O684" i="1"/>
  <c r="N684" i="1"/>
  <c r="M684" i="1"/>
  <c r="L684" i="1"/>
  <c r="O682" i="1"/>
  <c r="N682" i="1"/>
  <c r="M682" i="1"/>
  <c r="L682" i="1"/>
  <c r="O680" i="1"/>
  <c r="N680" i="1"/>
  <c r="M680" i="1"/>
  <c r="L680" i="1"/>
  <c r="O678" i="1"/>
  <c r="N678" i="1"/>
  <c r="M678" i="1"/>
  <c r="L678" i="1"/>
  <c r="O676" i="1"/>
  <c r="N676" i="1"/>
  <c r="M676" i="1"/>
  <c r="L676" i="1"/>
  <c r="O674" i="1"/>
  <c r="N674" i="1"/>
  <c r="M674" i="1"/>
  <c r="L674" i="1"/>
  <c r="O672" i="1"/>
  <c r="N672" i="1"/>
  <c r="M672" i="1"/>
  <c r="L672" i="1"/>
  <c r="O670" i="1"/>
  <c r="N670" i="1"/>
  <c r="M670" i="1"/>
  <c r="L670" i="1"/>
  <c r="O668" i="1"/>
  <c r="N668" i="1"/>
  <c r="M668" i="1"/>
  <c r="L668" i="1"/>
  <c r="O666" i="1"/>
  <c r="N666" i="1"/>
  <c r="M666" i="1"/>
  <c r="L666" i="1"/>
  <c r="O664" i="1"/>
  <c r="N664" i="1"/>
  <c r="M664" i="1"/>
  <c r="L664" i="1"/>
  <c r="O662" i="1"/>
  <c r="N662" i="1"/>
  <c r="M662" i="1"/>
  <c r="L662" i="1"/>
  <c r="O660" i="1"/>
  <c r="N660" i="1"/>
  <c r="M660" i="1"/>
  <c r="L660" i="1"/>
  <c r="O658" i="1"/>
  <c r="N658" i="1"/>
  <c r="M658" i="1"/>
  <c r="L658" i="1"/>
  <c r="O656" i="1"/>
  <c r="N656" i="1"/>
  <c r="M656" i="1"/>
  <c r="L656" i="1"/>
  <c r="O654" i="1"/>
  <c r="N654" i="1"/>
  <c r="M654" i="1"/>
  <c r="L654" i="1"/>
  <c r="O652" i="1"/>
  <c r="N652" i="1"/>
  <c r="M652" i="1"/>
  <c r="L652" i="1"/>
  <c r="O650" i="1"/>
  <c r="N650" i="1"/>
  <c r="M650" i="1"/>
  <c r="L650" i="1"/>
  <c r="O648" i="1"/>
  <c r="N648" i="1"/>
  <c r="M648" i="1"/>
  <c r="L648" i="1"/>
  <c r="O646" i="1"/>
  <c r="N646" i="1"/>
  <c r="M646" i="1"/>
  <c r="L646" i="1"/>
  <c r="O644" i="1"/>
  <c r="N644" i="1"/>
  <c r="M644" i="1"/>
  <c r="L644" i="1"/>
  <c r="O642" i="1"/>
  <c r="N642" i="1"/>
  <c r="M642" i="1"/>
  <c r="L642" i="1"/>
  <c r="O640" i="1"/>
  <c r="N640" i="1"/>
  <c r="M640" i="1"/>
  <c r="L640" i="1"/>
  <c r="O638" i="1"/>
  <c r="N638" i="1"/>
  <c r="M638" i="1"/>
  <c r="L638" i="1"/>
  <c r="O636" i="1"/>
  <c r="N636" i="1"/>
  <c r="M636" i="1"/>
  <c r="L636" i="1"/>
  <c r="O634" i="1"/>
  <c r="N634" i="1"/>
  <c r="M634" i="1"/>
  <c r="L634" i="1"/>
  <c r="O632" i="1"/>
  <c r="N632" i="1"/>
  <c r="M632" i="1"/>
  <c r="L632" i="1"/>
  <c r="O630" i="1"/>
  <c r="N630" i="1"/>
  <c r="M630" i="1"/>
  <c r="L630" i="1"/>
  <c r="O628" i="1"/>
  <c r="N628" i="1"/>
  <c r="M628" i="1"/>
  <c r="L628" i="1"/>
  <c r="O626" i="1"/>
  <c r="N626" i="1"/>
  <c r="M626" i="1"/>
  <c r="L626" i="1"/>
  <c r="O624" i="1"/>
  <c r="N624" i="1"/>
  <c r="M624" i="1"/>
  <c r="L624" i="1"/>
  <c r="O622" i="1"/>
  <c r="N622" i="1"/>
  <c r="M622" i="1"/>
  <c r="L622" i="1"/>
  <c r="O620" i="1"/>
  <c r="N620" i="1"/>
  <c r="M620" i="1"/>
  <c r="L620" i="1"/>
  <c r="O618" i="1"/>
  <c r="N618" i="1"/>
  <c r="M618" i="1"/>
  <c r="L618" i="1"/>
  <c r="O616" i="1"/>
  <c r="N616" i="1"/>
  <c r="M616" i="1"/>
  <c r="L616" i="1"/>
  <c r="O614" i="1"/>
  <c r="N614" i="1"/>
  <c r="M614" i="1"/>
  <c r="L614" i="1"/>
  <c r="O612" i="1"/>
  <c r="N612" i="1"/>
  <c r="M612" i="1"/>
  <c r="L612" i="1"/>
  <c r="O610" i="1"/>
  <c r="N610" i="1"/>
  <c r="M610" i="1"/>
  <c r="L610" i="1"/>
  <c r="O608" i="1"/>
  <c r="N608" i="1"/>
  <c r="M608" i="1"/>
  <c r="L608" i="1"/>
  <c r="O606" i="1"/>
  <c r="N606" i="1"/>
  <c r="M606" i="1"/>
  <c r="L606" i="1"/>
  <c r="O604" i="1"/>
  <c r="N604" i="1"/>
  <c r="M604" i="1"/>
  <c r="L604" i="1"/>
  <c r="O602" i="1"/>
  <c r="N602" i="1"/>
  <c r="M602" i="1"/>
  <c r="L602" i="1"/>
  <c r="O600" i="1"/>
  <c r="N600" i="1"/>
  <c r="M600" i="1"/>
  <c r="L600" i="1"/>
  <c r="O598" i="1"/>
  <c r="N598" i="1"/>
  <c r="M598" i="1"/>
  <c r="L598" i="1"/>
  <c r="O596" i="1"/>
  <c r="N596" i="1"/>
  <c r="M596" i="1"/>
  <c r="L596" i="1"/>
  <c r="O594" i="1"/>
  <c r="N594" i="1"/>
  <c r="M594" i="1"/>
  <c r="L594" i="1"/>
  <c r="O592" i="1"/>
  <c r="N592" i="1"/>
  <c r="M592" i="1"/>
  <c r="L592" i="1"/>
  <c r="O590" i="1"/>
  <c r="N590" i="1"/>
  <c r="M590" i="1"/>
  <c r="L590" i="1"/>
  <c r="O588" i="1"/>
  <c r="N588" i="1"/>
  <c r="M588" i="1"/>
  <c r="L588" i="1"/>
  <c r="O586" i="1"/>
  <c r="N586" i="1"/>
  <c r="M586" i="1"/>
  <c r="L586" i="1"/>
  <c r="O584" i="1"/>
  <c r="N584" i="1"/>
  <c r="M584" i="1"/>
  <c r="L584" i="1"/>
  <c r="O582" i="1"/>
  <c r="N582" i="1"/>
  <c r="M582" i="1"/>
  <c r="L582" i="1"/>
  <c r="O580" i="1"/>
  <c r="N580" i="1"/>
  <c r="M580" i="1"/>
  <c r="L580" i="1"/>
  <c r="O578" i="1"/>
  <c r="N578" i="1"/>
  <c r="M578" i="1"/>
  <c r="L578" i="1"/>
  <c r="O576" i="1"/>
  <c r="N576" i="1"/>
  <c r="M576" i="1"/>
  <c r="L576" i="1"/>
  <c r="O574" i="1"/>
  <c r="N574" i="1"/>
  <c r="M574" i="1"/>
  <c r="L574" i="1"/>
  <c r="O572" i="1"/>
  <c r="N572" i="1"/>
  <c r="M572" i="1"/>
  <c r="L572" i="1"/>
  <c r="O570" i="1"/>
  <c r="N570" i="1"/>
  <c r="M570" i="1"/>
  <c r="L570" i="1"/>
  <c r="O568" i="1"/>
  <c r="N568" i="1"/>
  <c r="M568" i="1"/>
  <c r="L568" i="1"/>
  <c r="O566" i="1"/>
  <c r="N566" i="1"/>
  <c r="M566" i="1"/>
  <c r="L566" i="1"/>
  <c r="O564" i="1"/>
  <c r="N564" i="1"/>
  <c r="M564" i="1"/>
  <c r="L564" i="1"/>
  <c r="O562" i="1"/>
  <c r="N562" i="1"/>
  <c r="M562" i="1"/>
  <c r="L562" i="1"/>
  <c r="O560" i="1"/>
  <c r="N560" i="1"/>
  <c r="M560" i="1"/>
  <c r="L560" i="1"/>
  <c r="O558" i="1"/>
  <c r="N558" i="1"/>
  <c r="M558" i="1"/>
  <c r="L558" i="1"/>
  <c r="O556" i="1"/>
  <c r="N556" i="1"/>
  <c r="M556" i="1"/>
  <c r="L556" i="1"/>
  <c r="O554" i="1"/>
  <c r="N554" i="1"/>
  <c r="M554" i="1"/>
  <c r="L554" i="1"/>
  <c r="O552" i="1"/>
  <c r="N552" i="1"/>
  <c r="M552" i="1"/>
  <c r="L552" i="1"/>
  <c r="O550" i="1"/>
  <c r="N550" i="1"/>
  <c r="M550" i="1"/>
  <c r="L550" i="1"/>
  <c r="O548" i="1"/>
  <c r="N548" i="1"/>
  <c r="M548" i="1"/>
  <c r="L548" i="1"/>
  <c r="O546" i="1"/>
  <c r="N546" i="1"/>
  <c r="M546" i="1"/>
  <c r="L546" i="1"/>
  <c r="O544" i="1"/>
  <c r="N544" i="1"/>
  <c r="M544" i="1"/>
  <c r="L544" i="1"/>
  <c r="O542" i="1"/>
  <c r="N542" i="1"/>
  <c r="M542" i="1"/>
  <c r="L542" i="1"/>
  <c r="O540" i="1"/>
  <c r="N540" i="1"/>
  <c r="M540" i="1"/>
  <c r="L540" i="1"/>
  <c r="O538" i="1"/>
  <c r="N538" i="1"/>
  <c r="M538" i="1"/>
  <c r="L538" i="1"/>
  <c r="O536" i="1"/>
  <c r="N536" i="1"/>
  <c r="M536" i="1"/>
  <c r="L536" i="1"/>
  <c r="O534" i="1"/>
  <c r="N534" i="1"/>
  <c r="M534" i="1"/>
  <c r="L534" i="1"/>
  <c r="O532" i="1"/>
  <c r="N532" i="1"/>
  <c r="M532" i="1"/>
  <c r="L532" i="1"/>
  <c r="O530" i="1"/>
  <c r="N530" i="1"/>
  <c r="M530" i="1"/>
  <c r="L530" i="1"/>
  <c r="O528" i="1"/>
  <c r="N528" i="1"/>
  <c r="M528" i="1"/>
  <c r="L528" i="1"/>
  <c r="O526" i="1"/>
  <c r="N526" i="1"/>
  <c r="M526" i="1"/>
  <c r="L526" i="1"/>
  <c r="O524" i="1"/>
  <c r="N524" i="1"/>
  <c r="M524" i="1"/>
  <c r="L524" i="1"/>
  <c r="O522" i="1"/>
  <c r="N522" i="1"/>
  <c r="M522" i="1"/>
  <c r="L522" i="1"/>
  <c r="O520" i="1"/>
  <c r="N520" i="1"/>
  <c r="M520" i="1"/>
  <c r="L520" i="1"/>
  <c r="O518" i="1"/>
  <c r="N518" i="1"/>
  <c r="M518" i="1"/>
  <c r="L518" i="1"/>
  <c r="O516" i="1"/>
  <c r="N516" i="1"/>
  <c r="M516" i="1"/>
  <c r="L516" i="1"/>
  <c r="O514" i="1"/>
  <c r="N514" i="1"/>
  <c r="M514" i="1"/>
  <c r="L514" i="1"/>
  <c r="O512" i="1"/>
  <c r="N512" i="1"/>
  <c r="M512" i="1"/>
  <c r="L512" i="1"/>
  <c r="O510" i="1"/>
  <c r="N510" i="1"/>
  <c r="M510" i="1"/>
  <c r="L510" i="1"/>
  <c r="O508" i="1"/>
  <c r="N508" i="1"/>
  <c r="M508" i="1"/>
  <c r="L508" i="1"/>
  <c r="O506" i="1"/>
  <c r="N506" i="1"/>
  <c r="M506" i="1"/>
  <c r="L506" i="1"/>
  <c r="O504" i="1"/>
  <c r="N504" i="1"/>
  <c r="M504" i="1"/>
  <c r="L504" i="1"/>
  <c r="O502" i="1"/>
  <c r="N502" i="1"/>
  <c r="M502" i="1"/>
  <c r="L502" i="1"/>
  <c r="O500" i="1"/>
  <c r="N500" i="1"/>
  <c r="M500" i="1"/>
  <c r="L500" i="1"/>
  <c r="O498" i="1"/>
  <c r="N498" i="1"/>
  <c r="M498" i="1"/>
  <c r="L498" i="1"/>
  <c r="O496" i="1"/>
  <c r="N496" i="1"/>
  <c r="M496" i="1"/>
  <c r="L496" i="1"/>
  <c r="O494" i="1"/>
  <c r="N494" i="1"/>
  <c r="M494" i="1"/>
  <c r="L494" i="1"/>
  <c r="O492" i="1"/>
  <c r="N492" i="1"/>
  <c r="M492" i="1"/>
  <c r="L492" i="1"/>
  <c r="O490" i="1"/>
  <c r="N490" i="1"/>
  <c r="M490" i="1"/>
  <c r="L490" i="1"/>
  <c r="O488" i="1"/>
  <c r="N488" i="1"/>
  <c r="M488" i="1"/>
  <c r="L488" i="1"/>
  <c r="O486" i="1"/>
  <c r="N486" i="1"/>
  <c r="M486" i="1"/>
  <c r="L486" i="1"/>
  <c r="O484" i="1"/>
  <c r="N484" i="1"/>
  <c r="M484" i="1"/>
  <c r="L484" i="1"/>
  <c r="O482" i="1"/>
  <c r="N482" i="1"/>
  <c r="M482" i="1"/>
  <c r="L482" i="1"/>
  <c r="O480" i="1"/>
  <c r="N480" i="1"/>
  <c r="M480" i="1"/>
  <c r="L480" i="1"/>
  <c r="O478" i="1"/>
  <c r="N478" i="1"/>
  <c r="M478" i="1"/>
  <c r="L478" i="1"/>
  <c r="O476" i="1"/>
  <c r="N476" i="1"/>
  <c r="M476" i="1"/>
  <c r="L476" i="1"/>
  <c r="O474" i="1"/>
  <c r="N474" i="1"/>
  <c r="M474" i="1"/>
  <c r="L474" i="1"/>
  <c r="O472" i="1"/>
  <c r="N472" i="1"/>
  <c r="M472" i="1"/>
  <c r="L472" i="1"/>
  <c r="O470" i="1"/>
  <c r="N470" i="1"/>
  <c r="M470" i="1"/>
  <c r="L470" i="1"/>
  <c r="O468" i="1"/>
  <c r="N468" i="1"/>
  <c r="M468" i="1"/>
  <c r="L468" i="1"/>
  <c r="O466" i="1"/>
  <c r="N466" i="1"/>
  <c r="M466" i="1"/>
  <c r="L466" i="1"/>
  <c r="O464" i="1"/>
  <c r="N464" i="1"/>
  <c r="M464" i="1"/>
  <c r="L464" i="1"/>
  <c r="O462" i="1"/>
  <c r="N462" i="1"/>
  <c r="M462" i="1"/>
  <c r="L462" i="1"/>
  <c r="O460" i="1"/>
  <c r="N460" i="1"/>
  <c r="M460" i="1"/>
  <c r="L460" i="1"/>
  <c r="O458" i="1"/>
  <c r="N458" i="1"/>
  <c r="M458" i="1"/>
  <c r="L458" i="1"/>
  <c r="O456" i="1"/>
  <c r="N456" i="1"/>
  <c r="M456" i="1"/>
  <c r="L456" i="1"/>
  <c r="O454" i="1"/>
  <c r="N454" i="1"/>
  <c r="M454" i="1"/>
  <c r="L454" i="1"/>
  <c r="O452" i="1"/>
  <c r="N452" i="1"/>
  <c r="M452" i="1"/>
  <c r="L452" i="1"/>
  <c r="O450" i="1"/>
  <c r="N450" i="1"/>
  <c r="M450" i="1"/>
  <c r="L450" i="1"/>
  <c r="O448" i="1"/>
  <c r="N448" i="1"/>
  <c r="M448" i="1"/>
  <c r="L448" i="1"/>
  <c r="O446" i="1"/>
  <c r="N446" i="1"/>
  <c r="M446" i="1"/>
  <c r="L446" i="1"/>
  <c r="O444" i="1"/>
  <c r="N444" i="1"/>
  <c r="M444" i="1"/>
  <c r="L444" i="1"/>
  <c r="O442" i="1"/>
  <c r="N442" i="1"/>
  <c r="M442" i="1"/>
  <c r="L442" i="1"/>
  <c r="O440" i="1"/>
  <c r="N440" i="1"/>
  <c r="M440" i="1"/>
  <c r="L440" i="1"/>
  <c r="O438" i="1"/>
  <c r="N438" i="1"/>
  <c r="M438" i="1"/>
  <c r="L438" i="1"/>
  <c r="O436" i="1"/>
  <c r="N436" i="1"/>
  <c r="M436" i="1"/>
  <c r="L436" i="1"/>
  <c r="O434" i="1"/>
  <c r="N434" i="1"/>
  <c r="M434" i="1"/>
  <c r="L434" i="1"/>
  <c r="O432" i="1"/>
  <c r="N432" i="1"/>
  <c r="M432" i="1"/>
  <c r="L432" i="1"/>
  <c r="O430" i="1"/>
  <c r="N430" i="1"/>
  <c r="M430" i="1"/>
  <c r="L430" i="1"/>
  <c r="O428" i="1"/>
  <c r="N428" i="1"/>
  <c r="M428" i="1"/>
  <c r="L428" i="1"/>
  <c r="O426" i="1"/>
  <c r="N426" i="1"/>
  <c r="M426" i="1"/>
  <c r="L426" i="1"/>
  <c r="O424" i="1"/>
  <c r="N424" i="1"/>
  <c r="M424" i="1"/>
  <c r="L424" i="1"/>
  <c r="O422" i="1"/>
  <c r="N422" i="1"/>
  <c r="M422" i="1"/>
  <c r="L422" i="1"/>
  <c r="O420" i="1"/>
  <c r="N420" i="1"/>
  <c r="M420" i="1"/>
  <c r="L420" i="1"/>
  <c r="O418" i="1"/>
  <c r="N418" i="1"/>
  <c r="M418" i="1"/>
  <c r="L418" i="1"/>
  <c r="O416" i="1"/>
  <c r="N416" i="1"/>
  <c r="M416" i="1"/>
  <c r="L416" i="1"/>
  <c r="O414" i="1"/>
  <c r="N414" i="1"/>
  <c r="M414" i="1"/>
  <c r="L414" i="1"/>
  <c r="O412" i="1"/>
  <c r="N412" i="1"/>
  <c r="M412" i="1"/>
  <c r="L412" i="1"/>
  <c r="O410" i="1"/>
  <c r="N410" i="1"/>
  <c r="M410" i="1"/>
  <c r="L410" i="1"/>
  <c r="O408" i="1"/>
  <c r="N408" i="1"/>
  <c r="M408" i="1"/>
  <c r="L408" i="1"/>
  <c r="O406" i="1"/>
  <c r="N406" i="1"/>
  <c r="M406" i="1"/>
  <c r="L406" i="1"/>
  <c r="O404" i="1"/>
  <c r="N404" i="1"/>
  <c r="M404" i="1"/>
  <c r="L404" i="1"/>
  <c r="O402" i="1"/>
  <c r="N402" i="1"/>
  <c r="M402" i="1"/>
  <c r="L402" i="1"/>
  <c r="O400" i="1"/>
  <c r="N400" i="1"/>
  <c r="M400" i="1"/>
  <c r="L400" i="1"/>
  <c r="O398" i="1"/>
  <c r="N398" i="1"/>
  <c r="M398" i="1"/>
  <c r="L398" i="1"/>
  <c r="O396" i="1"/>
  <c r="N396" i="1"/>
  <c r="M396" i="1"/>
  <c r="L396" i="1"/>
  <c r="O394" i="1"/>
  <c r="N394" i="1"/>
  <c r="M394" i="1"/>
  <c r="L394" i="1"/>
  <c r="O392" i="1"/>
  <c r="N392" i="1"/>
  <c r="M392" i="1"/>
  <c r="L392" i="1"/>
  <c r="O390" i="1"/>
  <c r="N390" i="1"/>
  <c r="M390" i="1"/>
  <c r="L390" i="1"/>
  <c r="O388" i="1"/>
  <c r="N388" i="1"/>
  <c r="M388" i="1"/>
  <c r="L388" i="1"/>
  <c r="O386" i="1"/>
  <c r="N386" i="1"/>
  <c r="M386" i="1"/>
  <c r="L386" i="1"/>
  <c r="O384" i="1"/>
  <c r="N384" i="1"/>
  <c r="M384" i="1"/>
  <c r="L384" i="1"/>
  <c r="O382" i="1"/>
  <c r="N382" i="1"/>
  <c r="M382" i="1"/>
  <c r="L382" i="1"/>
  <c r="O380" i="1"/>
  <c r="N380" i="1"/>
  <c r="M380" i="1"/>
  <c r="L380" i="1"/>
  <c r="O378" i="1"/>
  <c r="N378" i="1"/>
  <c r="M378" i="1"/>
  <c r="L378" i="1"/>
  <c r="O376" i="1"/>
  <c r="N376" i="1"/>
  <c r="M376" i="1"/>
  <c r="L376" i="1"/>
  <c r="O374" i="1"/>
  <c r="N374" i="1"/>
  <c r="M374" i="1"/>
  <c r="L374" i="1"/>
  <c r="O372" i="1"/>
  <c r="N372" i="1"/>
  <c r="M372" i="1"/>
  <c r="L372" i="1"/>
  <c r="O370" i="1"/>
  <c r="N370" i="1"/>
  <c r="M370" i="1"/>
  <c r="L370" i="1"/>
  <c r="O368" i="1"/>
  <c r="N368" i="1"/>
  <c r="M368" i="1"/>
  <c r="L368" i="1"/>
  <c r="O366" i="1"/>
  <c r="N366" i="1"/>
  <c r="M366" i="1"/>
  <c r="L366" i="1"/>
  <c r="O363" i="1"/>
  <c r="N363" i="1"/>
  <c r="M363" i="1"/>
  <c r="L363" i="1"/>
  <c r="O361" i="1"/>
  <c r="N361" i="1"/>
  <c r="M361" i="1"/>
  <c r="L361" i="1"/>
  <c r="O359" i="1"/>
  <c r="N359" i="1"/>
  <c r="M359" i="1"/>
  <c r="L359" i="1"/>
  <c r="O357" i="1"/>
  <c r="N357" i="1"/>
  <c r="M357" i="1"/>
  <c r="L357" i="1"/>
  <c r="O355" i="1"/>
  <c r="N355" i="1"/>
  <c r="M355" i="1"/>
  <c r="L355" i="1"/>
  <c r="O353" i="1"/>
  <c r="N353" i="1"/>
  <c r="M353" i="1"/>
  <c r="L353" i="1"/>
  <c r="O351" i="1"/>
  <c r="N351" i="1"/>
  <c r="M351" i="1"/>
  <c r="L351" i="1"/>
  <c r="O349" i="1"/>
  <c r="N349" i="1"/>
  <c r="M349" i="1"/>
  <c r="L349" i="1"/>
  <c r="O347" i="1"/>
  <c r="N347" i="1"/>
  <c r="M347" i="1"/>
  <c r="L347" i="1"/>
  <c r="O345" i="1"/>
  <c r="N345" i="1"/>
  <c r="M345" i="1"/>
  <c r="L345" i="1"/>
  <c r="O343" i="1"/>
  <c r="N343" i="1"/>
  <c r="M343" i="1"/>
  <c r="L343" i="1"/>
  <c r="O341" i="1"/>
  <c r="N341" i="1"/>
  <c r="M341" i="1"/>
  <c r="L341" i="1"/>
  <c r="O339" i="1"/>
  <c r="N339" i="1"/>
  <c r="M339" i="1"/>
  <c r="L339" i="1"/>
  <c r="O337" i="1"/>
  <c r="N337" i="1"/>
  <c r="M337" i="1"/>
  <c r="L337" i="1"/>
  <c r="O335" i="1"/>
  <c r="N335" i="1"/>
  <c r="M335" i="1"/>
  <c r="L335" i="1"/>
  <c r="O333" i="1"/>
  <c r="N333" i="1"/>
  <c r="M333" i="1"/>
  <c r="L333" i="1"/>
  <c r="O331" i="1"/>
  <c r="N331" i="1"/>
  <c r="M331" i="1"/>
  <c r="L331" i="1"/>
  <c r="O329" i="1"/>
  <c r="N329" i="1"/>
  <c r="M329" i="1"/>
  <c r="L329" i="1"/>
  <c r="O327" i="1"/>
  <c r="N327" i="1"/>
  <c r="M327" i="1"/>
  <c r="L327" i="1"/>
  <c r="O324" i="1"/>
  <c r="N324" i="1"/>
  <c r="M324" i="1"/>
  <c r="L324" i="1"/>
  <c r="O322" i="1"/>
  <c r="N322" i="1"/>
  <c r="M322" i="1"/>
  <c r="L322" i="1"/>
  <c r="O320" i="1"/>
  <c r="N320" i="1"/>
  <c r="M320" i="1"/>
  <c r="L320" i="1"/>
  <c r="O318" i="1"/>
  <c r="N318" i="1"/>
  <c r="M318" i="1"/>
  <c r="L318" i="1"/>
  <c r="O316" i="1"/>
  <c r="N316" i="1"/>
  <c r="M316" i="1"/>
  <c r="L316" i="1"/>
  <c r="O314" i="1"/>
  <c r="N314" i="1"/>
  <c r="M314" i="1"/>
  <c r="L314" i="1"/>
  <c r="O312" i="1"/>
  <c r="N312" i="1"/>
  <c r="M312" i="1"/>
  <c r="L312" i="1"/>
  <c r="O310" i="1"/>
  <c r="N310" i="1"/>
  <c r="M310" i="1"/>
  <c r="L310" i="1"/>
  <c r="O308" i="1"/>
  <c r="N308" i="1"/>
  <c r="M308" i="1"/>
  <c r="L308" i="1"/>
  <c r="O306" i="1"/>
  <c r="N306" i="1"/>
  <c r="M306" i="1"/>
  <c r="L306" i="1"/>
  <c r="O304" i="1"/>
  <c r="N304" i="1"/>
  <c r="M304" i="1"/>
  <c r="L304" i="1"/>
  <c r="O302" i="1"/>
  <c r="N302" i="1"/>
  <c r="M302" i="1"/>
  <c r="L302" i="1"/>
  <c r="O300" i="1"/>
  <c r="N300" i="1"/>
  <c r="M300" i="1"/>
  <c r="L300" i="1"/>
  <c r="O298" i="1"/>
  <c r="N298" i="1"/>
  <c r="M298" i="1"/>
  <c r="L298" i="1"/>
  <c r="O296" i="1"/>
  <c r="N296" i="1"/>
  <c r="M296" i="1"/>
  <c r="L296" i="1"/>
  <c r="O294" i="1"/>
  <c r="N294" i="1"/>
  <c r="M294" i="1"/>
  <c r="L294" i="1"/>
  <c r="O292" i="1"/>
  <c r="N292" i="1"/>
  <c r="M292" i="1"/>
  <c r="L292" i="1"/>
  <c r="O290" i="1"/>
  <c r="N290" i="1"/>
  <c r="M290" i="1"/>
  <c r="L290" i="1"/>
  <c r="O288" i="1"/>
  <c r="N288" i="1"/>
  <c r="M288" i="1"/>
  <c r="L288" i="1"/>
  <c r="O286" i="1"/>
  <c r="N286" i="1"/>
  <c r="M286" i="1"/>
  <c r="L286" i="1"/>
  <c r="O284" i="1"/>
  <c r="N284" i="1"/>
  <c r="M284" i="1"/>
  <c r="L284" i="1"/>
  <c r="O282" i="1"/>
  <c r="N282" i="1"/>
  <c r="M282" i="1"/>
  <c r="L282" i="1"/>
  <c r="O280" i="1"/>
  <c r="N280" i="1"/>
  <c r="M280" i="1"/>
  <c r="L280" i="1"/>
  <c r="O278" i="1"/>
  <c r="N278" i="1"/>
  <c r="M278" i="1"/>
  <c r="L278" i="1"/>
  <c r="O276" i="1"/>
  <c r="N276" i="1"/>
  <c r="M276" i="1"/>
  <c r="L276" i="1"/>
  <c r="O274" i="1"/>
  <c r="N274" i="1"/>
  <c r="M274" i="1"/>
  <c r="L274" i="1"/>
  <c r="O272" i="1"/>
  <c r="N272" i="1"/>
  <c r="M272" i="1"/>
  <c r="L272" i="1"/>
  <c r="O270" i="1"/>
  <c r="N270" i="1"/>
  <c r="M270" i="1"/>
  <c r="L270" i="1"/>
  <c r="O268" i="1"/>
  <c r="N268" i="1"/>
  <c r="M268" i="1"/>
  <c r="L268" i="1"/>
  <c r="O266" i="1"/>
  <c r="N266" i="1"/>
  <c r="M266" i="1"/>
  <c r="L266" i="1"/>
  <c r="O264" i="1"/>
  <c r="N264" i="1"/>
  <c r="M264" i="1"/>
  <c r="L264" i="1"/>
  <c r="O262" i="1"/>
  <c r="N262" i="1"/>
  <c r="M262" i="1"/>
  <c r="L262" i="1"/>
  <c r="O260" i="1"/>
  <c r="N260" i="1"/>
  <c r="M260" i="1"/>
  <c r="L260" i="1"/>
  <c r="O258" i="1"/>
  <c r="N258" i="1"/>
  <c r="M258" i="1"/>
  <c r="L258" i="1"/>
  <c r="O256" i="1"/>
  <c r="N256" i="1"/>
  <c r="M256" i="1"/>
  <c r="L256" i="1"/>
  <c r="O254" i="1"/>
  <c r="N254" i="1"/>
  <c r="M254" i="1"/>
  <c r="L254" i="1"/>
  <c r="O252" i="1"/>
  <c r="N252" i="1"/>
  <c r="M252" i="1"/>
  <c r="L252" i="1"/>
  <c r="O250" i="1"/>
  <c r="N250" i="1"/>
  <c r="M250" i="1"/>
  <c r="L250" i="1"/>
  <c r="O248" i="1"/>
  <c r="N248" i="1"/>
  <c r="M248" i="1"/>
  <c r="L248" i="1"/>
  <c r="O246" i="1"/>
  <c r="N246" i="1"/>
  <c r="M246" i="1"/>
  <c r="L246" i="1"/>
  <c r="O244" i="1"/>
  <c r="N244" i="1"/>
  <c r="M244" i="1"/>
  <c r="L244" i="1"/>
  <c r="O242" i="1"/>
  <c r="N242" i="1"/>
  <c r="M242" i="1"/>
  <c r="L242" i="1"/>
  <c r="O240" i="1"/>
  <c r="N240" i="1"/>
  <c r="M240" i="1"/>
  <c r="L240" i="1"/>
  <c r="O238" i="1"/>
  <c r="N238" i="1"/>
  <c r="M238" i="1"/>
  <c r="L238" i="1"/>
  <c r="O236" i="1"/>
  <c r="N236" i="1"/>
  <c r="M236" i="1"/>
  <c r="L236" i="1"/>
  <c r="O234" i="1"/>
  <c r="N234" i="1"/>
  <c r="M234" i="1"/>
  <c r="L234" i="1"/>
  <c r="O232" i="1"/>
  <c r="N232" i="1"/>
  <c r="M232" i="1"/>
  <c r="L232" i="1"/>
  <c r="O230" i="1"/>
  <c r="N230" i="1"/>
  <c r="M230" i="1"/>
  <c r="L230" i="1"/>
  <c r="O228" i="1"/>
  <c r="N228" i="1"/>
  <c r="M228" i="1"/>
  <c r="L228" i="1"/>
  <c r="O226" i="1"/>
  <c r="N226" i="1"/>
  <c r="M226" i="1"/>
  <c r="L226" i="1"/>
  <c r="O224" i="1"/>
  <c r="N224" i="1"/>
  <c r="M224" i="1"/>
  <c r="L224" i="1"/>
  <c r="O222" i="1"/>
  <c r="N222" i="1"/>
  <c r="M222" i="1"/>
  <c r="L222" i="1"/>
  <c r="O220" i="1"/>
  <c r="N220" i="1"/>
  <c r="M220" i="1"/>
  <c r="L220" i="1"/>
  <c r="O218" i="1"/>
  <c r="N218" i="1"/>
  <c r="M218" i="1"/>
  <c r="L218" i="1"/>
  <c r="O216" i="1"/>
  <c r="N216" i="1"/>
  <c r="M216" i="1"/>
  <c r="L216" i="1"/>
  <c r="O214" i="1"/>
  <c r="N214" i="1"/>
  <c r="M214" i="1"/>
  <c r="L214" i="1"/>
  <c r="O212" i="1"/>
  <c r="N212" i="1"/>
  <c r="M212" i="1"/>
  <c r="L212" i="1"/>
  <c r="O210" i="1"/>
  <c r="N210" i="1"/>
  <c r="M210" i="1"/>
  <c r="L210" i="1"/>
  <c r="O208" i="1"/>
  <c r="N208" i="1"/>
  <c r="M208" i="1"/>
  <c r="L208" i="1"/>
  <c r="O206" i="1"/>
  <c r="N206" i="1"/>
  <c r="M206" i="1"/>
  <c r="L206" i="1"/>
  <c r="O204" i="1"/>
  <c r="N204" i="1"/>
  <c r="M204" i="1"/>
  <c r="L204" i="1"/>
  <c r="O202" i="1"/>
  <c r="N202" i="1"/>
  <c r="M202" i="1"/>
  <c r="L202" i="1"/>
  <c r="O200" i="1"/>
  <c r="N200" i="1"/>
  <c r="M200" i="1"/>
  <c r="L200" i="1"/>
  <c r="O198" i="1"/>
  <c r="N198" i="1"/>
  <c r="M198" i="1"/>
  <c r="L198" i="1"/>
  <c r="O196" i="1"/>
  <c r="N196" i="1"/>
  <c r="M196" i="1"/>
  <c r="L196" i="1"/>
  <c r="O194" i="1"/>
  <c r="N194" i="1"/>
  <c r="M194" i="1"/>
  <c r="L194" i="1"/>
  <c r="O192" i="1"/>
  <c r="N192" i="1"/>
  <c r="M192" i="1"/>
  <c r="L192" i="1"/>
  <c r="O190" i="1"/>
  <c r="N190" i="1"/>
  <c r="M190" i="1"/>
  <c r="L190" i="1"/>
  <c r="O188" i="1"/>
  <c r="N188" i="1"/>
  <c r="M188" i="1"/>
  <c r="L188" i="1"/>
  <c r="O186" i="1"/>
  <c r="N186" i="1"/>
  <c r="M186" i="1"/>
  <c r="L186" i="1"/>
  <c r="O184" i="1"/>
  <c r="N184" i="1"/>
  <c r="M184" i="1"/>
  <c r="L184" i="1"/>
  <c r="O182" i="1"/>
  <c r="N182" i="1"/>
  <c r="M182" i="1"/>
  <c r="L182" i="1"/>
  <c r="O180" i="1"/>
  <c r="N180" i="1"/>
  <c r="M180" i="1"/>
  <c r="L180" i="1"/>
  <c r="O178" i="1"/>
  <c r="N178" i="1"/>
  <c r="M178" i="1"/>
  <c r="L178" i="1"/>
  <c r="O176" i="1"/>
  <c r="N176" i="1"/>
  <c r="M176" i="1"/>
  <c r="L176" i="1"/>
  <c r="O174" i="1"/>
  <c r="N174" i="1"/>
  <c r="M174" i="1"/>
  <c r="L174" i="1"/>
  <c r="O172" i="1"/>
  <c r="N172" i="1"/>
  <c r="M172" i="1"/>
  <c r="L172" i="1"/>
  <c r="O170" i="1"/>
  <c r="N170" i="1"/>
  <c r="M170" i="1"/>
  <c r="L170" i="1"/>
  <c r="O168" i="1"/>
  <c r="N168" i="1"/>
  <c r="M168" i="1"/>
  <c r="L168" i="1"/>
  <c r="O166" i="1"/>
  <c r="N166" i="1"/>
  <c r="M166" i="1"/>
  <c r="L166" i="1"/>
  <c r="O164" i="1"/>
  <c r="N164" i="1"/>
  <c r="M164" i="1"/>
  <c r="L164" i="1"/>
  <c r="O162" i="1"/>
  <c r="N162" i="1"/>
  <c r="M162" i="1"/>
  <c r="L162" i="1"/>
  <c r="O160" i="1"/>
  <c r="N160" i="1"/>
  <c r="M160" i="1"/>
  <c r="L160" i="1"/>
  <c r="O158" i="1"/>
  <c r="N158" i="1"/>
  <c r="M158" i="1"/>
  <c r="L158" i="1"/>
  <c r="O156" i="1"/>
  <c r="N156" i="1"/>
  <c r="M156" i="1"/>
  <c r="L156" i="1"/>
  <c r="O154" i="1"/>
  <c r="N154" i="1"/>
  <c r="M154" i="1"/>
  <c r="L154" i="1"/>
  <c r="O152" i="1"/>
  <c r="N152" i="1"/>
  <c r="M152" i="1"/>
  <c r="L152" i="1"/>
  <c r="O150" i="1"/>
  <c r="N150" i="1"/>
  <c r="M150" i="1"/>
  <c r="L150" i="1"/>
  <c r="O148" i="1"/>
  <c r="N148" i="1"/>
  <c r="M148" i="1"/>
  <c r="L148" i="1"/>
  <c r="O146" i="1"/>
  <c r="N146" i="1"/>
  <c r="M146" i="1"/>
  <c r="L146" i="1"/>
  <c r="O144" i="1"/>
  <c r="N144" i="1"/>
  <c r="M144" i="1"/>
  <c r="L144" i="1"/>
  <c r="O142" i="1"/>
  <c r="N142" i="1"/>
  <c r="M142" i="1"/>
  <c r="L142" i="1"/>
  <c r="O140" i="1"/>
  <c r="N140" i="1"/>
  <c r="M140" i="1"/>
  <c r="L140" i="1"/>
  <c r="O138" i="1"/>
  <c r="N138" i="1"/>
  <c r="M138" i="1"/>
  <c r="L138" i="1"/>
  <c r="O135" i="1"/>
  <c r="N135" i="1"/>
  <c r="M135" i="1"/>
  <c r="L135" i="1"/>
  <c r="O133" i="1"/>
  <c r="N133" i="1"/>
  <c r="M133" i="1"/>
  <c r="L133" i="1"/>
  <c r="O131" i="1"/>
  <c r="N131" i="1"/>
  <c r="M131" i="1"/>
  <c r="L131" i="1"/>
  <c r="O129" i="1"/>
  <c r="N129" i="1"/>
  <c r="M129" i="1"/>
  <c r="L129" i="1"/>
  <c r="O127" i="1"/>
  <c r="N127" i="1"/>
  <c r="M127" i="1"/>
  <c r="L127" i="1"/>
  <c r="O125" i="1"/>
  <c r="N125" i="1"/>
  <c r="M125" i="1"/>
  <c r="L125" i="1"/>
  <c r="O123" i="1"/>
  <c r="N123" i="1"/>
  <c r="M123" i="1"/>
  <c r="L123" i="1"/>
  <c r="O121" i="1"/>
  <c r="N121" i="1"/>
  <c r="M121" i="1"/>
  <c r="L121" i="1"/>
  <c r="O119" i="1"/>
  <c r="N119" i="1"/>
  <c r="M119" i="1"/>
  <c r="L119" i="1"/>
  <c r="O117" i="1"/>
  <c r="N117" i="1"/>
  <c r="M117" i="1"/>
  <c r="L117" i="1"/>
  <c r="O115" i="1"/>
  <c r="N115" i="1"/>
  <c r="M115" i="1"/>
  <c r="L115" i="1"/>
  <c r="O113" i="1"/>
  <c r="N113" i="1"/>
  <c r="M113" i="1"/>
  <c r="L113" i="1"/>
  <c r="O111" i="1"/>
  <c r="N111" i="1"/>
  <c r="M111" i="1"/>
  <c r="L111" i="1"/>
  <c r="O109" i="1"/>
  <c r="N109" i="1"/>
  <c r="M109" i="1"/>
  <c r="L109" i="1"/>
  <c r="O107" i="1"/>
  <c r="N107" i="1"/>
  <c r="M107" i="1"/>
  <c r="L107" i="1"/>
  <c r="O105" i="1"/>
  <c r="N105" i="1"/>
  <c r="M105" i="1"/>
  <c r="L105" i="1"/>
  <c r="O103" i="1"/>
  <c r="N103" i="1"/>
  <c r="M103" i="1"/>
  <c r="L103" i="1"/>
  <c r="O101" i="1"/>
  <c r="N101" i="1"/>
  <c r="M101" i="1"/>
  <c r="L101" i="1"/>
  <c r="O99" i="1"/>
  <c r="N99" i="1"/>
  <c r="M99" i="1"/>
  <c r="L99" i="1"/>
  <c r="O97" i="1"/>
  <c r="N97" i="1"/>
  <c r="M97" i="1"/>
  <c r="L97" i="1"/>
  <c r="O95" i="1"/>
  <c r="N95" i="1"/>
  <c r="M95" i="1"/>
  <c r="L95" i="1"/>
  <c r="O92" i="1"/>
  <c r="N92" i="1"/>
  <c r="M92" i="1"/>
  <c r="L92" i="1"/>
  <c r="O90" i="1"/>
  <c r="N90" i="1"/>
  <c r="M90" i="1"/>
  <c r="L90" i="1"/>
  <c r="O88" i="1"/>
  <c r="N88" i="1"/>
  <c r="M88" i="1"/>
  <c r="L88" i="1"/>
  <c r="O86" i="1"/>
  <c r="N86" i="1"/>
  <c r="M86" i="1"/>
  <c r="L86" i="1"/>
  <c r="O84" i="1"/>
  <c r="N84" i="1"/>
  <c r="M84" i="1"/>
  <c r="L84" i="1"/>
  <c r="O82" i="1"/>
  <c r="N82" i="1"/>
  <c r="M82" i="1"/>
  <c r="L82" i="1"/>
  <c r="O80" i="1"/>
  <c r="N80" i="1"/>
  <c r="M80" i="1"/>
  <c r="L80" i="1"/>
  <c r="O78" i="1"/>
  <c r="N78" i="1"/>
  <c r="M78" i="1"/>
  <c r="L78" i="1"/>
  <c r="O76" i="1"/>
  <c r="N76" i="1"/>
  <c r="M76" i="1"/>
  <c r="L76" i="1"/>
  <c r="O74" i="1"/>
  <c r="N74" i="1"/>
  <c r="M74" i="1"/>
  <c r="L74" i="1"/>
  <c r="O72" i="1"/>
  <c r="N72" i="1"/>
  <c r="M72" i="1"/>
  <c r="L72" i="1"/>
  <c r="O70" i="1"/>
  <c r="N70" i="1"/>
  <c r="M70" i="1"/>
  <c r="L70" i="1"/>
  <c r="O68" i="1"/>
  <c r="N68" i="1"/>
  <c r="M68" i="1"/>
  <c r="L68" i="1"/>
  <c r="O66" i="1"/>
  <c r="N66" i="1"/>
  <c r="M66" i="1"/>
  <c r="L66" i="1"/>
  <c r="O64" i="1"/>
  <c r="N64" i="1"/>
  <c r="M64" i="1"/>
  <c r="L64" i="1"/>
  <c r="O62" i="1"/>
  <c r="N62" i="1"/>
  <c r="M62" i="1"/>
  <c r="L62" i="1"/>
  <c r="O60" i="1"/>
  <c r="N60" i="1"/>
  <c r="M60" i="1"/>
  <c r="L60" i="1"/>
  <c r="O58" i="1"/>
  <c r="N58" i="1"/>
  <c r="M58" i="1"/>
  <c r="L58" i="1"/>
  <c r="O56" i="1"/>
  <c r="N56" i="1"/>
  <c r="M56" i="1"/>
  <c r="L56" i="1"/>
  <c r="O54" i="1"/>
  <c r="N54" i="1"/>
  <c r="M54" i="1"/>
  <c r="L54" i="1"/>
  <c r="O52" i="1"/>
  <c r="N52" i="1"/>
  <c r="M52" i="1"/>
  <c r="L52" i="1"/>
  <c r="O50" i="1"/>
  <c r="N50" i="1"/>
  <c r="M50" i="1"/>
  <c r="L50" i="1"/>
  <c r="O48" i="1"/>
  <c r="N48" i="1"/>
  <c r="M48" i="1"/>
  <c r="L48" i="1"/>
  <c r="O46" i="1"/>
  <c r="N46" i="1"/>
  <c r="M46" i="1"/>
  <c r="L46" i="1"/>
  <c r="O44" i="1"/>
  <c r="N44" i="1"/>
  <c r="M44" i="1"/>
  <c r="L44" i="1"/>
  <c r="O42" i="1"/>
  <c r="N42" i="1"/>
  <c r="M42" i="1"/>
  <c r="L42" i="1"/>
  <c r="O40" i="1"/>
  <c r="N40" i="1"/>
  <c r="M40" i="1"/>
  <c r="L40" i="1"/>
  <c r="O38" i="1"/>
  <c r="N38" i="1"/>
  <c r="M38" i="1"/>
  <c r="L38" i="1"/>
  <c r="O36" i="1"/>
  <c r="N36" i="1"/>
  <c r="M36" i="1"/>
  <c r="L36" i="1"/>
  <c r="O34" i="1"/>
  <c r="N34" i="1"/>
  <c r="M34" i="1"/>
  <c r="L34" i="1"/>
  <c r="O32" i="1"/>
  <c r="N32" i="1"/>
  <c r="M32" i="1"/>
  <c r="L32" i="1"/>
  <c r="O30" i="1"/>
  <c r="N30" i="1"/>
  <c r="M30" i="1"/>
  <c r="L30" i="1"/>
  <c r="O28" i="1"/>
  <c r="N28" i="1"/>
  <c r="M28" i="1"/>
  <c r="L28" i="1"/>
  <c r="O26" i="1"/>
  <c r="N26" i="1"/>
  <c r="M26" i="1"/>
  <c r="L26" i="1"/>
  <c r="O1718" i="1"/>
  <c r="N1718" i="1"/>
  <c r="M1718" i="1"/>
  <c r="L1718" i="1"/>
  <c r="O326" i="1"/>
  <c r="N326" i="1"/>
  <c r="M326" i="1"/>
  <c r="L326" i="1"/>
  <c r="O364" i="1"/>
  <c r="N364" i="1"/>
  <c r="M364" i="1"/>
  <c r="L364" i="1"/>
  <c r="O93" i="1"/>
  <c r="N93" i="1"/>
  <c r="M93" i="1"/>
  <c r="L93" i="1"/>
  <c r="O3060" i="1"/>
  <c r="N3060" i="1"/>
  <c r="M3060" i="1"/>
  <c r="L3060" i="1"/>
  <c r="O3058" i="1"/>
  <c r="N3058" i="1"/>
  <c r="M3058" i="1"/>
  <c r="L3058" i="1"/>
  <c r="O3056" i="1"/>
  <c r="N3056" i="1"/>
  <c r="M3056" i="1"/>
  <c r="L3056" i="1"/>
  <c r="O3054" i="1"/>
  <c r="N3054" i="1"/>
  <c r="M3054" i="1"/>
  <c r="L3054" i="1"/>
  <c r="O3052" i="1"/>
  <c r="N3052" i="1"/>
  <c r="M3052" i="1"/>
  <c r="L3052" i="1"/>
  <c r="O3050" i="1"/>
  <c r="N3050" i="1"/>
  <c r="M3050" i="1"/>
  <c r="L3050" i="1"/>
  <c r="O3048" i="1"/>
  <c r="N3048" i="1"/>
  <c r="M3048" i="1"/>
  <c r="L3048" i="1"/>
  <c r="O3046" i="1"/>
  <c r="N3046" i="1"/>
  <c r="M3046" i="1"/>
  <c r="L3046" i="1"/>
  <c r="O3044" i="1"/>
  <c r="N3044" i="1"/>
  <c r="M3044" i="1"/>
  <c r="L3044" i="1"/>
  <c r="O3042" i="1"/>
  <c r="N3042" i="1"/>
  <c r="M3042" i="1"/>
  <c r="L3042" i="1"/>
  <c r="O3040" i="1"/>
  <c r="N3040" i="1"/>
  <c r="M3040" i="1"/>
  <c r="L3040" i="1"/>
  <c r="O3038" i="1"/>
  <c r="N3038" i="1"/>
  <c r="M3038" i="1"/>
  <c r="L3038" i="1"/>
  <c r="O3036" i="1"/>
  <c r="N3036" i="1"/>
  <c r="M3036" i="1"/>
  <c r="L3036" i="1"/>
  <c r="O3034" i="1"/>
  <c r="N3034" i="1"/>
  <c r="M3034" i="1"/>
  <c r="L3034" i="1"/>
  <c r="O3032" i="1"/>
  <c r="N3032" i="1"/>
  <c r="M3032" i="1"/>
  <c r="L3032" i="1"/>
  <c r="O3030" i="1"/>
  <c r="N3030" i="1"/>
  <c r="M3030" i="1"/>
  <c r="L3030" i="1"/>
  <c r="O3028" i="1"/>
  <c r="N3028" i="1"/>
  <c r="M3028" i="1"/>
  <c r="L3028" i="1"/>
  <c r="O3026" i="1"/>
  <c r="N3026" i="1"/>
  <c r="M3026" i="1"/>
  <c r="L3026" i="1"/>
  <c r="O3024" i="1"/>
  <c r="N3024" i="1"/>
  <c r="M3024" i="1"/>
  <c r="L3024" i="1"/>
  <c r="O3022" i="1"/>
  <c r="N3022" i="1"/>
  <c r="M3022" i="1"/>
  <c r="L3022" i="1"/>
  <c r="O3020" i="1"/>
  <c r="N3020" i="1"/>
  <c r="M3020" i="1"/>
  <c r="L3020" i="1"/>
  <c r="O3018" i="1"/>
  <c r="N3018" i="1"/>
  <c r="M3018" i="1"/>
  <c r="L3018" i="1"/>
  <c r="O3016" i="1"/>
  <c r="N3016" i="1"/>
  <c r="M3016" i="1"/>
  <c r="L3016" i="1"/>
  <c r="O3014" i="1"/>
  <c r="N3014" i="1"/>
  <c r="M3014" i="1"/>
  <c r="L3014" i="1"/>
  <c r="O3012" i="1"/>
  <c r="N3012" i="1"/>
  <c r="M3012" i="1"/>
  <c r="L3012" i="1"/>
  <c r="O3010" i="1"/>
  <c r="N3010" i="1"/>
  <c r="M3010" i="1"/>
  <c r="L3010" i="1"/>
  <c r="O3008" i="1"/>
  <c r="N3008" i="1"/>
  <c r="M3008" i="1"/>
  <c r="L3008" i="1"/>
  <c r="O3006" i="1"/>
  <c r="N3006" i="1"/>
  <c r="M3006" i="1"/>
  <c r="L3006" i="1"/>
  <c r="O3004" i="1"/>
  <c r="N3004" i="1"/>
  <c r="M3004" i="1"/>
  <c r="L3004" i="1"/>
  <c r="O3002" i="1"/>
  <c r="N3002" i="1"/>
  <c r="M3002" i="1"/>
  <c r="L3002" i="1"/>
  <c r="O3000" i="1"/>
  <c r="N3000" i="1"/>
  <c r="M3000" i="1"/>
  <c r="L3000" i="1"/>
  <c r="O2998" i="1"/>
  <c r="N2998" i="1"/>
  <c r="M2998" i="1"/>
  <c r="L2998" i="1"/>
  <c r="O2996" i="1"/>
  <c r="N2996" i="1"/>
  <c r="M2996" i="1"/>
  <c r="L2996" i="1"/>
  <c r="O2994" i="1"/>
  <c r="N2994" i="1"/>
  <c r="M2994" i="1"/>
  <c r="L2994" i="1"/>
  <c r="O2992" i="1"/>
  <c r="N2992" i="1"/>
  <c r="M2992" i="1"/>
  <c r="L2992" i="1"/>
  <c r="O2990" i="1"/>
  <c r="N2990" i="1"/>
  <c r="M2990" i="1"/>
  <c r="L2990" i="1"/>
  <c r="O2988" i="1"/>
  <c r="N2988" i="1"/>
  <c r="M2988" i="1"/>
  <c r="L2988" i="1"/>
  <c r="O2986" i="1"/>
  <c r="N2986" i="1"/>
  <c r="M2986" i="1"/>
  <c r="L2986" i="1"/>
  <c r="O2984" i="1"/>
  <c r="N2984" i="1"/>
  <c r="M2984" i="1"/>
  <c r="L2984" i="1"/>
  <c r="O2982" i="1"/>
  <c r="N2982" i="1"/>
  <c r="M2982" i="1"/>
  <c r="L2982" i="1"/>
  <c r="O2980" i="1"/>
  <c r="N2980" i="1"/>
  <c r="M2980" i="1"/>
  <c r="L2980" i="1"/>
  <c r="O2978" i="1"/>
  <c r="N2978" i="1"/>
  <c r="M2978" i="1"/>
  <c r="L2978" i="1"/>
  <c r="O2976" i="1"/>
  <c r="N2976" i="1"/>
  <c r="M2976" i="1"/>
  <c r="L2976" i="1"/>
  <c r="O2974" i="1"/>
  <c r="N2974" i="1"/>
  <c r="M2974" i="1"/>
  <c r="L2974" i="1"/>
  <c r="O2972" i="1"/>
  <c r="N2972" i="1"/>
  <c r="M2972" i="1"/>
  <c r="L2972" i="1"/>
  <c r="O2970" i="1"/>
  <c r="N2970" i="1"/>
  <c r="M2970" i="1"/>
  <c r="L2970" i="1"/>
  <c r="O2968" i="1"/>
  <c r="N2968" i="1"/>
  <c r="M2968" i="1"/>
  <c r="L2968" i="1"/>
  <c r="O2966" i="1"/>
  <c r="N2966" i="1"/>
  <c r="M2966" i="1"/>
  <c r="L2966" i="1"/>
  <c r="O2964" i="1"/>
  <c r="N2964" i="1"/>
  <c r="M2964" i="1"/>
  <c r="L2964" i="1"/>
  <c r="O2962" i="1"/>
  <c r="N2962" i="1"/>
  <c r="M2962" i="1"/>
  <c r="L2962" i="1"/>
  <c r="O2960" i="1"/>
  <c r="N2960" i="1"/>
  <c r="M2960" i="1"/>
  <c r="L2960" i="1"/>
  <c r="O2958" i="1"/>
  <c r="N2958" i="1"/>
  <c r="M2958" i="1"/>
  <c r="L2958" i="1"/>
  <c r="O2956" i="1"/>
  <c r="N2956" i="1"/>
  <c r="M2956" i="1"/>
  <c r="L2956" i="1"/>
  <c r="O2954" i="1"/>
  <c r="N2954" i="1"/>
  <c r="M2954" i="1"/>
  <c r="L2954" i="1"/>
  <c r="O2952" i="1"/>
  <c r="N2952" i="1"/>
  <c r="M2952" i="1"/>
  <c r="L2952" i="1"/>
  <c r="O2950" i="1"/>
  <c r="N2950" i="1"/>
  <c r="M2950" i="1"/>
  <c r="L2950" i="1"/>
  <c r="O2948" i="1"/>
  <c r="N2948" i="1"/>
  <c r="M2948" i="1"/>
  <c r="L2948" i="1"/>
  <c r="O2946" i="1"/>
  <c r="N2946" i="1"/>
  <c r="M2946" i="1"/>
  <c r="L2946" i="1"/>
  <c r="O2944" i="1"/>
  <c r="N2944" i="1"/>
  <c r="M2944" i="1"/>
  <c r="L2944" i="1"/>
  <c r="O2942" i="1"/>
  <c r="N2942" i="1"/>
  <c r="M2942" i="1"/>
  <c r="L2942" i="1"/>
  <c r="O2940" i="1"/>
  <c r="N2940" i="1"/>
  <c r="M2940" i="1"/>
  <c r="L2940" i="1"/>
  <c r="O2938" i="1"/>
  <c r="N2938" i="1"/>
  <c r="M2938" i="1"/>
  <c r="L2938" i="1"/>
  <c r="O2936" i="1"/>
  <c r="N2936" i="1"/>
  <c r="M2936" i="1"/>
  <c r="L2936" i="1"/>
  <c r="O2934" i="1"/>
  <c r="N2934" i="1"/>
  <c r="M2934" i="1"/>
  <c r="L2934" i="1"/>
  <c r="O2932" i="1"/>
  <c r="N2932" i="1"/>
  <c r="M2932" i="1"/>
  <c r="L2932" i="1"/>
  <c r="O2930" i="1"/>
  <c r="N2930" i="1"/>
  <c r="M2930" i="1"/>
  <c r="L2930" i="1"/>
  <c r="O2928" i="1"/>
  <c r="N2928" i="1"/>
  <c r="M2928" i="1"/>
  <c r="L2928" i="1"/>
  <c r="O2926" i="1"/>
  <c r="N2926" i="1"/>
  <c r="M2926" i="1"/>
  <c r="L2926" i="1"/>
  <c r="O2924" i="1"/>
  <c r="N2924" i="1"/>
  <c r="M2924" i="1"/>
  <c r="L2924" i="1"/>
  <c r="O2922" i="1"/>
  <c r="N2922" i="1"/>
  <c r="M2922" i="1"/>
  <c r="L2922" i="1"/>
  <c r="O2920" i="1"/>
  <c r="N2920" i="1"/>
  <c r="M2920" i="1"/>
  <c r="L2920" i="1"/>
  <c r="O2918" i="1"/>
  <c r="N2918" i="1"/>
  <c r="M2918" i="1"/>
  <c r="L2918" i="1"/>
  <c r="O2916" i="1"/>
  <c r="N2916" i="1"/>
  <c r="M2916" i="1"/>
  <c r="L2916" i="1"/>
  <c r="O2914" i="1"/>
  <c r="N2914" i="1"/>
  <c r="M2914" i="1"/>
  <c r="L2914" i="1"/>
  <c r="O2912" i="1"/>
  <c r="N2912" i="1"/>
  <c r="M2912" i="1"/>
  <c r="L2912" i="1"/>
  <c r="O2910" i="1"/>
  <c r="N2910" i="1"/>
  <c r="M2910" i="1"/>
  <c r="L2910" i="1"/>
  <c r="O2908" i="1"/>
  <c r="N2908" i="1"/>
  <c r="M2908" i="1"/>
  <c r="L2908" i="1"/>
  <c r="O2906" i="1"/>
  <c r="N2906" i="1"/>
  <c r="M2906" i="1"/>
  <c r="L2906" i="1"/>
  <c r="O2904" i="1"/>
  <c r="N2904" i="1"/>
  <c r="M2904" i="1"/>
  <c r="L2904" i="1"/>
  <c r="O2902" i="1"/>
  <c r="N2902" i="1"/>
  <c r="M2902" i="1"/>
  <c r="L2902" i="1"/>
  <c r="O2900" i="1"/>
  <c r="N2900" i="1"/>
  <c r="M2900" i="1"/>
  <c r="L2900" i="1"/>
  <c r="O2898" i="1"/>
  <c r="N2898" i="1"/>
  <c r="M2898" i="1"/>
  <c r="L2898" i="1"/>
  <c r="O2896" i="1"/>
  <c r="N2896" i="1"/>
  <c r="M2896" i="1"/>
  <c r="L2896" i="1"/>
  <c r="O2894" i="1"/>
  <c r="N2894" i="1"/>
  <c r="M2894" i="1"/>
  <c r="L2894" i="1"/>
  <c r="O2892" i="1"/>
  <c r="N2892" i="1"/>
  <c r="M2892" i="1"/>
  <c r="L2892" i="1"/>
  <c r="O2890" i="1"/>
  <c r="N2890" i="1"/>
  <c r="M2890" i="1"/>
  <c r="L2890" i="1"/>
  <c r="O2888" i="1"/>
  <c r="N2888" i="1"/>
  <c r="M2888" i="1"/>
  <c r="L2888" i="1"/>
  <c r="O2886" i="1"/>
  <c r="N2886" i="1"/>
  <c r="M2886" i="1"/>
  <c r="L2886" i="1"/>
  <c r="O2884" i="1"/>
  <c r="N2884" i="1"/>
  <c r="M2884" i="1"/>
  <c r="L2884" i="1"/>
  <c r="O2882" i="1"/>
  <c r="N2882" i="1"/>
  <c r="M2882" i="1"/>
  <c r="L2882" i="1"/>
  <c r="O2880" i="1"/>
  <c r="N2880" i="1"/>
  <c r="M2880" i="1"/>
  <c r="L2880" i="1"/>
  <c r="O2878" i="1"/>
  <c r="N2878" i="1"/>
  <c r="M2878" i="1"/>
  <c r="L2878" i="1"/>
  <c r="O2876" i="1"/>
  <c r="N2876" i="1"/>
  <c r="M2876" i="1"/>
  <c r="L2876" i="1"/>
  <c r="O2874" i="1"/>
  <c r="N2874" i="1"/>
  <c r="M2874" i="1"/>
  <c r="L2874" i="1"/>
  <c r="O2872" i="1"/>
  <c r="N2872" i="1"/>
  <c r="M2872" i="1"/>
  <c r="L2872" i="1"/>
  <c r="O2870" i="1"/>
  <c r="N2870" i="1"/>
  <c r="M2870" i="1"/>
  <c r="L2870" i="1"/>
  <c r="O2868" i="1"/>
  <c r="N2868" i="1"/>
  <c r="M2868" i="1"/>
  <c r="L2868" i="1"/>
  <c r="O2866" i="1"/>
  <c r="N2866" i="1"/>
  <c r="M2866" i="1"/>
  <c r="L2866" i="1"/>
  <c r="O2864" i="1"/>
  <c r="N2864" i="1"/>
  <c r="M2864" i="1"/>
  <c r="L2864" i="1"/>
  <c r="O2862" i="1"/>
  <c r="N2862" i="1"/>
  <c r="M2862" i="1"/>
  <c r="L2862" i="1"/>
  <c r="O2860" i="1"/>
  <c r="N2860" i="1"/>
  <c r="M2860" i="1"/>
  <c r="L2860" i="1"/>
  <c r="O2858" i="1"/>
  <c r="N2858" i="1"/>
  <c r="M2858" i="1"/>
  <c r="L2858" i="1"/>
  <c r="O2856" i="1"/>
  <c r="N2856" i="1"/>
  <c r="M2856" i="1"/>
  <c r="L2856" i="1"/>
  <c r="O2854" i="1"/>
  <c r="N2854" i="1"/>
  <c r="M2854" i="1"/>
  <c r="L2854" i="1"/>
  <c r="O2852" i="1"/>
  <c r="N2852" i="1"/>
  <c r="M2852" i="1"/>
  <c r="L2852" i="1"/>
  <c r="O2850" i="1"/>
  <c r="N2850" i="1"/>
  <c r="M2850" i="1"/>
  <c r="L2850" i="1"/>
  <c r="O2848" i="1"/>
  <c r="N2848" i="1"/>
  <c r="M2848" i="1"/>
  <c r="L2848" i="1"/>
  <c r="O2846" i="1"/>
  <c r="N2846" i="1"/>
  <c r="M2846" i="1"/>
  <c r="L2846" i="1"/>
  <c r="O2844" i="1"/>
  <c r="N2844" i="1"/>
  <c r="M2844" i="1"/>
  <c r="L2844" i="1"/>
  <c r="O2842" i="1"/>
  <c r="N2842" i="1"/>
  <c r="M2842" i="1"/>
  <c r="L2842" i="1"/>
  <c r="O2840" i="1"/>
  <c r="N2840" i="1"/>
  <c r="M2840" i="1"/>
  <c r="L2840" i="1"/>
  <c r="O2838" i="1"/>
  <c r="N2838" i="1"/>
  <c r="M2838" i="1"/>
  <c r="L2838" i="1"/>
  <c r="O2836" i="1"/>
  <c r="N2836" i="1"/>
  <c r="M2836" i="1"/>
  <c r="L2836" i="1"/>
  <c r="O2834" i="1"/>
  <c r="N2834" i="1"/>
  <c r="M2834" i="1"/>
  <c r="L2834" i="1"/>
  <c r="O2832" i="1"/>
  <c r="N2832" i="1"/>
  <c r="M2832" i="1"/>
  <c r="L2832" i="1"/>
  <c r="O2830" i="1"/>
  <c r="N2830" i="1"/>
  <c r="M2830" i="1"/>
  <c r="L2830" i="1"/>
  <c r="O2828" i="1"/>
  <c r="N2828" i="1"/>
  <c r="M2828" i="1"/>
  <c r="L2828" i="1"/>
  <c r="O2826" i="1"/>
  <c r="N2826" i="1"/>
  <c r="M2826" i="1"/>
  <c r="L2826" i="1"/>
  <c r="O2824" i="1"/>
  <c r="N2824" i="1"/>
  <c r="M2824" i="1"/>
  <c r="L2824" i="1"/>
  <c r="O2822" i="1"/>
  <c r="N2822" i="1"/>
  <c r="M2822" i="1"/>
  <c r="L2822" i="1"/>
  <c r="O2820" i="1"/>
  <c r="N2820" i="1"/>
  <c r="M2820" i="1"/>
  <c r="L2820" i="1"/>
  <c r="O2818" i="1"/>
  <c r="N2818" i="1"/>
  <c r="M2818" i="1"/>
  <c r="L2818" i="1"/>
  <c r="O2816" i="1"/>
  <c r="N2816" i="1"/>
  <c r="M2816" i="1"/>
  <c r="L2816" i="1"/>
  <c r="O2814" i="1"/>
  <c r="N2814" i="1"/>
  <c r="M2814" i="1"/>
  <c r="L2814" i="1"/>
  <c r="O2812" i="1"/>
  <c r="N2812" i="1"/>
  <c r="M2812" i="1"/>
  <c r="L2812" i="1"/>
  <c r="O2810" i="1"/>
  <c r="N2810" i="1"/>
  <c r="M2810" i="1"/>
  <c r="L2810" i="1"/>
  <c r="O2808" i="1"/>
  <c r="N2808" i="1"/>
  <c r="M2808" i="1"/>
  <c r="L2808" i="1"/>
  <c r="O2806" i="1"/>
  <c r="N2806" i="1"/>
  <c r="M2806" i="1"/>
  <c r="L2806" i="1"/>
  <c r="O2804" i="1"/>
  <c r="N2804" i="1"/>
  <c r="M2804" i="1"/>
  <c r="L2804" i="1"/>
  <c r="O2802" i="1"/>
  <c r="N2802" i="1"/>
  <c r="M2802" i="1"/>
  <c r="L2802" i="1"/>
  <c r="O2800" i="1"/>
  <c r="N2800" i="1"/>
  <c r="M2800" i="1"/>
  <c r="L2800" i="1"/>
  <c r="O2798" i="1"/>
  <c r="N2798" i="1"/>
  <c r="M2798" i="1"/>
  <c r="L2798" i="1"/>
  <c r="O2796" i="1"/>
  <c r="N2796" i="1"/>
  <c r="M2796" i="1"/>
  <c r="L2796" i="1"/>
  <c r="O2794" i="1"/>
  <c r="N2794" i="1"/>
  <c r="M2794" i="1"/>
  <c r="L2794" i="1"/>
  <c r="O2792" i="1"/>
  <c r="N2792" i="1"/>
  <c r="M2792" i="1"/>
  <c r="L2792" i="1"/>
  <c r="O2790" i="1"/>
  <c r="N2790" i="1"/>
  <c r="M2790" i="1"/>
  <c r="L2790" i="1"/>
  <c r="O2788" i="1"/>
  <c r="N2788" i="1"/>
  <c r="M2788" i="1"/>
  <c r="L2788" i="1"/>
  <c r="O2786" i="1"/>
  <c r="N2786" i="1"/>
  <c r="M2786" i="1"/>
  <c r="L2786" i="1"/>
  <c r="O2784" i="1"/>
  <c r="N2784" i="1"/>
  <c r="M2784" i="1"/>
  <c r="L2784" i="1"/>
  <c r="O2782" i="1"/>
  <c r="N2782" i="1"/>
  <c r="M2782" i="1"/>
  <c r="L2782" i="1"/>
  <c r="O2780" i="1"/>
  <c r="N2780" i="1"/>
  <c r="M2780" i="1"/>
  <c r="L2780" i="1"/>
  <c r="O2778" i="1"/>
  <c r="N2778" i="1"/>
  <c r="M2778" i="1"/>
  <c r="L2778" i="1"/>
  <c r="O2776" i="1"/>
  <c r="N2776" i="1"/>
  <c r="M2776" i="1"/>
  <c r="L2776" i="1"/>
  <c r="O2774" i="1"/>
  <c r="N2774" i="1"/>
  <c r="M2774" i="1"/>
  <c r="L2774" i="1"/>
  <c r="O2772" i="1"/>
  <c r="N2772" i="1"/>
  <c r="M2772" i="1"/>
  <c r="L2772" i="1"/>
  <c r="O2770" i="1"/>
  <c r="N2770" i="1"/>
  <c r="M2770" i="1"/>
  <c r="L2770" i="1"/>
  <c r="O2768" i="1"/>
  <c r="N2768" i="1"/>
  <c r="M2768" i="1"/>
  <c r="L2768" i="1"/>
  <c r="O2766" i="1"/>
  <c r="N2766" i="1"/>
  <c r="M2766" i="1"/>
  <c r="L2766" i="1"/>
  <c r="O2764" i="1"/>
  <c r="N2764" i="1"/>
  <c r="M2764" i="1"/>
  <c r="L2764" i="1"/>
  <c r="O2762" i="1"/>
  <c r="N2762" i="1"/>
  <c r="M2762" i="1"/>
  <c r="L2762" i="1"/>
  <c r="O2760" i="1"/>
  <c r="N2760" i="1"/>
  <c r="M2760" i="1"/>
  <c r="L2760" i="1"/>
  <c r="O2758" i="1"/>
  <c r="N2758" i="1"/>
  <c r="M2758" i="1"/>
  <c r="L2758" i="1"/>
  <c r="O2756" i="1"/>
  <c r="N2756" i="1"/>
  <c r="M2756" i="1"/>
  <c r="L2756" i="1"/>
  <c r="O2754" i="1"/>
  <c r="N2754" i="1"/>
  <c r="M2754" i="1"/>
  <c r="L2754" i="1"/>
  <c r="O2752" i="1"/>
  <c r="N2752" i="1"/>
  <c r="M2752" i="1"/>
  <c r="L2752" i="1"/>
  <c r="O2750" i="1"/>
  <c r="N2750" i="1"/>
  <c r="M2750" i="1"/>
  <c r="L2750" i="1"/>
  <c r="O2748" i="1"/>
  <c r="N2748" i="1"/>
  <c r="M2748" i="1"/>
  <c r="L2748" i="1"/>
  <c r="O2746" i="1"/>
  <c r="N2746" i="1"/>
  <c r="M2746" i="1"/>
  <c r="L2746" i="1"/>
  <c r="O2744" i="1"/>
  <c r="N2744" i="1"/>
  <c r="M2744" i="1"/>
  <c r="L2744" i="1"/>
  <c r="O2742" i="1"/>
  <c r="N2742" i="1"/>
  <c r="M2742" i="1"/>
  <c r="L2742" i="1"/>
  <c r="O2740" i="1"/>
  <c r="N2740" i="1"/>
  <c r="M2740" i="1"/>
  <c r="L2740" i="1"/>
  <c r="O2738" i="1"/>
  <c r="N2738" i="1"/>
  <c r="M2738" i="1"/>
  <c r="L2738" i="1"/>
  <c r="O2736" i="1"/>
  <c r="N2736" i="1"/>
  <c r="M2736" i="1"/>
  <c r="L2736" i="1"/>
  <c r="O2734" i="1"/>
  <c r="N2734" i="1"/>
  <c r="M2734" i="1"/>
  <c r="L2734" i="1"/>
  <c r="O2732" i="1"/>
  <c r="N2732" i="1"/>
  <c r="M2732" i="1"/>
  <c r="L2732" i="1"/>
  <c r="O2730" i="1"/>
  <c r="N2730" i="1"/>
  <c r="M2730" i="1"/>
  <c r="L2730" i="1"/>
  <c r="O2728" i="1"/>
  <c r="N2728" i="1"/>
  <c r="M2728" i="1"/>
  <c r="L2728" i="1"/>
  <c r="O2726" i="1"/>
  <c r="N2726" i="1"/>
  <c r="M2726" i="1"/>
  <c r="L2726" i="1"/>
  <c r="O2724" i="1"/>
  <c r="N2724" i="1"/>
  <c r="M2724" i="1"/>
  <c r="L2724" i="1"/>
  <c r="O2722" i="1"/>
  <c r="N2722" i="1"/>
  <c r="M2722" i="1"/>
  <c r="L2722" i="1"/>
  <c r="O2720" i="1"/>
  <c r="N2720" i="1"/>
  <c r="M2720" i="1"/>
  <c r="L2720" i="1"/>
  <c r="O2718" i="1"/>
  <c r="N2718" i="1"/>
  <c r="M2718" i="1"/>
  <c r="L2718" i="1"/>
  <c r="O2716" i="1"/>
  <c r="N2716" i="1"/>
  <c r="M2716" i="1"/>
  <c r="L2716" i="1"/>
  <c r="O2714" i="1"/>
  <c r="N2714" i="1"/>
  <c r="M2714" i="1"/>
  <c r="L2714" i="1"/>
  <c r="O2712" i="1"/>
  <c r="N2712" i="1"/>
  <c r="M2712" i="1"/>
  <c r="L2712" i="1"/>
  <c r="O2710" i="1"/>
  <c r="N2710" i="1"/>
  <c r="M2710" i="1"/>
  <c r="L2710" i="1"/>
  <c r="O2708" i="1"/>
  <c r="N2708" i="1"/>
  <c r="M2708" i="1"/>
  <c r="L2708" i="1"/>
  <c r="O2706" i="1"/>
  <c r="N2706" i="1"/>
  <c r="M2706" i="1"/>
  <c r="L2706" i="1"/>
  <c r="O2704" i="1"/>
  <c r="N2704" i="1"/>
  <c r="M2704" i="1"/>
  <c r="L2704" i="1"/>
  <c r="O2702" i="1"/>
  <c r="N2702" i="1"/>
  <c r="M2702" i="1"/>
  <c r="L2702" i="1"/>
  <c r="O2700" i="1"/>
  <c r="N2700" i="1"/>
  <c r="M2700" i="1"/>
  <c r="L2700" i="1"/>
  <c r="O2698" i="1"/>
  <c r="N2698" i="1"/>
  <c r="M2698" i="1"/>
  <c r="L2698" i="1"/>
  <c r="O2696" i="1"/>
  <c r="N2696" i="1"/>
  <c r="M2696" i="1"/>
  <c r="L2696" i="1"/>
  <c r="O2694" i="1"/>
  <c r="N2694" i="1"/>
  <c r="M2694" i="1"/>
  <c r="L2694" i="1"/>
  <c r="O2692" i="1"/>
  <c r="N2692" i="1"/>
  <c r="M2692" i="1"/>
  <c r="L2692" i="1"/>
  <c r="O2690" i="1"/>
  <c r="N2690" i="1"/>
  <c r="M2690" i="1"/>
  <c r="L2690" i="1"/>
  <c r="O2688" i="1"/>
  <c r="N2688" i="1"/>
  <c r="M2688" i="1"/>
  <c r="L2688" i="1"/>
  <c r="O2686" i="1"/>
  <c r="N2686" i="1"/>
  <c r="M2686" i="1"/>
  <c r="L2686" i="1"/>
  <c r="O2684" i="1"/>
  <c r="N2684" i="1"/>
  <c r="M2684" i="1"/>
  <c r="L2684" i="1"/>
  <c r="O2682" i="1"/>
  <c r="N2682" i="1"/>
  <c r="M2682" i="1"/>
  <c r="L2682" i="1"/>
  <c r="O2680" i="1"/>
  <c r="N2680" i="1"/>
  <c r="M2680" i="1"/>
  <c r="L2680" i="1"/>
  <c r="O2678" i="1"/>
  <c r="N2678" i="1"/>
  <c r="M2678" i="1"/>
  <c r="L2678" i="1"/>
  <c r="O2676" i="1"/>
  <c r="N2676" i="1"/>
  <c r="M2676" i="1"/>
  <c r="L2676" i="1"/>
  <c r="O2674" i="1"/>
  <c r="N2674" i="1"/>
  <c r="M2674" i="1"/>
  <c r="L2674" i="1"/>
  <c r="O2672" i="1"/>
  <c r="N2672" i="1"/>
  <c r="M2672" i="1"/>
  <c r="L2672" i="1"/>
  <c r="O2670" i="1"/>
  <c r="N2670" i="1"/>
  <c r="M2670" i="1"/>
  <c r="L2670" i="1"/>
  <c r="O2668" i="1"/>
  <c r="N2668" i="1"/>
  <c r="M2668" i="1"/>
  <c r="L2668" i="1"/>
  <c r="O2666" i="1"/>
  <c r="N2666" i="1"/>
  <c r="M2666" i="1"/>
  <c r="L2666" i="1"/>
  <c r="O2664" i="1"/>
  <c r="N2664" i="1"/>
  <c r="M2664" i="1"/>
  <c r="L2664" i="1"/>
  <c r="O2662" i="1"/>
  <c r="N2662" i="1"/>
  <c r="M2662" i="1"/>
  <c r="L2662" i="1"/>
  <c r="O2660" i="1"/>
  <c r="N2660" i="1"/>
  <c r="M2660" i="1"/>
  <c r="L2660" i="1"/>
  <c r="O2658" i="1"/>
  <c r="N2658" i="1"/>
  <c r="M2658" i="1"/>
  <c r="L2658" i="1"/>
  <c r="O2656" i="1"/>
  <c r="N2656" i="1"/>
  <c r="M2656" i="1"/>
  <c r="L2656" i="1"/>
  <c r="O2654" i="1"/>
  <c r="N2654" i="1"/>
  <c r="M2654" i="1"/>
  <c r="L2654" i="1"/>
  <c r="O2652" i="1"/>
  <c r="N2652" i="1"/>
  <c r="M2652" i="1"/>
  <c r="L2652" i="1"/>
  <c r="O2650" i="1"/>
  <c r="N2650" i="1"/>
  <c r="M2650" i="1"/>
  <c r="L2650" i="1"/>
  <c r="O2648" i="1"/>
  <c r="N2648" i="1"/>
  <c r="M2648" i="1"/>
  <c r="L2648" i="1"/>
  <c r="O2646" i="1"/>
  <c r="N2646" i="1"/>
  <c r="M2646" i="1"/>
  <c r="L2646" i="1"/>
  <c r="O2644" i="1"/>
  <c r="N2644" i="1"/>
  <c r="M2644" i="1"/>
  <c r="L2644" i="1"/>
  <c r="O2642" i="1"/>
  <c r="N2642" i="1"/>
  <c r="M2642" i="1"/>
  <c r="L2642" i="1"/>
  <c r="O2640" i="1"/>
  <c r="N2640" i="1"/>
  <c r="M2640" i="1"/>
  <c r="L2640" i="1"/>
  <c r="O2638" i="1"/>
  <c r="N2638" i="1"/>
  <c r="M2638" i="1"/>
  <c r="L2638" i="1"/>
  <c r="O2636" i="1"/>
  <c r="N2636" i="1"/>
  <c r="M2636" i="1"/>
  <c r="L2636" i="1"/>
  <c r="O2634" i="1"/>
  <c r="N2634" i="1"/>
  <c r="M2634" i="1"/>
  <c r="L2634" i="1"/>
  <c r="O2632" i="1"/>
  <c r="N2632" i="1"/>
  <c r="M2632" i="1"/>
  <c r="L2632" i="1"/>
  <c r="O2630" i="1"/>
  <c r="N2630" i="1"/>
  <c r="M2630" i="1"/>
  <c r="L2630" i="1"/>
  <c r="O2628" i="1"/>
  <c r="N2628" i="1"/>
  <c r="M2628" i="1"/>
  <c r="L2628" i="1"/>
  <c r="O2626" i="1"/>
  <c r="N2626" i="1"/>
  <c r="M2626" i="1"/>
  <c r="L2626" i="1"/>
  <c r="O2624" i="1"/>
  <c r="N2624" i="1"/>
  <c r="M2624" i="1"/>
  <c r="L2624" i="1"/>
  <c r="O2622" i="1"/>
  <c r="N2622" i="1"/>
  <c r="M2622" i="1"/>
  <c r="L2622" i="1"/>
  <c r="O2620" i="1"/>
  <c r="N2620" i="1"/>
  <c r="M2620" i="1"/>
  <c r="L2620" i="1"/>
  <c r="O2618" i="1"/>
  <c r="N2618" i="1"/>
  <c r="M2618" i="1"/>
  <c r="L2618" i="1"/>
  <c r="O2616" i="1"/>
  <c r="N2616" i="1"/>
  <c r="M2616" i="1"/>
  <c r="L2616" i="1"/>
  <c r="O2614" i="1"/>
  <c r="N2614" i="1"/>
  <c r="M2614" i="1"/>
  <c r="L2614" i="1"/>
  <c r="O2612" i="1"/>
  <c r="N2612" i="1"/>
  <c r="M2612" i="1"/>
  <c r="L2612" i="1"/>
  <c r="O2610" i="1"/>
  <c r="N2610" i="1"/>
  <c r="M2610" i="1"/>
  <c r="L2610" i="1"/>
  <c r="O2608" i="1"/>
  <c r="N2608" i="1"/>
  <c r="M2608" i="1"/>
  <c r="L2608" i="1"/>
  <c r="O2606" i="1"/>
  <c r="N2606" i="1"/>
  <c r="M2606" i="1"/>
  <c r="L2606" i="1"/>
  <c r="O2604" i="1"/>
  <c r="N2604" i="1"/>
  <c r="M2604" i="1"/>
  <c r="L2604" i="1"/>
  <c r="O2602" i="1"/>
  <c r="N2602" i="1"/>
  <c r="M2602" i="1"/>
  <c r="L2602" i="1"/>
  <c r="O2600" i="1"/>
  <c r="N2600" i="1"/>
  <c r="M2600" i="1"/>
  <c r="L2600" i="1"/>
  <c r="O2598" i="1"/>
  <c r="N2598" i="1"/>
  <c r="M2598" i="1"/>
  <c r="L2598" i="1"/>
  <c r="O2596" i="1"/>
  <c r="N2596" i="1"/>
  <c r="M2596" i="1"/>
  <c r="L2596" i="1"/>
  <c r="O2594" i="1"/>
  <c r="N2594" i="1"/>
  <c r="M2594" i="1"/>
  <c r="L2594" i="1"/>
  <c r="O2592" i="1"/>
  <c r="N2592" i="1"/>
  <c r="M2592" i="1"/>
  <c r="L2592" i="1"/>
  <c r="O2590" i="1"/>
  <c r="N2590" i="1"/>
  <c r="M2590" i="1"/>
  <c r="L2590" i="1"/>
  <c r="O2588" i="1"/>
  <c r="N2588" i="1"/>
  <c r="M2588" i="1"/>
  <c r="L2588" i="1"/>
  <c r="O2586" i="1"/>
  <c r="N2586" i="1"/>
  <c r="M2586" i="1"/>
  <c r="L2586" i="1"/>
  <c r="O2584" i="1"/>
  <c r="N2584" i="1"/>
  <c r="M2584" i="1"/>
  <c r="L2584" i="1"/>
  <c r="O2582" i="1"/>
  <c r="N2582" i="1"/>
  <c r="M2582" i="1"/>
  <c r="L2582" i="1"/>
  <c r="O2580" i="1"/>
  <c r="N2580" i="1"/>
  <c r="M2580" i="1"/>
  <c r="L2580" i="1"/>
  <c r="O2578" i="1"/>
  <c r="N2578" i="1"/>
  <c r="M2578" i="1"/>
  <c r="L2578" i="1"/>
  <c r="O2576" i="1"/>
  <c r="N2576" i="1"/>
  <c r="M2576" i="1"/>
  <c r="L2576" i="1"/>
  <c r="O2574" i="1"/>
  <c r="N2574" i="1"/>
  <c r="M2574" i="1"/>
  <c r="L2574" i="1"/>
  <c r="O2572" i="1"/>
  <c r="N2572" i="1"/>
  <c r="M2572" i="1"/>
  <c r="L2572" i="1"/>
  <c r="O2570" i="1"/>
  <c r="N2570" i="1"/>
  <c r="M2570" i="1"/>
  <c r="L2570" i="1"/>
  <c r="O2568" i="1"/>
  <c r="N2568" i="1"/>
  <c r="M2568" i="1"/>
  <c r="L2568" i="1"/>
  <c r="O2566" i="1"/>
  <c r="N2566" i="1"/>
  <c r="M2566" i="1"/>
  <c r="L2566" i="1"/>
  <c r="O2564" i="1"/>
  <c r="N2564" i="1"/>
  <c r="M2564" i="1"/>
  <c r="L2564" i="1"/>
  <c r="O2562" i="1"/>
  <c r="N2562" i="1"/>
  <c r="M2562" i="1"/>
  <c r="L2562" i="1"/>
  <c r="O2560" i="1"/>
  <c r="N2560" i="1"/>
  <c r="M2560" i="1"/>
  <c r="L2560" i="1"/>
  <c r="O2558" i="1"/>
  <c r="N2558" i="1"/>
  <c r="M2558" i="1"/>
  <c r="L2558" i="1"/>
  <c r="O2556" i="1"/>
  <c r="N2556" i="1"/>
  <c r="M2556" i="1"/>
  <c r="L2556" i="1"/>
  <c r="O2554" i="1"/>
  <c r="N2554" i="1"/>
  <c r="M2554" i="1"/>
  <c r="L2554" i="1"/>
  <c r="O2552" i="1"/>
  <c r="N2552" i="1"/>
  <c r="M2552" i="1"/>
  <c r="L2552" i="1"/>
  <c r="O2550" i="1"/>
  <c r="N2550" i="1"/>
  <c r="M2550" i="1"/>
  <c r="L2550" i="1"/>
  <c r="O2548" i="1"/>
  <c r="N2548" i="1"/>
  <c r="M2548" i="1"/>
  <c r="L2548" i="1"/>
  <c r="O2546" i="1"/>
  <c r="N2546" i="1"/>
  <c r="M2546" i="1"/>
  <c r="L2546" i="1"/>
  <c r="O2544" i="1"/>
  <c r="N2544" i="1"/>
  <c r="M2544" i="1"/>
  <c r="L2544" i="1"/>
  <c r="O2542" i="1"/>
  <c r="N2542" i="1"/>
  <c r="M2542" i="1"/>
  <c r="L2542" i="1"/>
  <c r="O2540" i="1"/>
  <c r="N2540" i="1"/>
  <c r="M2540" i="1"/>
  <c r="L2540" i="1"/>
  <c r="O2538" i="1"/>
  <c r="N2538" i="1"/>
  <c r="M2538" i="1"/>
  <c r="L2538" i="1"/>
  <c r="O2536" i="1"/>
  <c r="N2536" i="1"/>
  <c r="M2536" i="1"/>
  <c r="L2536" i="1"/>
  <c r="O2534" i="1"/>
  <c r="N2534" i="1"/>
  <c r="M2534" i="1"/>
  <c r="L2534" i="1"/>
  <c r="O2532" i="1"/>
  <c r="N2532" i="1"/>
  <c r="M2532" i="1"/>
  <c r="L2532" i="1"/>
  <c r="O2530" i="1"/>
  <c r="N2530" i="1"/>
  <c r="M2530" i="1"/>
  <c r="L2530" i="1"/>
  <c r="O2528" i="1"/>
  <c r="N2528" i="1"/>
  <c r="M2528" i="1"/>
  <c r="L2528" i="1"/>
  <c r="O2526" i="1"/>
  <c r="N2526" i="1"/>
  <c r="M2526" i="1"/>
  <c r="L2526" i="1"/>
  <c r="O2524" i="1"/>
  <c r="N2524" i="1"/>
  <c r="M2524" i="1"/>
  <c r="L2524" i="1"/>
  <c r="O2522" i="1"/>
  <c r="N2522" i="1"/>
  <c r="M2522" i="1"/>
  <c r="L2522" i="1"/>
  <c r="O2520" i="1"/>
  <c r="N2520" i="1"/>
  <c r="M2520" i="1"/>
  <c r="L2520" i="1"/>
  <c r="O2518" i="1"/>
  <c r="N2518" i="1"/>
  <c r="M2518" i="1"/>
  <c r="L2518" i="1"/>
  <c r="O2516" i="1"/>
  <c r="N2516" i="1"/>
  <c r="M2516" i="1"/>
  <c r="L2516" i="1"/>
  <c r="O2514" i="1"/>
  <c r="N2514" i="1"/>
  <c r="M2514" i="1"/>
  <c r="L2514" i="1"/>
  <c r="O2512" i="1"/>
  <c r="N2512" i="1"/>
  <c r="M2512" i="1"/>
  <c r="L2512" i="1"/>
  <c r="O2510" i="1"/>
  <c r="N2510" i="1"/>
  <c r="M2510" i="1"/>
  <c r="L2510" i="1"/>
  <c r="O2508" i="1"/>
  <c r="N2508" i="1"/>
  <c r="M2508" i="1"/>
  <c r="L2508" i="1"/>
  <c r="O2506" i="1"/>
  <c r="N2506" i="1"/>
  <c r="M2506" i="1"/>
  <c r="L2506" i="1"/>
  <c r="O2504" i="1"/>
  <c r="N2504" i="1"/>
  <c r="M2504" i="1"/>
  <c r="L2504" i="1"/>
  <c r="O2502" i="1"/>
  <c r="N2502" i="1"/>
  <c r="M2502" i="1"/>
  <c r="L2502" i="1"/>
  <c r="O2500" i="1"/>
  <c r="N2500" i="1"/>
  <c r="M2500" i="1"/>
  <c r="L2500" i="1"/>
  <c r="O2498" i="1"/>
  <c r="N2498" i="1"/>
  <c r="M2498" i="1"/>
  <c r="L2498" i="1"/>
  <c r="O2496" i="1"/>
  <c r="N2496" i="1"/>
  <c r="M2496" i="1"/>
  <c r="L2496" i="1"/>
  <c r="O2494" i="1"/>
  <c r="N2494" i="1"/>
  <c r="M2494" i="1"/>
  <c r="L2494" i="1"/>
  <c r="O2492" i="1"/>
  <c r="N2492" i="1"/>
  <c r="M2492" i="1"/>
  <c r="L2492" i="1"/>
  <c r="O2490" i="1"/>
  <c r="N2490" i="1"/>
  <c r="M2490" i="1"/>
  <c r="L2490" i="1"/>
  <c r="O2488" i="1"/>
  <c r="N2488" i="1"/>
  <c r="M2488" i="1"/>
  <c r="L2488" i="1"/>
  <c r="O2486" i="1"/>
  <c r="N2486" i="1"/>
  <c r="M2486" i="1"/>
  <c r="L2486" i="1"/>
  <c r="O2484" i="1"/>
  <c r="N2484" i="1"/>
  <c r="M2484" i="1"/>
  <c r="L2484" i="1"/>
  <c r="O2482" i="1"/>
  <c r="N2482" i="1"/>
  <c r="M2482" i="1"/>
  <c r="L2482" i="1"/>
  <c r="O2480" i="1"/>
  <c r="N2480" i="1"/>
  <c r="M2480" i="1"/>
  <c r="L2480" i="1"/>
  <c r="O2478" i="1"/>
  <c r="N2478" i="1"/>
  <c r="M2478" i="1"/>
  <c r="L2478" i="1"/>
  <c r="O2476" i="1"/>
  <c r="N2476" i="1"/>
  <c r="M2476" i="1"/>
  <c r="L2476" i="1"/>
  <c r="O2474" i="1"/>
  <c r="N2474" i="1"/>
  <c r="M2474" i="1"/>
  <c r="L2474" i="1"/>
  <c r="O2472" i="1"/>
  <c r="N2472" i="1"/>
  <c r="M2472" i="1"/>
  <c r="L2472" i="1"/>
  <c r="O2470" i="1"/>
  <c r="N2470" i="1"/>
  <c r="M2470" i="1"/>
  <c r="L2470" i="1"/>
  <c r="O2468" i="1"/>
  <c r="N2468" i="1"/>
  <c r="M2468" i="1"/>
  <c r="L2468" i="1"/>
  <c r="O2466" i="1"/>
  <c r="N2466" i="1"/>
  <c r="M2466" i="1"/>
  <c r="L2466" i="1"/>
  <c r="O2464" i="1"/>
  <c r="N2464" i="1"/>
  <c r="M2464" i="1"/>
  <c r="L2464" i="1"/>
  <c r="O2462" i="1"/>
  <c r="N2462" i="1"/>
  <c r="M2462" i="1"/>
  <c r="L2462" i="1"/>
  <c r="O2460" i="1"/>
  <c r="N2460" i="1"/>
  <c r="M2460" i="1"/>
  <c r="L2460" i="1"/>
  <c r="O2458" i="1"/>
  <c r="N2458" i="1"/>
  <c r="M2458" i="1"/>
  <c r="L2458" i="1"/>
  <c r="O2456" i="1"/>
  <c r="N2456" i="1"/>
  <c r="M2456" i="1"/>
  <c r="L2456" i="1"/>
  <c r="O2454" i="1"/>
  <c r="N2454" i="1"/>
  <c r="M2454" i="1"/>
  <c r="L2454" i="1"/>
  <c r="O2452" i="1"/>
  <c r="N2452" i="1"/>
  <c r="M2452" i="1"/>
  <c r="L2452" i="1"/>
  <c r="O2450" i="1"/>
  <c r="N2450" i="1"/>
  <c r="M2450" i="1"/>
  <c r="L2450" i="1"/>
  <c r="O2448" i="1"/>
  <c r="N2448" i="1"/>
  <c r="M2448" i="1"/>
  <c r="L2448" i="1"/>
  <c r="O2446" i="1"/>
  <c r="N2446" i="1"/>
  <c r="M2446" i="1"/>
  <c r="L2446" i="1"/>
  <c r="O2444" i="1"/>
  <c r="N2444" i="1"/>
  <c r="M2444" i="1"/>
  <c r="L2444" i="1"/>
  <c r="O2442" i="1"/>
  <c r="N2442" i="1"/>
  <c r="M2442" i="1"/>
  <c r="L2442" i="1"/>
  <c r="O2440" i="1"/>
  <c r="N2440" i="1"/>
  <c r="M2440" i="1"/>
  <c r="L2440" i="1"/>
  <c r="O2438" i="1"/>
  <c r="N2438" i="1"/>
  <c r="M2438" i="1"/>
  <c r="L2438" i="1"/>
  <c r="O2436" i="1"/>
  <c r="N2436" i="1"/>
  <c r="M2436" i="1"/>
  <c r="L2436" i="1"/>
  <c r="O2434" i="1"/>
  <c r="N2434" i="1"/>
  <c r="M2434" i="1"/>
  <c r="L2434" i="1"/>
  <c r="O2432" i="1"/>
  <c r="N2432" i="1"/>
  <c r="M2432" i="1"/>
  <c r="L2432" i="1"/>
  <c r="O2430" i="1"/>
  <c r="N2430" i="1"/>
  <c r="M2430" i="1"/>
  <c r="L2430" i="1"/>
  <c r="O2428" i="1"/>
  <c r="N2428" i="1"/>
  <c r="M2428" i="1"/>
  <c r="L2428" i="1"/>
  <c r="O2426" i="1"/>
  <c r="N2426" i="1"/>
  <c r="M2426" i="1"/>
  <c r="L2426" i="1"/>
  <c r="O2424" i="1"/>
  <c r="N2424" i="1"/>
  <c r="M2424" i="1"/>
  <c r="L2424" i="1"/>
  <c r="O2422" i="1"/>
  <c r="N2422" i="1"/>
  <c r="M2422" i="1"/>
  <c r="L2422" i="1"/>
  <c r="O2420" i="1"/>
  <c r="N2420" i="1"/>
  <c r="M2420" i="1"/>
  <c r="L2420" i="1"/>
  <c r="O2418" i="1"/>
  <c r="N2418" i="1"/>
  <c r="M2418" i="1"/>
  <c r="L2418" i="1"/>
  <c r="O2416" i="1"/>
  <c r="N2416" i="1"/>
  <c r="M2416" i="1"/>
  <c r="L2416" i="1"/>
  <c r="O2414" i="1"/>
  <c r="N2414" i="1"/>
  <c r="M2414" i="1"/>
  <c r="L2414" i="1"/>
  <c r="O2412" i="1"/>
  <c r="N2412" i="1"/>
  <c r="M2412" i="1"/>
  <c r="L2412" i="1"/>
  <c r="O2410" i="1"/>
  <c r="N2410" i="1"/>
  <c r="M2410" i="1"/>
  <c r="L2410" i="1"/>
  <c r="O2408" i="1"/>
  <c r="N2408" i="1"/>
  <c r="M2408" i="1"/>
  <c r="L2408" i="1"/>
  <c r="O2406" i="1"/>
  <c r="N2406" i="1"/>
  <c r="M2406" i="1"/>
  <c r="L2406" i="1"/>
  <c r="O2404" i="1"/>
  <c r="N2404" i="1"/>
  <c r="M2404" i="1"/>
  <c r="L2404" i="1"/>
  <c r="O2402" i="1"/>
  <c r="N2402" i="1"/>
  <c r="M2402" i="1"/>
  <c r="L2402" i="1"/>
  <c r="O2400" i="1"/>
  <c r="N2400" i="1"/>
  <c r="M2400" i="1"/>
  <c r="L2400" i="1"/>
  <c r="O2398" i="1"/>
  <c r="N2398" i="1"/>
  <c r="M2398" i="1"/>
  <c r="L2398" i="1"/>
  <c r="O2396" i="1"/>
  <c r="N2396" i="1"/>
  <c r="M2396" i="1"/>
  <c r="L2396" i="1"/>
  <c r="O2394" i="1"/>
  <c r="N2394" i="1"/>
  <c r="M2394" i="1"/>
  <c r="L2394" i="1"/>
  <c r="O2392" i="1"/>
  <c r="N2392" i="1"/>
  <c r="M2392" i="1"/>
  <c r="L2392" i="1"/>
  <c r="O2390" i="1"/>
  <c r="N2390" i="1"/>
  <c r="M2390" i="1"/>
  <c r="L2390" i="1"/>
  <c r="O2388" i="1"/>
  <c r="N2388" i="1"/>
  <c r="M2388" i="1"/>
  <c r="L2388" i="1"/>
  <c r="O2386" i="1"/>
  <c r="N2386" i="1"/>
  <c r="M2386" i="1"/>
  <c r="L2386" i="1"/>
  <c r="O2384" i="1"/>
  <c r="N2384" i="1"/>
  <c r="M2384" i="1"/>
  <c r="L2384" i="1"/>
  <c r="O2382" i="1"/>
  <c r="N2382" i="1"/>
  <c r="M2382" i="1"/>
  <c r="L2382" i="1"/>
  <c r="O2380" i="1"/>
  <c r="N2380" i="1"/>
  <c r="M2380" i="1"/>
  <c r="L2380" i="1"/>
  <c r="O2378" i="1"/>
  <c r="N2378" i="1"/>
  <c r="M2378" i="1"/>
  <c r="L2378" i="1"/>
  <c r="O2376" i="1"/>
  <c r="N2376" i="1"/>
  <c r="M2376" i="1"/>
  <c r="L2376" i="1"/>
  <c r="O2374" i="1"/>
  <c r="N2374" i="1"/>
  <c r="M2374" i="1"/>
  <c r="L2374" i="1"/>
  <c r="O2372" i="1"/>
  <c r="N2372" i="1"/>
  <c r="M2372" i="1"/>
  <c r="L2372" i="1"/>
  <c r="O2370" i="1"/>
  <c r="N2370" i="1"/>
  <c r="M2370" i="1"/>
  <c r="L2370" i="1"/>
  <c r="O2368" i="1"/>
  <c r="N2368" i="1"/>
  <c r="M2368" i="1"/>
  <c r="L2368" i="1"/>
  <c r="O2366" i="1"/>
  <c r="N2366" i="1"/>
  <c r="M2366" i="1"/>
  <c r="L2366" i="1"/>
  <c r="O2364" i="1"/>
  <c r="N2364" i="1"/>
  <c r="M2364" i="1"/>
  <c r="L2364" i="1"/>
  <c r="O2362" i="1"/>
  <c r="N2362" i="1"/>
  <c r="M2362" i="1"/>
  <c r="L2362" i="1"/>
  <c r="O2360" i="1"/>
  <c r="N2360" i="1"/>
  <c r="M2360" i="1"/>
  <c r="L2360" i="1"/>
  <c r="O2358" i="1"/>
  <c r="N2358" i="1"/>
  <c r="M2358" i="1"/>
  <c r="L2358" i="1"/>
  <c r="O2356" i="1"/>
  <c r="N2356" i="1"/>
  <c r="M2356" i="1"/>
  <c r="L2356" i="1"/>
  <c r="O2354" i="1"/>
  <c r="N2354" i="1"/>
  <c r="M2354" i="1"/>
  <c r="L2354" i="1"/>
  <c r="O2352" i="1"/>
  <c r="N2352" i="1"/>
  <c r="M2352" i="1"/>
  <c r="L2352" i="1"/>
  <c r="O2350" i="1"/>
  <c r="N2350" i="1"/>
  <c r="M2350" i="1"/>
  <c r="L2350" i="1"/>
  <c r="O2348" i="1"/>
  <c r="N2348" i="1"/>
  <c r="M2348" i="1"/>
  <c r="L2348" i="1"/>
  <c r="O2346" i="1"/>
  <c r="N2346" i="1"/>
  <c r="M2346" i="1"/>
  <c r="L2346" i="1"/>
  <c r="O2344" i="1"/>
  <c r="N2344" i="1"/>
  <c r="M2344" i="1"/>
  <c r="L2344" i="1"/>
  <c r="O2342" i="1"/>
  <c r="N2342" i="1"/>
  <c r="M2342" i="1"/>
  <c r="L2342" i="1"/>
  <c r="O2340" i="1"/>
  <c r="N2340" i="1"/>
  <c r="M2340" i="1"/>
  <c r="L2340" i="1"/>
  <c r="O2338" i="1"/>
  <c r="N2338" i="1"/>
  <c r="M2338" i="1"/>
  <c r="L2338" i="1"/>
  <c r="O2336" i="1"/>
  <c r="N2336" i="1"/>
  <c r="M2336" i="1"/>
  <c r="L2336" i="1"/>
  <c r="O2334" i="1"/>
  <c r="N2334" i="1"/>
  <c r="M2334" i="1"/>
  <c r="L2334" i="1"/>
  <c r="O2332" i="1"/>
  <c r="N2332" i="1"/>
  <c r="M2332" i="1"/>
  <c r="L2332" i="1"/>
  <c r="O2330" i="1"/>
  <c r="N2330" i="1"/>
  <c r="M2330" i="1"/>
  <c r="L2330" i="1"/>
  <c r="O2328" i="1"/>
  <c r="N2328" i="1"/>
  <c r="M2328" i="1"/>
  <c r="L2328" i="1"/>
  <c r="O2326" i="1"/>
  <c r="N2326" i="1"/>
  <c r="M2326" i="1"/>
  <c r="L2326" i="1"/>
  <c r="O2324" i="1"/>
  <c r="N2324" i="1"/>
  <c r="M2324" i="1"/>
  <c r="L2324" i="1"/>
  <c r="O2322" i="1"/>
  <c r="N2322" i="1"/>
  <c r="M2322" i="1"/>
  <c r="L2322" i="1"/>
  <c r="O2320" i="1"/>
  <c r="N2320" i="1"/>
  <c r="M2320" i="1"/>
  <c r="L2320" i="1"/>
  <c r="O2318" i="1"/>
  <c r="N2318" i="1"/>
  <c r="M2318" i="1"/>
  <c r="L2318" i="1"/>
  <c r="O2316" i="1"/>
  <c r="N2316" i="1"/>
  <c r="M2316" i="1"/>
  <c r="L2316" i="1"/>
  <c r="O2314" i="1"/>
  <c r="N2314" i="1"/>
  <c r="M2314" i="1"/>
  <c r="L2314" i="1"/>
  <c r="O2312" i="1"/>
  <c r="N2312" i="1"/>
  <c r="M2312" i="1"/>
  <c r="L2312" i="1"/>
  <c r="O2310" i="1"/>
  <c r="N2310" i="1"/>
  <c r="M2310" i="1"/>
  <c r="L2310" i="1"/>
  <c r="O2308" i="1"/>
  <c r="N2308" i="1"/>
  <c r="M2308" i="1"/>
  <c r="L2308" i="1"/>
  <c r="O2306" i="1"/>
  <c r="N2306" i="1"/>
  <c r="M2306" i="1"/>
  <c r="L2306" i="1"/>
  <c r="O2304" i="1"/>
  <c r="N2304" i="1"/>
  <c r="M2304" i="1"/>
  <c r="L2304" i="1"/>
  <c r="O2302" i="1"/>
  <c r="N2302" i="1"/>
  <c r="M2302" i="1"/>
  <c r="L2302" i="1"/>
  <c r="O2300" i="1"/>
  <c r="N2300" i="1"/>
  <c r="M2300" i="1"/>
  <c r="L2300" i="1"/>
  <c r="O2298" i="1"/>
  <c r="N2298" i="1"/>
  <c r="M2298" i="1"/>
  <c r="L2298" i="1"/>
  <c r="O2296" i="1"/>
  <c r="N2296" i="1"/>
  <c r="M2296" i="1"/>
  <c r="L2296" i="1"/>
  <c r="O2294" i="1"/>
  <c r="N2294" i="1"/>
  <c r="M2294" i="1"/>
  <c r="L2294" i="1"/>
  <c r="O2292" i="1"/>
  <c r="N2292" i="1"/>
  <c r="M2292" i="1"/>
  <c r="L2292" i="1"/>
  <c r="O2290" i="1"/>
  <c r="N2290" i="1"/>
  <c r="M2290" i="1"/>
  <c r="L2290" i="1"/>
  <c r="O2288" i="1"/>
  <c r="N2288" i="1"/>
  <c r="M2288" i="1"/>
  <c r="L2288" i="1"/>
  <c r="O2286" i="1"/>
  <c r="N2286" i="1"/>
  <c r="M2286" i="1"/>
  <c r="L2286" i="1"/>
  <c r="O2284" i="1"/>
  <c r="N2284" i="1"/>
  <c r="M2284" i="1"/>
  <c r="L2284" i="1"/>
  <c r="O2282" i="1"/>
  <c r="N2282" i="1"/>
  <c r="M2282" i="1"/>
  <c r="L2282" i="1"/>
  <c r="O2280" i="1"/>
  <c r="N2280" i="1"/>
  <c r="M2280" i="1"/>
  <c r="L2280" i="1"/>
  <c r="O2278" i="1"/>
  <c r="N2278" i="1"/>
  <c r="M2278" i="1"/>
  <c r="L2278" i="1"/>
  <c r="O2276" i="1"/>
  <c r="N2276" i="1"/>
  <c r="M2276" i="1"/>
  <c r="L2276" i="1"/>
  <c r="O2274" i="1"/>
  <c r="N2274" i="1"/>
  <c r="M2274" i="1"/>
  <c r="L2274" i="1"/>
  <c r="O2272" i="1"/>
  <c r="N2272" i="1"/>
  <c r="M2272" i="1"/>
  <c r="L2272" i="1"/>
  <c r="O2270" i="1"/>
  <c r="N2270" i="1"/>
  <c r="M2270" i="1"/>
  <c r="L2270" i="1"/>
  <c r="O2268" i="1"/>
  <c r="N2268" i="1"/>
  <c r="M2268" i="1"/>
  <c r="L2268" i="1"/>
  <c r="O2266" i="1"/>
  <c r="N2266" i="1"/>
  <c r="M2266" i="1"/>
  <c r="L2266" i="1"/>
  <c r="O2264" i="1"/>
  <c r="N2264" i="1"/>
  <c r="M2264" i="1"/>
  <c r="L2264" i="1"/>
  <c r="O2262" i="1"/>
  <c r="N2262" i="1"/>
  <c r="M2262" i="1"/>
  <c r="L2262" i="1"/>
  <c r="O2260" i="1"/>
  <c r="N2260" i="1"/>
  <c r="M2260" i="1"/>
  <c r="L2260" i="1"/>
  <c r="O2258" i="1"/>
  <c r="N2258" i="1"/>
  <c r="M2258" i="1"/>
  <c r="L2258" i="1"/>
  <c r="O2256" i="1"/>
  <c r="N2256" i="1"/>
  <c r="M2256" i="1"/>
  <c r="L2256" i="1"/>
  <c r="O2254" i="1"/>
  <c r="N2254" i="1"/>
  <c r="M2254" i="1"/>
  <c r="L2254" i="1"/>
  <c r="O2252" i="1"/>
  <c r="N2252" i="1"/>
  <c r="M2252" i="1"/>
  <c r="L2252" i="1"/>
  <c r="O2250" i="1"/>
  <c r="N2250" i="1"/>
  <c r="M2250" i="1"/>
  <c r="L2250" i="1"/>
  <c r="O2248" i="1"/>
  <c r="N2248" i="1"/>
  <c r="M2248" i="1"/>
  <c r="L2248" i="1"/>
  <c r="O2246" i="1"/>
  <c r="N2246" i="1"/>
  <c r="M2246" i="1"/>
  <c r="L2246" i="1"/>
  <c r="O2244" i="1"/>
  <c r="N2244" i="1"/>
  <c r="M2244" i="1"/>
  <c r="L2244" i="1"/>
  <c r="O2242" i="1"/>
  <c r="N2242" i="1"/>
  <c r="M2242" i="1"/>
  <c r="L2242" i="1"/>
  <c r="O2240" i="1"/>
  <c r="N2240" i="1"/>
  <c r="M2240" i="1"/>
  <c r="L2240" i="1"/>
  <c r="O2238" i="1"/>
  <c r="N2238" i="1"/>
  <c r="M2238" i="1"/>
  <c r="L2238" i="1"/>
  <c r="O2236" i="1"/>
  <c r="N2236" i="1"/>
  <c r="M2236" i="1"/>
  <c r="L2236" i="1"/>
  <c r="O2234" i="1"/>
  <c r="N2234" i="1"/>
  <c r="M2234" i="1"/>
  <c r="L2234" i="1"/>
  <c r="O2232" i="1"/>
  <c r="N2232" i="1"/>
  <c r="M2232" i="1"/>
  <c r="L2232" i="1"/>
  <c r="O2230" i="1"/>
  <c r="N2230" i="1"/>
  <c r="M2230" i="1"/>
  <c r="L2230" i="1"/>
  <c r="O2228" i="1"/>
  <c r="N2228" i="1"/>
  <c r="M2228" i="1"/>
  <c r="L2228" i="1"/>
  <c r="O2226" i="1"/>
  <c r="N2226" i="1"/>
  <c r="M2226" i="1"/>
  <c r="L2226" i="1"/>
  <c r="O2224" i="1"/>
  <c r="N2224" i="1"/>
  <c r="M2224" i="1"/>
  <c r="L2224" i="1"/>
  <c r="O2222" i="1"/>
  <c r="N2222" i="1"/>
  <c r="M2222" i="1"/>
  <c r="L2222" i="1"/>
  <c r="O2220" i="1"/>
  <c r="N2220" i="1"/>
  <c r="M2220" i="1"/>
  <c r="L2220" i="1"/>
  <c r="O2218" i="1"/>
  <c r="N2218" i="1"/>
  <c r="M2218" i="1"/>
  <c r="L2218" i="1"/>
  <c r="O2216" i="1"/>
  <c r="N2216" i="1"/>
  <c r="M2216" i="1"/>
  <c r="L2216" i="1"/>
  <c r="O2214" i="1"/>
  <c r="N2214" i="1"/>
  <c r="M2214" i="1"/>
  <c r="L2214" i="1"/>
  <c r="O2212" i="1"/>
  <c r="N2212" i="1"/>
  <c r="M2212" i="1"/>
  <c r="L2212" i="1"/>
  <c r="O2210" i="1"/>
  <c r="N2210" i="1"/>
  <c r="M2210" i="1"/>
  <c r="L2210" i="1"/>
  <c r="O2208" i="1"/>
  <c r="N2208" i="1"/>
  <c r="M2208" i="1"/>
  <c r="L2208" i="1"/>
  <c r="O2206" i="1"/>
  <c r="N2206" i="1"/>
  <c r="M2206" i="1"/>
  <c r="L2206" i="1"/>
  <c r="O2204" i="1"/>
  <c r="N2204" i="1"/>
  <c r="M2204" i="1"/>
  <c r="L2204" i="1"/>
  <c r="O2202" i="1"/>
  <c r="N2202" i="1"/>
  <c r="M2202" i="1"/>
  <c r="L2202" i="1"/>
  <c r="O2200" i="1"/>
  <c r="N2200" i="1"/>
  <c r="M2200" i="1"/>
  <c r="L2200" i="1"/>
  <c r="O2198" i="1"/>
  <c r="N2198" i="1"/>
  <c r="M2198" i="1"/>
  <c r="L2198" i="1"/>
  <c r="O2196" i="1"/>
  <c r="N2196" i="1"/>
  <c r="M2196" i="1"/>
  <c r="L2196" i="1"/>
  <c r="O2194" i="1"/>
  <c r="N2194" i="1"/>
  <c r="M2194" i="1"/>
  <c r="L2194" i="1"/>
  <c r="O2192" i="1"/>
  <c r="N2192" i="1"/>
  <c r="M2192" i="1"/>
  <c r="L2192" i="1"/>
  <c r="O2190" i="1"/>
  <c r="N2190" i="1"/>
  <c r="M2190" i="1"/>
  <c r="L2190" i="1"/>
  <c r="O2188" i="1"/>
  <c r="N2188" i="1"/>
  <c r="M2188" i="1"/>
  <c r="L2188" i="1"/>
  <c r="O2186" i="1"/>
  <c r="N2186" i="1"/>
  <c r="M2186" i="1"/>
  <c r="L2186" i="1"/>
  <c r="O2184" i="1"/>
  <c r="N2184" i="1"/>
  <c r="M2184" i="1"/>
  <c r="L2184" i="1"/>
  <c r="O2182" i="1"/>
  <c r="N2182" i="1"/>
  <c r="M2182" i="1"/>
  <c r="L2182" i="1"/>
  <c r="O2180" i="1"/>
  <c r="N2180" i="1"/>
  <c r="M2180" i="1"/>
  <c r="L2180" i="1"/>
  <c r="O2178" i="1"/>
  <c r="N2178" i="1"/>
  <c r="M2178" i="1"/>
  <c r="L2178" i="1"/>
  <c r="O2176" i="1"/>
  <c r="N2176" i="1"/>
  <c r="M2176" i="1"/>
  <c r="L2176" i="1"/>
  <c r="O2174" i="1"/>
  <c r="N2174" i="1"/>
  <c r="M2174" i="1"/>
  <c r="L2174" i="1"/>
  <c r="O2172" i="1"/>
  <c r="N2172" i="1"/>
  <c r="M2172" i="1"/>
  <c r="L2172" i="1"/>
  <c r="O2170" i="1"/>
  <c r="N2170" i="1"/>
  <c r="M2170" i="1"/>
  <c r="L2170" i="1"/>
  <c r="O2168" i="1"/>
  <c r="N2168" i="1"/>
  <c r="M2168" i="1"/>
  <c r="L2168" i="1"/>
  <c r="O2166" i="1"/>
  <c r="N2166" i="1"/>
  <c r="M2166" i="1"/>
  <c r="L2166" i="1"/>
  <c r="O2164" i="1"/>
  <c r="N2164" i="1"/>
  <c r="M2164" i="1"/>
  <c r="L2164" i="1"/>
  <c r="O2162" i="1"/>
  <c r="N2162" i="1"/>
  <c r="M2162" i="1"/>
  <c r="L2162" i="1"/>
  <c r="O2160" i="1"/>
  <c r="N2160" i="1"/>
  <c r="M2160" i="1"/>
  <c r="L2160" i="1"/>
  <c r="O2158" i="1"/>
  <c r="N2158" i="1"/>
  <c r="M2158" i="1"/>
  <c r="L2158" i="1"/>
  <c r="O2156" i="1"/>
  <c r="N2156" i="1"/>
  <c r="M2156" i="1"/>
  <c r="L2156" i="1"/>
  <c r="O2154" i="1"/>
  <c r="N2154" i="1"/>
  <c r="M2154" i="1"/>
  <c r="L2154" i="1"/>
  <c r="O2152" i="1"/>
  <c r="N2152" i="1"/>
  <c r="M2152" i="1"/>
  <c r="L2152" i="1"/>
  <c r="O2150" i="1"/>
  <c r="N2150" i="1"/>
  <c r="M2150" i="1"/>
  <c r="L2150" i="1"/>
  <c r="O2148" i="1"/>
  <c r="N2148" i="1"/>
  <c r="M2148" i="1"/>
  <c r="L2148" i="1"/>
  <c r="O2146" i="1"/>
  <c r="N2146" i="1"/>
  <c r="M2146" i="1"/>
  <c r="L2146" i="1"/>
  <c r="O2144" i="1"/>
  <c r="N2144" i="1"/>
  <c r="M2144" i="1"/>
  <c r="L2144" i="1"/>
  <c r="O2142" i="1"/>
  <c r="N2142" i="1"/>
  <c r="M2142" i="1"/>
  <c r="L2142" i="1"/>
  <c r="O2140" i="1"/>
  <c r="N2140" i="1"/>
  <c r="M2140" i="1"/>
  <c r="L2140" i="1"/>
  <c r="O2138" i="1"/>
  <c r="N2138" i="1"/>
  <c r="M2138" i="1"/>
  <c r="L2138" i="1"/>
  <c r="O2136" i="1"/>
  <c r="N2136" i="1"/>
  <c r="M2136" i="1"/>
  <c r="L2136" i="1"/>
  <c r="O2134" i="1"/>
  <c r="N2134" i="1"/>
  <c r="M2134" i="1"/>
  <c r="L2134" i="1"/>
  <c r="O2132" i="1"/>
  <c r="N2132" i="1"/>
  <c r="M2132" i="1"/>
  <c r="L2132" i="1"/>
  <c r="O2130" i="1"/>
  <c r="N2130" i="1"/>
  <c r="M2130" i="1"/>
  <c r="L2130" i="1"/>
  <c r="O2128" i="1"/>
  <c r="N2128" i="1"/>
  <c r="M2128" i="1"/>
  <c r="L2128" i="1"/>
  <c r="O2126" i="1"/>
  <c r="N2126" i="1"/>
  <c r="M2126" i="1"/>
  <c r="L2126" i="1"/>
  <c r="O2124" i="1"/>
  <c r="N2124" i="1"/>
  <c r="M2124" i="1"/>
  <c r="L2124" i="1"/>
  <c r="O2122" i="1"/>
  <c r="N2122" i="1"/>
  <c r="M2122" i="1"/>
  <c r="L2122" i="1"/>
  <c r="O2120" i="1"/>
  <c r="N2120" i="1"/>
  <c r="M2120" i="1"/>
  <c r="L2120" i="1"/>
  <c r="O2118" i="1"/>
  <c r="N2118" i="1"/>
  <c r="M2118" i="1"/>
  <c r="L2118" i="1"/>
  <c r="O2116" i="1"/>
  <c r="N2116" i="1"/>
  <c r="M2116" i="1"/>
  <c r="L2116" i="1"/>
  <c r="O2114" i="1"/>
  <c r="N2114" i="1"/>
  <c r="M2114" i="1"/>
  <c r="L2114" i="1"/>
  <c r="O2112" i="1"/>
  <c r="N2112" i="1"/>
  <c r="M2112" i="1"/>
  <c r="L2112" i="1"/>
  <c r="O2110" i="1"/>
  <c r="N2110" i="1"/>
  <c r="M2110" i="1"/>
  <c r="L2110" i="1"/>
  <c r="O2108" i="1"/>
  <c r="N2108" i="1"/>
  <c r="M2108" i="1"/>
  <c r="L2108" i="1"/>
  <c r="O2106" i="1"/>
  <c r="N2106" i="1"/>
  <c r="M2106" i="1"/>
  <c r="L2106" i="1"/>
  <c r="O2104" i="1"/>
  <c r="N2104" i="1"/>
  <c r="M2104" i="1"/>
  <c r="L2104" i="1"/>
  <c r="O2102" i="1"/>
  <c r="N2102" i="1"/>
  <c r="M2102" i="1"/>
  <c r="L2102" i="1"/>
  <c r="O2100" i="1"/>
  <c r="N2100" i="1"/>
  <c r="M2100" i="1"/>
  <c r="L2100" i="1"/>
  <c r="O2098" i="1"/>
  <c r="N2098" i="1"/>
  <c r="M2098" i="1"/>
  <c r="L2098" i="1"/>
  <c r="O2096" i="1"/>
  <c r="N2096" i="1"/>
  <c r="M2096" i="1"/>
  <c r="L2096" i="1"/>
  <c r="O2094" i="1"/>
  <c r="N2094" i="1"/>
  <c r="M2094" i="1"/>
  <c r="L2094" i="1"/>
  <c r="O2092" i="1"/>
  <c r="N2092" i="1"/>
  <c r="M2092" i="1"/>
  <c r="L2092" i="1"/>
  <c r="O2090" i="1"/>
  <c r="N2090" i="1"/>
  <c r="M2090" i="1"/>
  <c r="L2090" i="1"/>
  <c r="O2088" i="1"/>
  <c r="N2088" i="1"/>
  <c r="M2088" i="1"/>
  <c r="L2088" i="1"/>
  <c r="O2086" i="1"/>
  <c r="N2086" i="1"/>
  <c r="M2086" i="1"/>
  <c r="L2086" i="1"/>
  <c r="O2084" i="1"/>
  <c r="N2084" i="1"/>
  <c r="M2084" i="1"/>
  <c r="L2084" i="1"/>
  <c r="O2082" i="1"/>
  <c r="N2082" i="1"/>
  <c r="M2082" i="1"/>
  <c r="L2082" i="1"/>
  <c r="O2080" i="1"/>
  <c r="N2080" i="1"/>
  <c r="M2080" i="1"/>
  <c r="L2080" i="1"/>
  <c r="O2078" i="1"/>
  <c r="N2078" i="1"/>
  <c r="M2078" i="1"/>
  <c r="L2078" i="1"/>
  <c r="O2076" i="1"/>
  <c r="N2076" i="1"/>
  <c r="M2076" i="1"/>
  <c r="L2076" i="1"/>
  <c r="O2074" i="1"/>
  <c r="N2074" i="1"/>
  <c r="M2074" i="1"/>
  <c r="L2074" i="1"/>
  <c r="O2072" i="1"/>
  <c r="N2072" i="1"/>
  <c r="M2072" i="1"/>
  <c r="L2072" i="1"/>
  <c r="O2070" i="1"/>
  <c r="N2070" i="1"/>
  <c r="M2070" i="1"/>
  <c r="L2070" i="1"/>
  <c r="O2068" i="1"/>
  <c r="N2068" i="1"/>
  <c r="M2068" i="1"/>
  <c r="L2068" i="1"/>
  <c r="O2066" i="1"/>
  <c r="N2066" i="1"/>
  <c r="M2066" i="1"/>
  <c r="L2066" i="1"/>
  <c r="O2064" i="1"/>
  <c r="N2064" i="1"/>
  <c r="M2064" i="1"/>
  <c r="L2064" i="1"/>
  <c r="O2062" i="1"/>
  <c r="N2062" i="1"/>
  <c r="M2062" i="1"/>
  <c r="L2062" i="1"/>
  <c r="O2060" i="1"/>
  <c r="N2060" i="1"/>
  <c r="M2060" i="1"/>
  <c r="L2060" i="1"/>
  <c r="O2058" i="1"/>
  <c r="N2058" i="1"/>
  <c r="M2058" i="1"/>
  <c r="L2058" i="1"/>
  <c r="O2056" i="1"/>
  <c r="N2056" i="1"/>
  <c r="M2056" i="1"/>
  <c r="L2056" i="1"/>
  <c r="O2054" i="1"/>
  <c r="N2054" i="1"/>
  <c r="M2054" i="1"/>
  <c r="L2054" i="1"/>
  <c r="O2052" i="1"/>
  <c r="N2052" i="1"/>
  <c r="M2052" i="1"/>
  <c r="L2052" i="1"/>
  <c r="O2050" i="1"/>
  <c r="N2050" i="1"/>
  <c r="M2050" i="1"/>
  <c r="L2050" i="1"/>
  <c r="O2048" i="1"/>
  <c r="N2048" i="1"/>
  <c r="M2048" i="1"/>
  <c r="L2048" i="1"/>
  <c r="O2046" i="1"/>
  <c r="N2046" i="1"/>
  <c r="M2046" i="1"/>
  <c r="L2046" i="1"/>
  <c r="O2044" i="1"/>
  <c r="N2044" i="1"/>
  <c r="M2044" i="1"/>
  <c r="L2044" i="1"/>
  <c r="O2042" i="1"/>
  <c r="N2042" i="1"/>
  <c r="M2042" i="1"/>
  <c r="L2042" i="1"/>
  <c r="O2040" i="1"/>
  <c r="N2040" i="1"/>
  <c r="M2040" i="1"/>
  <c r="L2040" i="1"/>
  <c r="O2038" i="1"/>
  <c r="N2038" i="1"/>
  <c r="M2038" i="1"/>
  <c r="L2038" i="1"/>
  <c r="O2036" i="1"/>
  <c r="N2036" i="1"/>
  <c r="M2036" i="1"/>
  <c r="L2036" i="1"/>
  <c r="O2034" i="1"/>
  <c r="N2034" i="1"/>
  <c r="M2034" i="1"/>
  <c r="L2034" i="1"/>
  <c r="O2032" i="1"/>
  <c r="N2032" i="1"/>
  <c r="M2032" i="1"/>
  <c r="L2032" i="1"/>
  <c r="O2030" i="1"/>
  <c r="N2030" i="1"/>
  <c r="M2030" i="1"/>
  <c r="L2030" i="1"/>
  <c r="O2028" i="1"/>
  <c r="N2028" i="1"/>
  <c r="M2028" i="1"/>
  <c r="L2028" i="1"/>
  <c r="O2026" i="1"/>
  <c r="N2026" i="1"/>
  <c r="M2026" i="1"/>
  <c r="L2026" i="1"/>
  <c r="O2024" i="1"/>
  <c r="N2024" i="1"/>
  <c r="M2024" i="1"/>
  <c r="L2024" i="1"/>
  <c r="O2022" i="1"/>
  <c r="N2022" i="1"/>
  <c r="M2022" i="1"/>
  <c r="L2022" i="1"/>
  <c r="O2020" i="1"/>
  <c r="N2020" i="1"/>
  <c r="M2020" i="1"/>
  <c r="L2020" i="1"/>
  <c r="O2018" i="1"/>
  <c r="N2018" i="1"/>
  <c r="M2018" i="1"/>
  <c r="L2018" i="1"/>
  <c r="O2016" i="1"/>
  <c r="N2016" i="1"/>
  <c r="M2016" i="1"/>
  <c r="L2016" i="1"/>
  <c r="O2014" i="1"/>
  <c r="N2014" i="1"/>
  <c r="M2014" i="1"/>
  <c r="L2014" i="1"/>
  <c r="O2012" i="1"/>
  <c r="N2012" i="1"/>
  <c r="M2012" i="1"/>
  <c r="L2012" i="1"/>
  <c r="O2010" i="1"/>
  <c r="N2010" i="1"/>
  <c r="M2010" i="1"/>
  <c r="L2010" i="1"/>
  <c r="O2008" i="1"/>
  <c r="N2008" i="1"/>
  <c r="M2008" i="1"/>
  <c r="L2008" i="1"/>
  <c r="O2006" i="1"/>
  <c r="N2006" i="1"/>
  <c r="M2006" i="1"/>
  <c r="L2006" i="1"/>
  <c r="O2004" i="1"/>
  <c r="N2004" i="1"/>
  <c r="M2004" i="1"/>
  <c r="L2004" i="1"/>
  <c r="O2002" i="1"/>
  <c r="N2002" i="1"/>
  <c r="M2002" i="1"/>
  <c r="L2002" i="1"/>
  <c r="O2000" i="1"/>
  <c r="N2000" i="1"/>
  <c r="M2000" i="1"/>
  <c r="L2000" i="1"/>
  <c r="O1998" i="1"/>
  <c r="N1998" i="1"/>
  <c r="M1998" i="1"/>
  <c r="L1998" i="1"/>
  <c r="O1996" i="1"/>
  <c r="N1996" i="1"/>
  <c r="M1996" i="1"/>
  <c r="L1996" i="1"/>
  <c r="O1994" i="1"/>
  <c r="N1994" i="1"/>
  <c r="M1994" i="1"/>
  <c r="L1994" i="1"/>
  <c r="O1992" i="1"/>
  <c r="N1992" i="1"/>
  <c r="M1992" i="1"/>
  <c r="L1992" i="1"/>
  <c r="O1990" i="1"/>
  <c r="N1990" i="1"/>
  <c r="M1990" i="1"/>
  <c r="L1990" i="1"/>
  <c r="O1988" i="1"/>
  <c r="N1988" i="1"/>
  <c r="M1988" i="1"/>
  <c r="L1988" i="1"/>
  <c r="O1986" i="1"/>
  <c r="N1986" i="1"/>
  <c r="M1986" i="1"/>
  <c r="L1986" i="1"/>
  <c r="O1984" i="1"/>
  <c r="N1984" i="1"/>
  <c r="M1984" i="1"/>
  <c r="L1984" i="1"/>
  <c r="O1982" i="1"/>
  <c r="N1982" i="1"/>
  <c r="M1982" i="1"/>
  <c r="L1982" i="1"/>
  <c r="O1980" i="1"/>
  <c r="N1980" i="1"/>
  <c r="M1980" i="1"/>
  <c r="L1980" i="1"/>
  <c r="O1978" i="1"/>
  <c r="N1978" i="1"/>
  <c r="M1978" i="1"/>
  <c r="L1978" i="1"/>
  <c r="O1976" i="1"/>
  <c r="N1976" i="1"/>
  <c r="M1976" i="1"/>
  <c r="L1976" i="1"/>
  <c r="O1974" i="1"/>
  <c r="N1974" i="1"/>
  <c r="M1974" i="1"/>
  <c r="L1974" i="1"/>
  <c r="O1972" i="1"/>
  <c r="N1972" i="1"/>
  <c r="M1972" i="1"/>
  <c r="L1972" i="1"/>
  <c r="O1970" i="1"/>
  <c r="N1970" i="1"/>
  <c r="M1970" i="1"/>
  <c r="L1970" i="1"/>
  <c r="O1968" i="1"/>
  <c r="N1968" i="1"/>
  <c r="M1968" i="1"/>
  <c r="L1968" i="1"/>
  <c r="O1966" i="1"/>
  <c r="N1966" i="1"/>
  <c r="M1966" i="1"/>
  <c r="L1966" i="1"/>
  <c r="O1964" i="1"/>
  <c r="N1964" i="1"/>
  <c r="M1964" i="1"/>
  <c r="L1964" i="1"/>
  <c r="O1962" i="1"/>
  <c r="N1962" i="1"/>
  <c r="M1962" i="1"/>
  <c r="L1962" i="1"/>
  <c r="O1960" i="1"/>
  <c r="N1960" i="1"/>
  <c r="M1960" i="1"/>
  <c r="L1960" i="1"/>
  <c r="O1958" i="1"/>
  <c r="N1958" i="1"/>
  <c r="M1958" i="1"/>
  <c r="L1958" i="1"/>
  <c r="O1956" i="1"/>
  <c r="N1956" i="1"/>
  <c r="M1956" i="1"/>
  <c r="L1956" i="1"/>
  <c r="O1954" i="1"/>
  <c r="N1954" i="1"/>
  <c r="M1954" i="1"/>
  <c r="L1954" i="1"/>
  <c r="O1952" i="1"/>
  <c r="N1952" i="1"/>
  <c r="M1952" i="1"/>
  <c r="L1952" i="1"/>
  <c r="O1950" i="1"/>
  <c r="N1950" i="1"/>
  <c r="M1950" i="1"/>
  <c r="L1950" i="1"/>
  <c r="O1948" i="1"/>
  <c r="N1948" i="1"/>
  <c r="M1948" i="1"/>
  <c r="L1948" i="1"/>
  <c r="O1946" i="1"/>
  <c r="N1946" i="1"/>
  <c r="M1946" i="1"/>
  <c r="L1946" i="1"/>
  <c r="O1944" i="1"/>
  <c r="N1944" i="1"/>
  <c r="M1944" i="1"/>
  <c r="L1944" i="1"/>
  <c r="O1942" i="1"/>
  <c r="N1942" i="1"/>
  <c r="M1942" i="1"/>
  <c r="L1942" i="1"/>
  <c r="O1940" i="1"/>
  <c r="N1940" i="1"/>
  <c r="M1940" i="1"/>
  <c r="L1940" i="1"/>
  <c r="O1938" i="1"/>
  <c r="N1938" i="1"/>
  <c r="M1938" i="1"/>
  <c r="L1938" i="1"/>
  <c r="O1936" i="1"/>
  <c r="N1936" i="1"/>
  <c r="M1936" i="1"/>
  <c r="L1936" i="1"/>
  <c r="O1934" i="1"/>
  <c r="N1934" i="1"/>
  <c r="M1934" i="1"/>
  <c r="L1934" i="1"/>
  <c r="O1932" i="1"/>
  <c r="N1932" i="1"/>
  <c r="M1932" i="1"/>
  <c r="L1932" i="1"/>
  <c r="O1930" i="1"/>
  <c r="N1930" i="1"/>
  <c r="M1930" i="1"/>
  <c r="L1930" i="1"/>
  <c r="O1928" i="1"/>
  <c r="N1928" i="1"/>
  <c r="M1928" i="1"/>
  <c r="L1928" i="1"/>
  <c r="O1926" i="1"/>
  <c r="N1926" i="1"/>
  <c r="M1926" i="1"/>
  <c r="L1926" i="1"/>
  <c r="O1924" i="1"/>
  <c r="N1924" i="1"/>
  <c r="M1924" i="1"/>
  <c r="L1924" i="1"/>
  <c r="O1922" i="1"/>
  <c r="N1922" i="1"/>
  <c r="M1922" i="1"/>
  <c r="L1922" i="1"/>
  <c r="O1920" i="1"/>
  <c r="N1920" i="1"/>
  <c r="M1920" i="1"/>
  <c r="L1920" i="1"/>
  <c r="O1918" i="1"/>
  <c r="N1918" i="1"/>
  <c r="M1918" i="1"/>
  <c r="L1918" i="1"/>
  <c r="O1916" i="1"/>
  <c r="N1916" i="1"/>
  <c r="M1916" i="1"/>
  <c r="L1916" i="1"/>
  <c r="O1914" i="1"/>
  <c r="N1914" i="1"/>
  <c r="M1914" i="1"/>
  <c r="L1914" i="1"/>
  <c r="O1912" i="1"/>
  <c r="N1912" i="1"/>
  <c r="M1912" i="1"/>
  <c r="L1912" i="1"/>
  <c r="O1910" i="1"/>
  <c r="N1910" i="1"/>
  <c r="M1910" i="1"/>
  <c r="L1910" i="1"/>
  <c r="O1908" i="1"/>
  <c r="N1908" i="1"/>
  <c r="M1908" i="1"/>
  <c r="L1908" i="1"/>
  <c r="O1906" i="1"/>
  <c r="N1906" i="1"/>
  <c r="M1906" i="1"/>
  <c r="L1906" i="1"/>
  <c r="O1904" i="1"/>
  <c r="N1904" i="1"/>
  <c r="M1904" i="1"/>
  <c r="L1904" i="1"/>
  <c r="O1902" i="1"/>
  <c r="N1902" i="1"/>
  <c r="M1902" i="1"/>
  <c r="L1902" i="1"/>
  <c r="O1900" i="1"/>
  <c r="N1900" i="1"/>
  <c r="M1900" i="1"/>
  <c r="L1900" i="1"/>
  <c r="O1898" i="1"/>
  <c r="N1898" i="1"/>
  <c r="M1898" i="1"/>
  <c r="L1898" i="1"/>
  <c r="O1896" i="1"/>
  <c r="N1896" i="1"/>
  <c r="M1896" i="1"/>
  <c r="L1896" i="1"/>
  <c r="O1894" i="1"/>
  <c r="N1894" i="1"/>
  <c r="M1894" i="1"/>
  <c r="L1894" i="1"/>
  <c r="O1892" i="1"/>
  <c r="N1892" i="1"/>
  <c r="M1892" i="1"/>
  <c r="L1892" i="1"/>
  <c r="O1890" i="1"/>
  <c r="N1890" i="1"/>
  <c r="M1890" i="1"/>
  <c r="L1890" i="1"/>
  <c r="O1888" i="1"/>
  <c r="N1888" i="1"/>
  <c r="M1888" i="1"/>
  <c r="L1888" i="1"/>
  <c r="O1886" i="1"/>
  <c r="N1886" i="1"/>
  <c r="M1886" i="1"/>
  <c r="L1886" i="1"/>
  <c r="O1884" i="1"/>
  <c r="N1884" i="1"/>
  <c r="M1884" i="1"/>
  <c r="L1884" i="1"/>
  <c r="O1882" i="1"/>
  <c r="N1882" i="1"/>
  <c r="M1882" i="1"/>
  <c r="L1882" i="1"/>
  <c r="O1880" i="1"/>
  <c r="N1880" i="1"/>
  <c r="M1880" i="1"/>
  <c r="L1880" i="1"/>
  <c r="O1878" i="1"/>
  <c r="N1878" i="1"/>
  <c r="M1878" i="1"/>
  <c r="L1878" i="1"/>
  <c r="O1876" i="1"/>
  <c r="N1876" i="1"/>
  <c r="M1876" i="1"/>
  <c r="L1876" i="1"/>
  <c r="O1874" i="1"/>
  <c r="N1874" i="1"/>
  <c r="M1874" i="1"/>
  <c r="L1874" i="1"/>
  <c r="O1872" i="1"/>
  <c r="N1872" i="1"/>
  <c r="M1872" i="1"/>
  <c r="L1872" i="1"/>
  <c r="O1870" i="1"/>
  <c r="N1870" i="1"/>
  <c r="M1870" i="1"/>
  <c r="L1870" i="1"/>
  <c r="O1868" i="1"/>
  <c r="N1868" i="1"/>
  <c r="M1868" i="1"/>
  <c r="L1868" i="1"/>
  <c r="O1866" i="1"/>
  <c r="N1866" i="1"/>
  <c r="M1866" i="1"/>
  <c r="L1866" i="1"/>
  <c r="O1864" i="1"/>
  <c r="N1864" i="1"/>
  <c r="M1864" i="1"/>
  <c r="L1864" i="1"/>
  <c r="O1862" i="1"/>
  <c r="N1862" i="1"/>
  <c r="M1862" i="1"/>
  <c r="L1862" i="1"/>
  <c r="O1860" i="1"/>
  <c r="N1860" i="1"/>
  <c r="M1860" i="1"/>
  <c r="L1860" i="1"/>
  <c r="O1858" i="1"/>
  <c r="N1858" i="1"/>
  <c r="M1858" i="1"/>
  <c r="L1858" i="1"/>
  <c r="O1856" i="1"/>
  <c r="N1856" i="1"/>
  <c r="M1856" i="1"/>
  <c r="L1856" i="1"/>
  <c r="O1854" i="1"/>
  <c r="N1854" i="1"/>
  <c r="M1854" i="1"/>
  <c r="L1854" i="1"/>
  <c r="O1852" i="1"/>
  <c r="N1852" i="1"/>
  <c r="M1852" i="1"/>
  <c r="L1852" i="1"/>
  <c r="O1850" i="1"/>
  <c r="N1850" i="1"/>
  <c r="M1850" i="1"/>
  <c r="L1850" i="1"/>
  <c r="O1848" i="1"/>
  <c r="N1848" i="1"/>
  <c r="M1848" i="1"/>
  <c r="L1848" i="1"/>
  <c r="O1846" i="1"/>
  <c r="N1846" i="1"/>
  <c r="M1846" i="1"/>
  <c r="L1846" i="1"/>
  <c r="O1844" i="1"/>
  <c r="N1844" i="1"/>
  <c r="M1844" i="1"/>
  <c r="L1844" i="1"/>
  <c r="O1842" i="1"/>
  <c r="N1842" i="1"/>
  <c r="M1842" i="1"/>
  <c r="L1842" i="1"/>
  <c r="O1840" i="1"/>
  <c r="N1840" i="1"/>
  <c r="M1840" i="1"/>
  <c r="L1840" i="1"/>
  <c r="O1838" i="1"/>
  <c r="N1838" i="1"/>
  <c r="M1838" i="1"/>
  <c r="L1838" i="1"/>
  <c r="O1836" i="1"/>
  <c r="N1836" i="1"/>
  <c r="M1836" i="1"/>
  <c r="L1836" i="1"/>
  <c r="O1834" i="1"/>
  <c r="N1834" i="1"/>
  <c r="M1834" i="1"/>
  <c r="L1834" i="1"/>
  <c r="O1832" i="1"/>
  <c r="N1832" i="1"/>
  <c r="M1832" i="1"/>
  <c r="L1832" i="1"/>
  <c r="O1830" i="1"/>
  <c r="N1830" i="1"/>
  <c r="M1830" i="1"/>
  <c r="L1830" i="1"/>
  <c r="O1828" i="1"/>
  <c r="N1828" i="1"/>
  <c r="M1828" i="1"/>
  <c r="L1828" i="1"/>
  <c r="O1826" i="1"/>
  <c r="N1826" i="1"/>
  <c r="M1826" i="1"/>
  <c r="L1826" i="1"/>
  <c r="O1824" i="1"/>
  <c r="N1824" i="1"/>
  <c r="M1824" i="1"/>
  <c r="L1824" i="1"/>
  <c r="O1822" i="1"/>
  <c r="N1822" i="1"/>
  <c r="M1822" i="1"/>
  <c r="L1822" i="1"/>
  <c r="O1820" i="1"/>
  <c r="N1820" i="1"/>
  <c r="M1820" i="1"/>
  <c r="L1820" i="1"/>
  <c r="O1818" i="1"/>
  <c r="N1818" i="1"/>
  <c r="M1818" i="1"/>
  <c r="L1818" i="1"/>
  <c r="O1816" i="1"/>
  <c r="N1816" i="1"/>
  <c r="M1816" i="1"/>
  <c r="L1816" i="1"/>
  <c r="O1814" i="1"/>
  <c r="N1814" i="1"/>
  <c r="M1814" i="1"/>
  <c r="L1814" i="1"/>
  <c r="O1812" i="1"/>
  <c r="N1812" i="1"/>
  <c r="M1812" i="1"/>
  <c r="L1812" i="1"/>
  <c r="O1810" i="1"/>
  <c r="N1810" i="1"/>
  <c r="M1810" i="1"/>
  <c r="L1810" i="1"/>
  <c r="O1808" i="1"/>
  <c r="N1808" i="1"/>
  <c r="M1808" i="1"/>
  <c r="L1808" i="1"/>
  <c r="O1806" i="1"/>
  <c r="N1806" i="1"/>
  <c r="M1806" i="1"/>
  <c r="L1806" i="1"/>
  <c r="O1804" i="1"/>
  <c r="N1804" i="1"/>
  <c r="M1804" i="1"/>
  <c r="L1804" i="1"/>
  <c r="O1802" i="1"/>
  <c r="N1802" i="1"/>
  <c r="M1802" i="1"/>
  <c r="L1802" i="1"/>
  <c r="O1800" i="1"/>
  <c r="N1800" i="1"/>
  <c r="M1800" i="1"/>
  <c r="L1800" i="1"/>
  <c r="O1798" i="1"/>
  <c r="N1798" i="1"/>
  <c r="M1798" i="1"/>
  <c r="L1798" i="1"/>
  <c r="O1796" i="1"/>
  <c r="N1796" i="1"/>
  <c r="M1796" i="1"/>
  <c r="L1796" i="1"/>
  <c r="O1794" i="1"/>
  <c r="N1794" i="1"/>
  <c r="M1794" i="1"/>
  <c r="L1794" i="1"/>
  <c r="O1792" i="1"/>
  <c r="N1792" i="1"/>
  <c r="M1792" i="1"/>
  <c r="L1792" i="1"/>
  <c r="O1790" i="1"/>
  <c r="N1790" i="1"/>
  <c r="M1790" i="1"/>
  <c r="L1790" i="1"/>
  <c r="O1788" i="1"/>
  <c r="N1788" i="1"/>
  <c r="M1788" i="1"/>
  <c r="L1788" i="1"/>
  <c r="O1786" i="1"/>
  <c r="N1786" i="1"/>
  <c r="M1786" i="1"/>
  <c r="L1786" i="1"/>
  <c r="O1784" i="1"/>
  <c r="N1784" i="1"/>
  <c r="M1784" i="1"/>
  <c r="L1784" i="1"/>
  <c r="O1782" i="1"/>
  <c r="N1782" i="1"/>
  <c r="M1782" i="1"/>
  <c r="L1782" i="1"/>
  <c r="O1780" i="1"/>
  <c r="N1780" i="1"/>
  <c r="M1780" i="1"/>
  <c r="L1780" i="1"/>
  <c r="O1778" i="1"/>
  <c r="N1778" i="1"/>
  <c r="M1778" i="1"/>
  <c r="L1778" i="1"/>
  <c r="O1776" i="1"/>
  <c r="N1776" i="1"/>
  <c r="M1776" i="1"/>
  <c r="L1776" i="1"/>
  <c r="O1774" i="1"/>
  <c r="N1774" i="1"/>
  <c r="M1774" i="1"/>
  <c r="L1774" i="1"/>
  <c r="O1772" i="1"/>
  <c r="N1772" i="1"/>
  <c r="M1772" i="1"/>
  <c r="L1772" i="1"/>
  <c r="O1770" i="1"/>
  <c r="N1770" i="1"/>
  <c r="M1770" i="1"/>
  <c r="L1770" i="1"/>
  <c r="O1768" i="1"/>
  <c r="N1768" i="1"/>
  <c r="M1768" i="1"/>
  <c r="L1768" i="1"/>
  <c r="O1766" i="1"/>
  <c r="N1766" i="1"/>
  <c r="M1766" i="1"/>
  <c r="L1766" i="1"/>
  <c r="O1764" i="1"/>
  <c r="N1764" i="1"/>
  <c r="M1764" i="1"/>
  <c r="L1764" i="1"/>
  <c r="O1762" i="1"/>
  <c r="N1762" i="1"/>
  <c r="M1762" i="1"/>
  <c r="L1762" i="1"/>
  <c r="O1760" i="1"/>
  <c r="N1760" i="1"/>
  <c r="M1760" i="1"/>
  <c r="L1760" i="1"/>
  <c r="O1758" i="1"/>
  <c r="N1758" i="1"/>
  <c r="M1758" i="1"/>
  <c r="L1758" i="1"/>
  <c r="O1756" i="1"/>
  <c r="N1756" i="1"/>
  <c r="M1756" i="1"/>
  <c r="L1756" i="1"/>
  <c r="O1754" i="1"/>
  <c r="N1754" i="1"/>
  <c r="M1754" i="1"/>
  <c r="L1754" i="1"/>
  <c r="O1752" i="1"/>
  <c r="N1752" i="1"/>
  <c r="M1752" i="1"/>
  <c r="L1752" i="1"/>
  <c r="O1750" i="1"/>
  <c r="N1750" i="1"/>
  <c r="M1750" i="1"/>
  <c r="L1750" i="1"/>
  <c r="O1748" i="1"/>
  <c r="N1748" i="1"/>
  <c r="M1748" i="1"/>
  <c r="L1748" i="1"/>
  <c r="O1746" i="1"/>
  <c r="N1746" i="1"/>
  <c r="M1746" i="1"/>
  <c r="L1746" i="1"/>
  <c r="O1744" i="1"/>
  <c r="N1744" i="1"/>
  <c r="M1744" i="1"/>
  <c r="L1744" i="1"/>
  <c r="O1742" i="1"/>
  <c r="N1742" i="1"/>
  <c r="M1742" i="1"/>
  <c r="L1742" i="1"/>
  <c r="O1740" i="1"/>
  <c r="N1740" i="1"/>
  <c r="M1740" i="1"/>
  <c r="L1740" i="1"/>
  <c r="O1738" i="1"/>
  <c r="N1738" i="1"/>
  <c r="M1738" i="1"/>
  <c r="L1738" i="1"/>
  <c r="O1736" i="1"/>
  <c r="N1736" i="1"/>
  <c r="M1736" i="1"/>
  <c r="L1736" i="1"/>
  <c r="O1734" i="1"/>
  <c r="N1734" i="1"/>
  <c r="M1734" i="1"/>
  <c r="L1734" i="1"/>
  <c r="O1732" i="1"/>
  <c r="N1732" i="1"/>
  <c r="M1732" i="1"/>
  <c r="L1732" i="1"/>
  <c r="O1730" i="1"/>
  <c r="N1730" i="1"/>
  <c r="M1730" i="1"/>
  <c r="L1730" i="1"/>
  <c r="O1728" i="1"/>
  <c r="N1728" i="1"/>
  <c r="M1728" i="1"/>
  <c r="L1728" i="1"/>
  <c r="O1726" i="1"/>
  <c r="N1726" i="1"/>
  <c r="M1726" i="1"/>
  <c r="L1726" i="1"/>
  <c r="O1724" i="1"/>
  <c r="N1724" i="1"/>
  <c r="M1724" i="1"/>
  <c r="L1724" i="1"/>
  <c r="O1722" i="1"/>
  <c r="N1722" i="1"/>
  <c r="M1722" i="1"/>
  <c r="L1722" i="1"/>
  <c r="O1720" i="1"/>
  <c r="N1720" i="1"/>
  <c r="M1720" i="1"/>
  <c r="L1720" i="1"/>
  <c r="O1717" i="1"/>
  <c r="N1717" i="1"/>
  <c r="M1717" i="1"/>
  <c r="L1717" i="1"/>
  <c r="O1715" i="1"/>
  <c r="N1715" i="1"/>
  <c r="M1715" i="1"/>
  <c r="L1715" i="1"/>
  <c r="O1713" i="1"/>
  <c r="N1713" i="1"/>
  <c r="M1713" i="1"/>
  <c r="L1713" i="1"/>
  <c r="O1711" i="1"/>
  <c r="N1711" i="1"/>
  <c r="M1711" i="1"/>
  <c r="L1711" i="1"/>
  <c r="O1709" i="1"/>
  <c r="N1709" i="1"/>
  <c r="M1709" i="1"/>
  <c r="L1709" i="1"/>
  <c r="O1707" i="1"/>
  <c r="N1707" i="1"/>
  <c r="M1707" i="1"/>
  <c r="L1707" i="1"/>
  <c r="O1705" i="1"/>
  <c r="N1705" i="1"/>
  <c r="M1705" i="1"/>
  <c r="L1705" i="1"/>
  <c r="O1703" i="1"/>
  <c r="N1703" i="1"/>
  <c r="M1703" i="1"/>
  <c r="L1703" i="1"/>
  <c r="O1701" i="1"/>
  <c r="N1701" i="1"/>
  <c r="M1701" i="1"/>
  <c r="L1701" i="1"/>
  <c r="O1699" i="1"/>
  <c r="N1699" i="1"/>
  <c r="M1699" i="1"/>
  <c r="L1699" i="1"/>
  <c r="O1697" i="1"/>
  <c r="N1697" i="1"/>
  <c r="M1697" i="1"/>
  <c r="L1697" i="1"/>
  <c r="O1695" i="1"/>
  <c r="N1695" i="1"/>
  <c r="M1695" i="1"/>
  <c r="L1695" i="1"/>
  <c r="O1693" i="1"/>
  <c r="N1693" i="1"/>
  <c r="M1693" i="1"/>
  <c r="L1693" i="1"/>
  <c r="O1691" i="1"/>
  <c r="N1691" i="1"/>
  <c r="M1691" i="1"/>
  <c r="L1691" i="1"/>
  <c r="O1689" i="1"/>
  <c r="N1689" i="1"/>
  <c r="M1689" i="1"/>
  <c r="L1689" i="1"/>
  <c r="O1687" i="1"/>
  <c r="N1687" i="1"/>
  <c r="M1687" i="1"/>
  <c r="L1687" i="1"/>
  <c r="O1685" i="1"/>
  <c r="N1685" i="1"/>
  <c r="M1685" i="1"/>
  <c r="L1685" i="1"/>
  <c r="O1683" i="1"/>
  <c r="N1683" i="1"/>
  <c r="M1683" i="1"/>
  <c r="L1683" i="1"/>
  <c r="O1681" i="1"/>
  <c r="N1681" i="1"/>
  <c r="M1681" i="1"/>
  <c r="L1681" i="1"/>
  <c r="O1679" i="1"/>
  <c r="N1679" i="1"/>
  <c r="M1679" i="1"/>
  <c r="L1679" i="1"/>
  <c r="O1677" i="1"/>
  <c r="N1677" i="1"/>
  <c r="M1677" i="1"/>
  <c r="L1677" i="1"/>
  <c r="O1675" i="1"/>
  <c r="N1675" i="1"/>
  <c r="M1675" i="1"/>
  <c r="L1675" i="1"/>
  <c r="O1673" i="1"/>
  <c r="N1673" i="1"/>
  <c r="M1673" i="1"/>
  <c r="L1673" i="1"/>
  <c r="O1671" i="1"/>
  <c r="N1671" i="1"/>
  <c r="M1671" i="1"/>
  <c r="L1671" i="1"/>
  <c r="O1669" i="1"/>
  <c r="N1669" i="1"/>
  <c r="M1669" i="1"/>
  <c r="L1669" i="1"/>
  <c r="O1667" i="1"/>
  <c r="N1667" i="1"/>
  <c r="M1667" i="1"/>
  <c r="L1667" i="1"/>
  <c r="O1665" i="1"/>
  <c r="N1665" i="1"/>
  <c r="M1665" i="1"/>
  <c r="L1665" i="1"/>
  <c r="O1663" i="1"/>
  <c r="N1663" i="1"/>
  <c r="M1663" i="1"/>
  <c r="L1663" i="1"/>
  <c r="O1661" i="1"/>
  <c r="N1661" i="1"/>
  <c r="M1661" i="1"/>
  <c r="L1661" i="1"/>
  <c r="O1659" i="1"/>
  <c r="N1659" i="1"/>
  <c r="M1659" i="1"/>
  <c r="L1659" i="1"/>
  <c r="O1657" i="1"/>
  <c r="N1657" i="1"/>
  <c r="M1657" i="1"/>
  <c r="L1657" i="1"/>
  <c r="O1655" i="1"/>
  <c r="N1655" i="1"/>
  <c r="M1655" i="1"/>
  <c r="L1655" i="1"/>
  <c r="O1653" i="1"/>
  <c r="N1653" i="1"/>
  <c r="M1653" i="1"/>
  <c r="L1653" i="1"/>
  <c r="O1651" i="1"/>
  <c r="N1651" i="1"/>
  <c r="M1651" i="1"/>
  <c r="L1651" i="1"/>
  <c r="O1649" i="1"/>
  <c r="N1649" i="1"/>
  <c r="M1649" i="1"/>
  <c r="L1649" i="1"/>
  <c r="O1647" i="1"/>
  <c r="N1647" i="1"/>
  <c r="M1647" i="1"/>
  <c r="L1647" i="1"/>
  <c r="O1645" i="1"/>
  <c r="N1645" i="1"/>
  <c r="M1645" i="1"/>
  <c r="L1645" i="1"/>
  <c r="O1643" i="1"/>
  <c r="N1643" i="1"/>
  <c r="M1643" i="1"/>
  <c r="L1643" i="1"/>
  <c r="O1641" i="1"/>
  <c r="N1641" i="1"/>
  <c r="M1641" i="1"/>
  <c r="L1641" i="1"/>
  <c r="O1639" i="1"/>
  <c r="N1639" i="1"/>
  <c r="M1639" i="1"/>
  <c r="L1639" i="1"/>
  <c r="O1637" i="1"/>
  <c r="N1637" i="1"/>
  <c r="M1637" i="1"/>
  <c r="L1637" i="1"/>
  <c r="O1635" i="1"/>
  <c r="N1635" i="1"/>
  <c r="M1635" i="1"/>
  <c r="L1635" i="1"/>
  <c r="O1633" i="1"/>
  <c r="N1633" i="1"/>
  <c r="M1633" i="1"/>
  <c r="L1633" i="1"/>
  <c r="O1631" i="1"/>
  <c r="N1631" i="1"/>
  <c r="M1631" i="1"/>
  <c r="L1631" i="1"/>
  <c r="O1629" i="1"/>
  <c r="N1629" i="1"/>
  <c r="M1629" i="1"/>
  <c r="L1629" i="1"/>
  <c r="O1627" i="1"/>
  <c r="N1627" i="1"/>
  <c r="M1627" i="1"/>
  <c r="L1627" i="1"/>
  <c r="O1625" i="1"/>
  <c r="N1625" i="1"/>
  <c r="M1625" i="1"/>
  <c r="L1625" i="1"/>
  <c r="O1623" i="1"/>
  <c r="N1623" i="1"/>
  <c r="M1623" i="1"/>
  <c r="L1623" i="1"/>
  <c r="O1621" i="1"/>
  <c r="N1621" i="1"/>
  <c r="M1621" i="1"/>
  <c r="L1621" i="1"/>
  <c r="O1619" i="1"/>
  <c r="N1619" i="1"/>
  <c r="M1619" i="1"/>
  <c r="L1619" i="1"/>
  <c r="O1617" i="1"/>
  <c r="N1617" i="1"/>
  <c r="M1617" i="1"/>
  <c r="L1617" i="1"/>
  <c r="O1615" i="1"/>
  <c r="N1615" i="1"/>
  <c r="M1615" i="1"/>
  <c r="L1615" i="1"/>
  <c r="O1613" i="1"/>
  <c r="N1613" i="1"/>
  <c r="M1613" i="1"/>
  <c r="L1613" i="1"/>
  <c r="O1611" i="1"/>
  <c r="N1611" i="1"/>
  <c r="M1611" i="1"/>
  <c r="L1611" i="1"/>
  <c r="O1609" i="1"/>
  <c r="N1609" i="1"/>
  <c r="M1609" i="1"/>
  <c r="L1609" i="1"/>
  <c r="O1607" i="1"/>
  <c r="N1607" i="1"/>
  <c r="M1607" i="1"/>
  <c r="L1607" i="1"/>
  <c r="O1605" i="1"/>
  <c r="N1605" i="1"/>
  <c r="M1605" i="1"/>
  <c r="L1605" i="1"/>
  <c r="O1603" i="1"/>
  <c r="N1603" i="1"/>
  <c r="M1603" i="1"/>
  <c r="L1603" i="1"/>
  <c r="O1601" i="1"/>
  <c r="N1601" i="1"/>
  <c r="M1601" i="1"/>
  <c r="L1601" i="1"/>
  <c r="O1599" i="1"/>
  <c r="N1599" i="1"/>
  <c r="M1599" i="1"/>
  <c r="L1599" i="1"/>
  <c r="O1597" i="1"/>
  <c r="N1597" i="1"/>
  <c r="M1597" i="1"/>
  <c r="L1597" i="1"/>
  <c r="O1595" i="1"/>
  <c r="N1595" i="1"/>
  <c r="M1595" i="1"/>
  <c r="L1595" i="1"/>
  <c r="O1593" i="1"/>
  <c r="N1593" i="1"/>
  <c r="M1593" i="1"/>
  <c r="L1593" i="1"/>
  <c r="O1591" i="1"/>
  <c r="N1591" i="1"/>
  <c r="M1591" i="1"/>
  <c r="L1591" i="1"/>
  <c r="O1589" i="1"/>
  <c r="N1589" i="1"/>
  <c r="M1589" i="1"/>
  <c r="L1589" i="1"/>
  <c r="O1587" i="1"/>
  <c r="N1587" i="1"/>
  <c r="M1587" i="1"/>
  <c r="L1587" i="1"/>
  <c r="O1585" i="1"/>
  <c r="N1585" i="1"/>
  <c r="M1585" i="1"/>
  <c r="L1585" i="1"/>
  <c r="O1583" i="1"/>
  <c r="N1583" i="1"/>
  <c r="M1583" i="1"/>
  <c r="L1583" i="1"/>
  <c r="O1581" i="1"/>
  <c r="N1581" i="1"/>
  <c r="M1581" i="1"/>
  <c r="L1581" i="1"/>
  <c r="O1579" i="1"/>
  <c r="N1579" i="1"/>
  <c r="M1579" i="1"/>
  <c r="L1579" i="1"/>
  <c r="O1577" i="1"/>
  <c r="N1577" i="1"/>
  <c r="M1577" i="1"/>
  <c r="L1577" i="1"/>
  <c r="O1575" i="1"/>
  <c r="N1575" i="1"/>
  <c r="M1575" i="1"/>
  <c r="L1575" i="1"/>
  <c r="O1573" i="1"/>
  <c r="N1573" i="1"/>
  <c r="M1573" i="1"/>
  <c r="L1573" i="1"/>
  <c r="O1571" i="1"/>
  <c r="N1571" i="1"/>
  <c r="M1571" i="1"/>
  <c r="L1571" i="1"/>
  <c r="O1569" i="1"/>
  <c r="N1569" i="1"/>
  <c r="M1569" i="1"/>
  <c r="L1569" i="1"/>
  <c r="O1567" i="1"/>
  <c r="N1567" i="1"/>
  <c r="M1567" i="1"/>
  <c r="L1567" i="1"/>
  <c r="O1565" i="1"/>
  <c r="N1565" i="1"/>
  <c r="M1565" i="1"/>
  <c r="L1565" i="1"/>
  <c r="O1563" i="1"/>
  <c r="N1563" i="1"/>
  <c r="M1563" i="1"/>
  <c r="L1563" i="1"/>
  <c r="O1561" i="1"/>
  <c r="N1561" i="1"/>
  <c r="M1561" i="1"/>
  <c r="L1561" i="1"/>
  <c r="O1559" i="1"/>
  <c r="N1559" i="1"/>
  <c r="M1559" i="1"/>
  <c r="L1559" i="1"/>
  <c r="O1557" i="1"/>
  <c r="N1557" i="1"/>
  <c r="M1557" i="1"/>
  <c r="L1557" i="1"/>
  <c r="O1555" i="1"/>
  <c r="N1555" i="1"/>
  <c r="M1555" i="1"/>
  <c r="L1555" i="1"/>
  <c r="O1553" i="1"/>
  <c r="N1553" i="1"/>
  <c r="M1553" i="1"/>
  <c r="L1553" i="1"/>
  <c r="O1551" i="1"/>
  <c r="N1551" i="1"/>
  <c r="M1551" i="1"/>
  <c r="L1551" i="1"/>
  <c r="O1549" i="1"/>
  <c r="N1549" i="1"/>
  <c r="M1549" i="1"/>
  <c r="L1549" i="1"/>
  <c r="O1547" i="1"/>
  <c r="N1547" i="1"/>
  <c r="M1547" i="1"/>
  <c r="L1547" i="1"/>
  <c r="O1545" i="1"/>
  <c r="N1545" i="1"/>
  <c r="M1545" i="1"/>
  <c r="L1545" i="1"/>
  <c r="O1543" i="1"/>
  <c r="N1543" i="1"/>
  <c r="M1543" i="1"/>
  <c r="L1543" i="1"/>
  <c r="O1541" i="1"/>
  <c r="N1541" i="1"/>
  <c r="M1541" i="1"/>
  <c r="L1541" i="1"/>
  <c r="O1539" i="1"/>
  <c r="N1539" i="1"/>
  <c r="M1539" i="1"/>
  <c r="L1539" i="1"/>
  <c r="O1537" i="1"/>
  <c r="N1537" i="1"/>
  <c r="M1537" i="1"/>
  <c r="L1537" i="1"/>
  <c r="O1535" i="1"/>
  <c r="N1535" i="1"/>
  <c r="M1535" i="1"/>
  <c r="L1535" i="1"/>
  <c r="O1533" i="1"/>
  <c r="N1533" i="1"/>
  <c r="M1533" i="1"/>
  <c r="L1533" i="1"/>
  <c r="O1531" i="1"/>
  <c r="N1531" i="1"/>
  <c r="M1531" i="1"/>
  <c r="L1531" i="1"/>
  <c r="O1529" i="1"/>
  <c r="N1529" i="1"/>
  <c r="M1529" i="1"/>
  <c r="L1529" i="1"/>
  <c r="O1527" i="1"/>
  <c r="N1527" i="1"/>
  <c r="M1527" i="1"/>
  <c r="L1527" i="1"/>
  <c r="O1525" i="1"/>
  <c r="N1525" i="1"/>
  <c r="M1525" i="1"/>
  <c r="L1525" i="1"/>
  <c r="O1523" i="1"/>
  <c r="N1523" i="1"/>
  <c r="M1523" i="1"/>
  <c r="L1523" i="1"/>
  <c r="O1521" i="1"/>
  <c r="N1521" i="1"/>
  <c r="M1521" i="1"/>
  <c r="L1521" i="1"/>
  <c r="O1519" i="1"/>
  <c r="N1519" i="1"/>
  <c r="M1519" i="1"/>
  <c r="L1519" i="1"/>
  <c r="O1517" i="1"/>
  <c r="N1517" i="1"/>
  <c r="M1517" i="1"/>
  <c r="L1517" i="1"/>
  <c r="O1515" i="1"/>
  <c r="N1515" i="1"/>
  <c r="M1515" i="1"/>
  <c r="L1515" i="1"/>
  <c r="O1513" i="1"/>
  <c r="N1513" i="1"/>
  <c r="M1513" i="1"/>
  <c r="L1513" i="1"/>
  <c r="O1511" i="1"/>
  <c r="N1511" i="1"/>
  <c r="M1511" i="1"/>
  <c r="L1511" i="1"/>
  <c r="O1509" i="1"/>
  <c r="N1509" i="1"/>
  <c r="M1509" i="1"/>
  <c r="L1509" i="1"/>
  <c r="O1507" i="1"/>
  <c r="N1507" i="1"/>
  <c r="M1507" i="1"/>
  <c r="L1507" i="1"/>
  <c r="O1505" i="1"/>
  <c r="N1505" i="1"/>
  <c r="M1505" i="1"/>
  <c r="L1505" i="1"/>
  <c r="O1503" i="1"/>
  <c r="N1503" i="1"/>
  <c r="M1503" i="1"/>
  <c r="L1503" i="1"/>
  <c r="O1501" i="1"/>
  <c r="N1501" i="1"/>
  <c r="M1501" i="1"/>
  <c r="L1501" i="1"/>
  <c r="O1499" i="1"/>
  <c r="N1499" i="1"/>
  <c r="M1499" i="1"/>
  <c r="L1499" i="1"/>
  <c r="O1497" i="1"/>
  <c r="N1497" i="1"/>
  <c r="M1497" i="1"/>
  <c r="L1497" i="1"/>
  <c r="O1495" i="1"/>
  <c r="N1495" i="1"/>
  <c r="M1495" i="1"/>
  <c r="L1495" i="1"/>
  <c r="O1493" i="1"/>
  <c r="N1493" i="1"/>
  <c r="M1493" i="1"/>
  <c r="L1493" i="1"/>
  <c r="O1491" i="1"/>
  <c r="N1491" i="1"/>
  <c r="M1491" i="1"/>
  <c r="L1491" i="1"/>
  <c r="O1489" i="1"/>
  <c r="N1489" i="1"/>
  <c r="M1489" i="1"/>
  <c r="L1489" i="1"/>
  <c r="O1487" i="1"/>
  <c r="N1487" i="1"/>
  <c r="M1487" i="1"/>
  <c r="L1487" i="1"/>
  <c r="O1485" i="1"/>
  <c r="N1485" i="1"/>
  <c r="M1485" i="1"/>
  <c r="L1485" i="1"/>
  <c r="O1483" i="1"/>
  <c r="N1483" i="1"/>
  <c r="M1483" i="1"/>
  <c r="L1483" i="1"/>
  <c r="O1481" i="1"/>
  <c r="N1481" i="1"/>
  <c r="M1481" i="1"/>
  <c r="L1481" i="1"/>
  <c r="O1479" i="1"/>
  <c r="N1479" i="1"/>
  <c r="M1479" i="1"/>
  <c r="L1479" i="1"/>
  <c r="O1477" i="1"/>
  <c r="N1477" i="1"/>
  <c r="M1477" i="1"/>
  <c r="L1477" i="1"/>
  <c r="O1475" i="1"/>
  <c r="N1475" i="1"/>
  <c r="M1475" i="1"/>
  <c r="L1475" i="1"/>
  <c r="O1473" i="1"/>
  <c r="N1473" i="1"/>
  <c r="M1473" i="1"/>
  <c r="L1473" i="1"/>
  <c r="O1471" i="1"/>
  <c r="N1471" i="1"/>
  <c r="M1471" i="1"/>
  <c r="L1471" i="1"/>
  <c r="O1469" i="1"/>
  <c r="N1469" i="1"/>
  <c r="M1469" i="1"/>
  <c r="L1469" i="1"/>
  <c r="O1467" i="1"/>
  <c r="N1467" i="1"/>
  <c r="M1467" i="1"/>
  <c r="L1467" i="1"/>
  <c r="O1465" i="1"/>
  <c r="N1465" i="1"/>
  <c r="M1465" i="1"/>
  <c r="L1465" i="1"/>
  <c r="O1463" i="1"/>
  <c r="N1463" i="1"/>
  <c r="M1463" i="1"/>
  <c r="L1463" i="1"/>
  <c r="O1461" i="1"/>
  <c r="N1461" i="1"/>
  <c r="M1461" i="1"/>
  <c r="L1461" i="1"/>
  <c r="O1459" i="1"/>
  <c r="N1459" i="1"/>
  <c r="M1459" i="1"/>
  <c r="L1459" i="1"/>
  <c r="O1457" i="1"/>
  <c r="N1457" i="1"/>
  <c r="M1457" i="1"/>
  <c r="L1457" i="1"/>
  <c r="O1455" i="1"/>
  <c r="N1455" i="1"/>
  <c r="M1455" i="1"/>
  <c r="L1455" i="1"/>
  <c r="O1453" i="1"/>
  <c r="N1453" i="1"/>
  <c r="M1453" i="1"/>
  <c r="L1453" i="1"/>
  <c r="O1451" i="1"/>
  <c r="N1451" i="1"/>
  <c r="M1451" i="1"/>
  <c r="L1451" i="1"/>
  <c r="O1449" i="1"/>
  <c r="N1449" i="1"/>
  <c r="M1449" i="1"/>
  <c r="L1449" i="1"/>
  <c r="O1447" i="1"/>
  <c r="N1447" i="1"/>
  <c r="M1447" i="1"/>
  <c r="L1447" i="1"/>
  <c r="O1445" i="1"/>
  <c r="N1445" i="1"/>
  <c r="M1445" i="1"/>
  <c r="L1445" i="1"/>
  <c r="O1443" i="1"/>
  <c r="N1443" i="1"/>
  <c r="M1443" i="1"/>
  <c r="L1443" i="1"/>
  <c r="O1441" i="1"/>
  <c r="N1441" i="1"/>
  <c r="M1441" i="1"/>
  <c r="L1441" i="1"/>
  <c r="O1439" i="1"/>
  <c r="N1439" i="1"/>
  <c r="M1439" i="1"/>
  <c r="L1439" i="1"/>
  <c r="O1437" i="1"/>
  <c r="N1437" i="1"/>
  <c r="M1437" i="1"/>
  <c r="L1437" i="1"/>
  <c r="O1435" i="1"/>
  <c r="N1435" i="1"/>
  <c r="M1435" i="1"/>
  <c r="L1435" i="1"/>
  <c r="O1433" i="1"/>
  <c r="N1433" i="1"/>
  <c r="M1433" i="1"/>
  <c r="L1433" i="1"/>
  <c r="O1431" i="1"/>
  <c r="N1431" i="1"/>
  <c r="M1431" i="1"/>
  <c r="L1431" i="1"/>
  <c r="O1429" i="1"/>
  <c r="N1429" i="1"/>
  <c r="M1429" i="1"/>
  <c r="L1429" i="1"/>
  <c r="O1427" i="1"/>
  <c r="N1427" i="1"/>
  <c r="M1427" i="1"/>
  <c r="L1427" i="1"/>
  <c r="O1425" i="1"/>
  <c r="N1425" i="1"/>
  <c r="M1425" i="1"/>
  <c r="L1425" i="1"/>
  <c r="O1423" i="1"/>
  <c r="N1423" i="1"/>
  <c r="M1423" i="1"/>
  <c r="L1423" i="1"/>
  <c r="O1421" i="1"/>
  <c r="N1421" i="1"/>
  <c r="M1421" i="1"/>
  <c r="L1421" i="1"/>
  <c r="O1419" i="1"/>
  <c r="N1419" i="1"/>
  <c r="M1419" i="1"/>
  <c r="L1419" i="1"/>
  <c r="O1417" i="1"/>
  <c r="N1417" i="1"/>
  <c r="M1417" i="1"/>
  <c r="L1417" i="1"/>
  <c r="O1415" i="1"/>
  <c r="N1415" i="1"/>
  <c r="M1415" i="1"/>
  <c r="L1415" i="1"/>
  <c r="O1413" i="1"/>
  <c r="N1413" i="1"/>
  <c r="M1413" i="1"/>
  <c r="L1413" i="1"/>
  <c r="O1411" i="1"/>
  <c r="N1411" i="1"/>
  <c r="M1411" i="1"/>
  <c r="L1411" i="1"/>
  <c r="O1409" i="1"/>
  <c r="N1409" i="1"/>
  <c r="M1409" i="1"/>
  <c r="L1409" i="1"/>
  <c r="O1407" i="1"/>
  <c r="N1407" i="1"/>
  <c r="M1407" i="1"/>
  <c r="L1407" i="1"/>
  <c r="O1405" i="1"/>
  <c r="N1405" i="1"/>
  <c r="M1405" i="1"/>
  <c r="L1405" i="1"/>
  <c r="O1403" i="1"/>
  <c r="N1403" i="1"/>
  <c r="M1403" i="1"/>
  <c r="L1403" i="1"/>
  <c r="O1401" i="1"/>
  <c r="N1401" i="1"/>
  <c r="M1401" i="1"/>
  <c r="L1401" i="1"/>
  <c r="O1399" i="1"/>
  <c r="N1399" i="1"/>
  <c r="M1399" i="1"/>
  <c r="L1399" i="1"/>
  <c r="O1397" i="1"/>
  <c r="N1397" i="1"/>
  <c r="M1397" i="1"/>
  <c r="L1397" i="1"/>
  <c r="O1395" i="1"/>
  <c r="N1395" i="1"/>
  <c r="M1395" i="1"/>
  <c r="L1395" i="1"/>
  <c r="O1393" i="1"/>
  <c r="N1393" i="1"/>
  <c r="M1393" i="1"/>
  <c r="L1393" i="1"/>
  <c r="O1391" i="1"/>
  <c r="N1391" i="1"/>
  <c r="M1391" i="1"/>
  <c r="L1391" i="1"/>
  <c r="O1389" i="1"/>
  <c r="N1389" i="1"/>
  <c r="M1389" i="1"/>
  <c r="L1389" i="1"/>
  <c r="O1387" i="1"/>
  <c r="N1387" i="1"/>
  <c r="M1387" i="1"/>
  <c r="L1387" i="1"/>
  <c r="O1385" i="1"/>
  <c r="N1385" i="1"/>
  <c r="M1385" i="1"/>
  <c r="L1385" i="1"/>
  <c r="O1383" i="1"/>
  <c r="N1383" i="1"/>
  <c r="M1383" i="1"/>
  <c r="L1383" i="1"/>
  <c r="O1381" i="1"/>
  <c r="N1381" i="1"/>
  <c r="M1381" i="1"/>
  <c r="L1381" i="1"/>
  <c r="O1379" i="1"/>
  <c r="N1379" i="1"/>
  <c r="M1379" i="1"/>
  <c r="L1379" i="1"/>
  <c r="O1377" i="1"/>
  <c r="N1377" i="1"/>
  <c r="M1377" i="1"/>
  <c r="L1377" i="1"/>
  <c r="O1375" i="1"/>
  <c r="N1375" i="1"/>
  <c r="M1375" i="1"/>
  <c r="L1375" i="1"/>
  <c r="O1373" i="1"/>
  <c r="N1373" i="1"/>
  <c r="M1373" i="1"/>
  <c r="L1373" i="1"/>
  <c r="O1371" i="1"/>
  <c r="N1371" i="1"/>
  <c r="M1371" i="1"/>
  <c r="L1371" i="1"/>
  <c r="O1369" i="1"/>
  <c r="N1369" i="1"/>
  <c r="M1369" i="1"/>
  <c r="L1369" i="1"/>
  <c r="O1367" i="1"/>
  <c r="N1367" i="1"/>
  <c r="M1367" i="1"/>
  <c r="L1367" i="1"/>
  <c r="O1365" i="1"/>
  <c r="N1365" i="1"/>
  <c r="M1365" i="1"/>
  <c r="L1365" i="1"/>
  <c r="O1363" i="1"/>
  <c r="N1363" i="1"/>
  <c r="M1363" i="1"/>
  <c r="L1363" i="1"/>
  <c r="O1361" i="1"/>
  <c r="N1361" i="1"/>
  <c r="M1361" i="1"/>
  <c r="L1361" i="1"/>
  <c r="O1359" i="1"/>
  <c r="N1359" i="1"/>
  <c r="M1359" i="1"/>
  <c r="L1359" i="1"/>
  <c r="O1357" i="1"/>
  <c r="N1357" i="1"/>
  <c r="M1357" i="1"/>
  <c r="L1357" i="1"/>
  <c r="O1355" i="1"/>
  <c r="N1355" i="1"/>
  <c r="M1355" i="1"/>
  <c r="L1355" i="1"/>
  <c r="O1353" i="1"/>
  <c r="N1353" i="1"/>
  <c r="M1353" i="1"/>
  <c r="L1353" i="1"/>
  <c r="O1351" i="1"/>
  <c r="N1351" i="1"/>
  <c r="M1351" i="1"/>
  <c r="L1351" i="1"/>
  <c r="O1349" i="1"/>
  <c r="N1349" i="1"/>
  <c r="M1349" i="1"/>
  <c r="L1349" i="1"/>
  <c r="O1347" i="1"/>
  <c r="N1347" i="1"/>
  <c r="M1347" i="1"/>
  <c r="L1347" i="1"/>
  <c r="O1345" i="1"/>
  <c r="N1345" i="1"/>
  <c r="M1345" i="1"/>
  <c r="L1345" i="1"/>
  <c r="O1343" i="1"/>
  <c r="N1343" i="1"/>
  <c r="M1343" i="1"/>
  <c r="L1343" i="1"/>
  <c r="O1341" i="1"/>
  <c r="N1341" i="1"/>
  <c r="M1341" i="1"/>
  <c r="L1341" i="1"/>
  <c r="O1339" i="1"/>
  <c r="N1339" i="1"/>
  <c r="M1339" i="1"/>
  <c r="L1339" i="1"/>
  <c r="O1337" i="1"/>
  <c r="N1337" i="1"/>
  <c r="M1337" i="1"/>
  <c r="L1337" i="1"/>
  <c r="O1335" i="1"/>
  <c r="N1335" i="1"/>
  <c r="M1335" i="1"/>
  <c r="L1335" i="1"/>
  <c r="O1333" i="1"/>
  <c r="N1333" i="1"/>
  <c r="M1333" i="1"/>
  <c r="L1333" i="1"/>
  <c r="O1331" i="1"/>
  <c r="N1331" i="1"/>
  <c r="M1331" i="1"/>
  <c r="L1331" i="1"/>
  <c r="O1329" i="1"/>
  <c r="N1329" i="1"/>
  <c r="M1329" i="1"/>
  <c r="L1329" i="1"/>
  <c r="O1327" i="1"/>
  <c r="N1327" i="1"/>
  <c r="M1327" i="1"/>
  <c r="L1327" i="1"/>
  <c r="O1325" i="1"/>
  <c r="N1325" i="1"/>
  <c r="M1325" i="1"/>
  <c r="L1325" i="1"/>
  <c r="O1323" i="1"/>
  <c r="N1323" i="1"/>
  <c r="M1323" i="1"/>
  <c r="L1323" i="1"/>
  <c r="O1321" i="1"/>
  <c r="N1321" i="1"/>
  <c r="M1321" i="1"/>
  <c r="L1321" i="1"/>
  <c r="O1319" i="1"/>
  <c r="N1319" i="1"/>
  <c r="M1319" i="1"/>
  <c r="L1319" i="1"/>
  <c r="O1317" i="1"/>
  <c r="N1317" i="1"/>
  <c r="M1317" i="1"/>
  <c r="L1317" i="1"/>
  <c r="O1315" i="1"/>
  <c r="N1315" i="1"/>
  <c r="M1315" i="1"/>
  <c r="L1315" i="1"/>
  <c r="O1313" i="1"/>
  <c r="N1313" i="1"/>
  <c r="M1313" i="1"/>
  <c r="L1313" i="1"/>
  <c r="O1311" i="1"/>
  <c r="N1311" i="1"/>
  <c r="M1311" i="1"/>
  <c r="L1311" i="1"/>
  <c r="O1309" i="1"/>
  <c r="N1309" i="1"/>
  <c r="M1309" i="1"/>
  <c r="L1309" i="1"/>
  <c r="O1307" i="1"/>
  <c r="N1307" i="1"/>
  <c r="M1307" i="1"/>
  <c r="L1307" i="1"/>
  <c r="O1305" i="1"/>
  <c r="N1305" i="1"/>
  <c r="M1305" i="1"/>
  <c r="L1305" i="1"/>
  <c r="O1303" i="1"/>
  <c r="N1303" i="1"/>
  <c r="M1303" i="1"/>
  <c r="L1303" i="1"/>
  <c r="O1301" i="1"/>
  <c r="N1301" i="1"/>
  <c r="M1301" i="1"/>
  <c r="L1301" i="1"/>
  <c r="O1299" i="1"/>
  <c r="N1299" i="1"/>
  <c r="M1299" i="1"/>
  <c r="L1299" i="1"/>
  <c r="O1297" i="1"/>
  <c r="N1297" i="1"/>
  <c r="M1297" i="1"/>
  <c r="L1297" i="1"/>
  <c r="O1295" i="1"/>
  <c r="N1295" i="1"/>
  <c r="M1295" i="1"/>
  <c r="L1295" i="1"/>
  <c r="O1293" i="1"/>
  <c r="N1293" i="1"/>
  <c r="M1293" i="1"/>
  <c r="L1293" i="1"/>
  <c r="O1291" i="1"/>
  <c r="N1291" i="1"/>
  <c r="M1291" i="1"/>
  <c r="L1291" i="1"/>
  <c r="O1289" i="1"/>
  <c r="N1289" i="1"/>
  <c r="M1289" i="1"/>
  <c r="L1289" i="1"/>
  <c r="O1287" i="1"/>
  <c r="N1287" i="1"/>
  <c r="M1287" i="1"/>
  <c r="L1287" i="1"/>
  <c r="O1285" i="1"/>
  <c r="N1285" i="1"/>
  <c r="M1285" i="1"/>
  <c r="L1285" i="1"/>
  <c r="O1283" i="1"/>
  <c r="N1283" i="1"/>
  <c r="M1283" i="1"/>
  <c r="L1283" i="1"/>
  <c r="O1281" i="1"/>
  <c r="N1281" i="1"/>
  <c r="M1281" i="1"/>
  <c r="L1281" i="1"/>
  <c r="O1279" i="1"/>
  <c r="N1279" i="1"/>
  <c r="M1279" i="1"/>
  <c r="L1279" i="1"/>
  <c r="O1277" i="1"/>
  <c r="N1277" i="1"/>
  <c r="M1277" i="1"/>
  <c r="L1277" i="1"/>
  <c r="O1275" i="1"/>
  <c r="N1275" i="1"/>
  <c r="M1275" i="1"/>
  <c r="L1275" i="1"/>
  <c r="O1273" i="1"/>
  <c r="N1273" i="1"/>
  <c r="M1273" i="1"/>
  <c r="L1273" i="1"/>
  <c r="O1271" i="1"/>
  <c r="N1271" i="1"/>
  <c r="M1271" i="1"/>
  <c r="L1271" i="1"/>
  <c r="O1269" i="1"/>
  <c r="N1269" i="1"/>
  <c r="M1269" i="1"/>
  <c r="L1269" i="1"/>
  <c r="O1267" i="1"/>
  <c r="N1267" i="1"/>
  <c r="M1267" i="1"/>
  <c r="L1267" i="1"/>
  <c r="O1265" i="1"/>
  <c r="N1265" i="1"/>
  <c r="M1265" i="1"/>
  <c r="L1265" i="1"/>
  <c r="O1263" i="1"/>
  <c r="N1263" i="1"/>
  <c r="M1263" i="1"/>
  <c r="L1263" i="1"/>
  <c r="O1261" i="1"/>
  <c r="N1261" i="1"/>
  <c r="M1261" i="1"/>
  <c r="L1261" i="1"/>
  <c r="O1259" i="1"/>
  <c r="N1259" i="1"/>
  <c r="M1259" i="1"/>
  <c r="L1259" i="1"/>
  <c r="O1257" i="1"/>
  <c r="N1257" i="1"/>
  <c r="M1257" i="1"/>
  <c r="L1257" i="1"/>
  <c r="O1255" i="1"/>
  <c r="N1255" i="1"/>
  <c r="M1255" i="1"/>
  <c r="L1255" i="1"/>
  <c r="O1253" i="1"/>
  <c r="N1253" i="1"/>
  <c r="M1253" i="1"/>
  <c r="L1253" i="1"/>
  <c r="O1251" i="1"/>
  <c r="N1251" i="1"/>
  <c r="M1251" i="1"/>
  <c r="L1251" i="1"/>
  <c r="O1249" i="1"/>
  <c r="N1249" i="1"/>
  <c r="M1249" i="1"/>
  <c r="L1249" i="1"/>
  <c r="O1247" i="1"/>
  <c r="N1247" i="1"/>
  <c r="M1247" i="1"/>
  <c r="L1247" i="1"/>
  <c r="O1245" i="1"/>
  <c r="N1245" i="1"/>
  <c r="M1245" i="1"/>
  <c r="L1245" i="1"/>
  <c r="O1243" i="1"/>
  <c r="N1243" i="1"/>
  <c r="M1243" i="1"/>
  <c r="L1243" i="1"/>
  <c r="O1241" i="1"/>
  <c r="N1241" i="1"/>
  <c r="M1241" i="1"/>
  <c r="L1241" i="1"/>
  <c r="O1239" i="1"/>
  <c r="N1239" i="1"/>
  <c r="M1239" i="1"/>
  <c r="L1239" i="1"/>
  <c r="O1237" i="1"/>
  <c r="N1237" i="1"/>
  <c r="M1237" i="1"/>
  <c r="L1237" i="1"/>
  <c r="O1235" i="1"/>
  <c r="N1235" i="1"/>
  <c r="M1235" i="1"/>
  <c r="L1235" i="1"/>
  <c r="O1233" i="1"/>
  <c r="N1233" i="1"/>
  <c r="M1233" i="1"/>
  <c r="L1233" i="1"/>
  <c r="O1231" i="1"/>
  <c r="N1231" i="1"/>
  <c r="M1231" i="1"/>
  <c r="L1231" i="1"/>
  <c r="O1229" i="1"/>
  <c r="N1229" i="1"/>
  <c r="M1229" i="1"/>
  <c r="L1229" i="1"/>
  <c r="O1227" i="1"/>
  <c r="N1227" i="1"/>
  <c r="M1227" i="1"/>
  <c r="L1227" i="1"/>
  <c r="O1225" i="1"/>
  <c r="N1225" i="1"/>
  <c r="M1225" i="1"/>
  <c r="L1225" i="1"/>
  <c r="O1223" i="1"/>
  <c r="N1223" i="1"/>
  <c r="M1223" i="1"/>
  <c r="L1223" i="1"/>
  <c r="O1221" i="1"/>
  <c r="N1221" i="1"/>
  <c r="M1221" i="1"/>
  <c r="L1221" i="1"/>
  <c r="O1219" i="1"/>
  <c r="N1219" i="1"/>
  <c r="M1219" i="1"/>
  <c r="L1219" i="1"/>
  <c r="O1217" i="1"/>
  <c r="N1217" i="1"/>
  <c r="M1217" i="1"/>
  <c r="L1217" i="1"/>
  <c r="O1215" i="1"/>
  <c r="N1215" i="1"/>
  <c r="M1215" i="1"/>
  <c r="L1215" i="1"/>
  <c r="O1213" i="1"/>
  <c r="N1213" i="1"/>
  <c r="M1213" i="1"/>
  <c r="L1213" i="1"/>
  <c r="O1211" i="1"/>
  <c r="N1211" i="1"/>
  <c r="M1211" i="1"/>
  <c r="L1211" i="1"/>
  <c r="O1209" i="1"/>
  <c r="N1209" i="1"/>
  <c r="M1209" i="1"/>
  <c r="L1209" i="1"/>
  <c r="O1207" i="1"/>
  <c r="N1207" i="1"/>
  <c r="M1207" i="1"/>
  <c r="L1207" i="1"/>
  <c r="O1205" i="1"/>
  <c r="N1205" i="1"/>
  <c r="M1205" i="1"/>
  <c r="L1205" i="1"/>
  <c r="O1203" i="1"/>
  <c r="N1203" i="1"/>
  <c r="M1203" i="1"/>
  <c r="L1203" i="1"/>
  <c r="O1201" i="1"/>
  <c r="N1201" i="1"/>
  <c r="M1201" i="1"/>
  <c r="L1201" i="1"/>
  <c r="O1199" i="1"/>
  <c r="N1199" i="1"/>
  <c r="M1199" i="1"/>
  <c r="L1199" i="1"/>
  <c r="O1197" i="1"/>
  <c r="N1197" i="1"/>
  <c r="M1197" i="1"/>
  <c r="L1197" i="1"/>
  <c r="O1195" i="1"/>
  <c r="N1195" i="1"/>
  <c r="M1195" i="1"/>
  <c r="L1195" i="1"/>
  <c r="O1193" i="1"/>
  <c r="N1193" i="1"/>
  <c r="M1193" i="1"/>
  <c r="L1193" i="1"/>
  <c r="O1191" i="1"/>
  <c r="N1191" i="1"/>
  <c r="M1191" i="1"/>
  <c r="L1191" i="1"/>
  <c r="O1189" i="1"/>
  <c r="N1189" i="1"/>
  <c r="M1189" i="1"/>
  <c r="L1189" i="1"/>
  <c r="O1187" i="1"/>
  <c r="N1187" i="1"/>
  <c r="M1187" i="1"/>
  <c r="L1187" i="1"/>
  <c r="O1185" i="1"/>
  <c r="N1185" i="1"/>
  <c r="M1185" i="1"/>
  <c r="L1185" i="1"/>
  <c r="O1183" i="1"/>
  <c r="N1183" i="1"/>
  <c r="M1183" i="1"/>
  <c r="L1183" i="1"/>
  <c r="O1181" i="1"/>
  <c r="N1181" i="1"/>
  <c r="M1181" i="1"/>
  <c r="L1181" i="1"/>
  <c r="O1179" i="1"/>
  <c r="N1179" i="1"/>
  <c r="M1179" i="1"/>
  <c r="L1179" i="1"/>
  <c r="O1177" i="1"/>
  <c r="N1177" i="1"/>
  <c r="M1177" i="1"/>
  <c r="L1177" i="1"/>
  <c r="O1175" i="1"/>
  <c r="N1175" i="1"/>
  <c r="M1175" i="1"/>
  <c r="L1175" i="1"/>
  <c r="O1173" i="1"/>
  <c r="N1173" i="1"/>
  <c r="M1173" i="1"/>
  <c r="L1173" i="1"/>
  <c r="O1171" i="1"/>
  <c r="N1171" i="1"/>
  <c r="M1171" i="1"/>
  <c r="L1171" i="1"/>
  <c r="O1169" i="1"/>
  <c r="N1169" i="1"/>
  <c r="M1169" i="1"/>
  <c r="L1169" i="1"/>
  <c r="O1167" i="1"/>
  <c r="N1167" i="1"/>
  <c r="M1167" i="1"/>
  <c r="L1167" i="1"/>
  <c r="O1165" i="1"/>
  <c r="N1165" i="1"/>
  <c r="M1165" i="1"/>
  <c r="L1165" i="1"/>
  <c r="O1163" i="1"/>
  <c r="N1163" i="1"/>
  <c r="M1163" i="1"/>
  <c r="L1163" i="1"/>
  <c r="O1161" i="1"/>
  <c r="N1161" i="1"/>
  <c r="M1161" i="1"/>
  <c r="L1161" i="1"/>
  <c r="O1159" i="1"/>
  <c r="N1159" i="1"/>
  <c r="M1159" i="1"/>
  <c r="L1159" i="1"/>
  <c r="O1157" i="1"/>
  <c r="N1157" i="1"/>
  <c r="M1157" i="1"/>
  <c r="L1157" i="1"/>
  <c r="O1155" i="1"/>
  <c r="N1155" i="1"/>
  <c r="M1155" i="1"/>
  <c r="L1155" i="1"/>
  <c r="O1153" i="1"/>
  <c r="N1153" i="1"/>
  <c r="M1153" i="1"/>
  <c r="L1153" i="1"/>
  <c r="O1151" i="1"/>
  <c r="N1151" i="1"/>
  <c r="M1151" i="1"/>
  <c r="L1151" i="1"/>
  <c r="O1149" i="1"/>
  <c r="N1149" i="1"/>
  <c r="M1149" i="1"/>
  <c r="L1149" i="1"/>
  <c r="O1147" i="1"/>
  <c r="N1147" i="1"/>
  <c r="M1147" i="1"/>
  <c r="L1147" i="1"/>
  <c r="O1145" i="1"/>
  <c r="N1145" i="1"/>
  <c r="M1145" i="1"/>
  <c r="L1145" i="1"/>
  <c r="O1143" i="1"/>
  <c r="N1143" i="1"/>
  <c r="M1143" i="1"/>
  <c r="L1143" i="1"/>
  <c r="O1141" i="1"/>
  <c r="N1141" i="1"/>
  <c r="M1141" i="1"/>
  <c r="L1141" i="1"/>
  <c r="O1139" i="1"/>
  <c r="N1139" i="1"/>
  <c r="M1139" i="1"/>
  <c r="L1139" i="1"/>
  <c r="O1137" i="1"/>
  <c r="N1137" i="1"/>
  <c r="M1137" i="1"/>
  <c r="L1137" i="1"/>
  <c r="O1135" i="1"/>
  <c r="N1135" i="1"/>
  <c r="M1135" i="1"/>
  <c r="L1135" i="1"/>
  <c r="O1133" i="1"/>
  <c r="N1133" i="1"/>
  <c r="M1133" i="1"/>
  <c r="L1133" i="1"/>
  <c r="O1131" i="1"/>
  <c r="N1131" i="1"/>
  <c r="M1131" i="1"/>
  <c r="L1131" i="1"/>
  <c r="O1129" i="1"/>
  <c r="N1129" i="1"/>
  <c r="M1129" i="1"/>
  <c r="L1129" i="1"/>
  <c r="O1127" i="1"/>
  <c r="N1127" i="1"/>
  <c r="M1127" i="1"/>
  <c r="L1127" i="1"/>
  <c r="O1124" i="1"/>
  <c r="N1124" i="1"/>
  <c r="M1124" i="1"/>
  <c r="L1124" i="1"/>
  <c r="O1122" i="1"/>
  <c r="N1122" i="1"/>
  <c r="M1122" i="1"/>
  <c r="L1122" i="1"/>
  <c r="O1120" i="1"/>
  <c r="N1120" i="1"/>
  <c r="M1120" i="1"/>
  <c r="L1120" i="1"/>
  <c r="O1118" i="1"/>
  <c r="N1118" i="1"/>
  <c r="M1118" i="1"/>
  <c r="L1118" i="1"/>
  <c r="O1116" i="1"/>
  <c r="N1116" i="1"/>
  <c r="M1116" i="1"/>
  <c r="L1116" i="1"/>
  <c r="O1114" i="1"/>
  <c r="N1114" i="1"/>
  <c r="M1114" i="1"/>
  <c r="L1114" i="1"/>
  <c r="O1112" i="1"/>
  <c r="N1112" i="1"/>
  <c r="M1112" i="1"/>
  <c r="L1112" i="1"/>
  <c r="O1110" i="1"/>
  <c r="N1110" i="1"/>
  <c r="M1110" i="1"/>
  <c r="L1110" i="1"/>
  <c r="O1108" i="1"/>
  <c r="N1108" i="1"/>
  <c r="M1108" i="1"/>
  <c r="L1108" i="1"/>
  <c r="O1106" i="1"/>
  <c r="N1106" i="1"/>
  <c r="M1106" i="1"/>
  <c r="L1106" i="1"/>
  <c r="O1104" i="1"/>
  <c r="N1104" i="1"/>
  <c r="M1104" i="1"/>
  <c r="L1104" i="1"/>
  <c r="O1102" i="1"/>
  <c r="N1102" i="1"/>
  <c r="M1102" i="1"/>
  <c r="L1102" i="1"/>
  <c r="O1100" i="1"/>
  <c r="N1100" i="1"/>
  <c r="M1100" i="1"/>
  <c r="L1100" i="1"/>
  <c r="O1098" i="1"/>
  <c r="N1098" i="1"/>
  <c r="M1098" i="1"/>
  <c r="L1098" i="1"/>
  <c r="O1096" i="1"/>
  <c r="N1096" i="1"/>
  <c r="M1096" i="1"/>
  <c r="L1096" i="1"/>
  <c r="O1094" i="1"/>
  <c r="N1094" i="1"/>
  <c r="M1094" i="1"/>
  <c r="L1094" i="1"/>
  <c r="O1092" i="1"/>
  <c r="N1092" i="1"/>
  <c r="M1092" i="1"/>
  <c r="L1092" i="1"/>
  <c r="O1090" i="1"/>
  <c r="N1090" i="1"/>
  <c r="M1090" i="1"/>
  <c r="L1090" i="1"/>
  <c r="O1088" i="1"/>
  <c r="N1088" i="1"/>
  <c r="M1088" i="1"/>
  <c r="L1088" i="1"/>
  <c r="O1086" i="1"/>
  <c r="N1086" i="1"/>
  <c r="M1086" i="1"/>
  <c r="L1086" i="1"/>
  <c r="O1084" i="1"/>
  <c r="N1084" i="1"/>
  <c r="M1084" i="1"/>
  <c r="L1084" i="1"/>
  <c r="O1082" i="1"/>
  <c r="N1082" i="1"/>
  <c r="M1082" i="1"/>
  <c r="L1082" i="1"/>
  <c r="O1080" i="1"/>
  <c r="N1080" i="1"/>
  <c r="M1080" i="1"/>
  <c r="L1080" i="1"/>
  <c r="O1078" i="1"/>
  <c r="N1078" i="1"/>
  <c r="M1078" i="1"/>
  <c r="L1078" i="1"/>
  <c r="O1076" i="1"/>
  <c r="N1076" i="1"/>
  <c r="M1076" i="1"/>
  <c r="L1076" i="1"/>
  <c r="O1074" i="1"/>
  <c r="N1074" i="1"/>
  <c r="M1074" i="1"/>
  <c r="L1074" i="1"/>
  <c r="O1072" i="1"/>
  <c r="N1072" i="1"/>
  <c r="M1072" i="1"/>
  <c r="L1072" i="1"/>
  <c r="O1070" i="1"/>
  <c r="N1070" i="1"/>
  <c r="M1070" i="1"/>
  <c r="L1070" i="1"/>
  <c r="O1068" i="1"/>
  <c r="N1068" i="1"/>
  <c r="M1068" i="1"/>
  <c r="L1068" i="1"/>
  <c r="O1066" i="1"/>
  <c r="N1066" i="1"/>
  <c r="M1066" i="1"/>
  <c r="L1066" i="1"/>
  <c r="O1064" i="1"/>
  <c r="N1064" i="1"/>
  <c r="M1064" i="1"/>
  <c r="L1064" i="1"/>
  <c r="O1062" i="1"/>
  <c r="N1062" i="1"/>
  <c r="M1062" i="1"/>
  <c r="L1062" i="1"/>
  <c r="O1060" i="1"/>
  <c r="N1060" i="1"/>
  <c r="M1060" i="1"/>
  <c r="L1060" i="1"/>
  <c r="O1058" i="1"/>
  <c r="N1058" i="1"/>
  <c r="M1058" i="1"/>
  <c r="L1058" i="1"/>
  <c r="O1056" i="1"/>
  <c r="N1056" i="1"/>
  <c r="M1056" i="1"/>
  <c r="L1056" i="1"/>
  <c r="O1054" i="1"/>
  <c r="N1054" i="1"/>
  <c r="M1054" i="1"/>
  <c r="L1054" i="1"/>
  <c r="O1052" i="1"/>
  <c r="N1052" i="1"/>
  <c r="M1052" i="1"/>
  <c r="L1052" i="1"/>
  <c r="O1050" i="1"/>
  <c r="N1050" i="1"/>
  <c r="M1050" i="1"/>
  <c r="L1050" i="1"/>
  <c r="O1048" i="1"/>
  <c r="N1048" i="1"/>
  <c r="M1048" i="1"/>
  <c r="L1048" i="1"/>
  <c r="O1046" i="1"/>
  <c r="N1046" i="1"/>
  <c r="M1046" i="1"/>
  <c r="L1046" i="1"/>
  <c r="O1044" i="1"/>
  <c r="N1044" i="1"/>
  <c r="M1044" i="1"/>
  <c r="L1044" i="1"/>
  <c r="O1042" i="1"/>
  <c r="N1042" i="1"/>
  <c r="M1042" i="1"/>
  <c r="L1042" i="1"/>
  <c r="O1040" i="1"/>
  <c r="N1040" i="1"/>
  <c r="M1040" i="1"/>
  <c r="L1040" i="1"/>
  <c r="O1038" i="1"/>
  <c r="N1038" i="1"/>
  <c r="M1038" i="1"/>
  <c r="L1038" i="1"/>
  <c r="O1036" i="1"/>
  <c r="N1036" i="1"/>
  <c r="M1036" i="1"/>
  <c r="L1036" i="1"/>
  <c r="O1034" i="1"/>
  <c r="N1034" i="1"/>
  <c r="M1034" i="1"/>
  <c r="L1034" i="1"/>
  <c r="O1032" i="1"/>
  <c r="N1032" i="1"/>
  <c r="M1032" i="1"/>
  <c r="L1032" i="1"/>
  <c r="O1030" i="1"/>
  <c r="N1030" i="1"/>
  <c r="M1030" i="1"/>
  <c r="L1030" i="1"/>
  <c r="O1028" i="1"/>
  <c r="N1028" i="1"/>
  <c r="M1028" i="1"/>
  <c r="L1028" i="1"/>
  <c r="O1026" i="1"/>
  <c r="N1026" i="1"/>
  <c r="M1026" i="1"/>
  <c r="L1026" i="1"/>
  <c r="O1024" i="1"/>
  <c r="N1024" i="1"/>
  <c r="M1024" i="1"/>
  <c r="L1024" i="1"/>
  <c r="O1022" i="1"/>
  <c r="N1022" i="1"/>
  <c r="M1022" i="1"/>
  <c r="L1022" i="1"/>
  <c r="O1020" i="1"/>
  <c r="N1020" i="1"/>
  <c r="M1020" i="1"/>
  <c r="L1020" i="1"/>
  <c r="O1018" i="1"/>
  <c r="N1018" i="1"/>
  <c r="M1018" i="1"/>
  <c r="L1018" i="1"/>
  <c r="O1016" i="1"/>
  <c r="N1016" i="1"/>
  <c r="M1016" i="1"/>
  <c r="L1016" i="1"/>
  <c r="O1014" i="1"/>
  <c r="N1014" i="1"/>
  <c r="M1014" i="1"/>
  <c r="L1014" i="1"/>
  <c r="O1012" i="1"/>
  <c r="N1012" i="1"/>
  <c r="M1012" i="1"/>
  <c r="L1012" i="1"/>
  <c r="O1010" i="1"/>
  <c r="N1010" i="1"/>
  <c r="M1010" i="1"/>
  <c r="L1010" i="1"/>
  <c r="O1008" i="1"/>
  <c r="N1008" i="1"/>
  <c r="M1008" i="1"/>
  <c r="L1008" i="1"/>
  <c r="O1006" i="1"/>
  <c r="N1006" i="1"/>
  <c r="M1006" i="1"/>
  <c r="L1006" i="1"/>
  <c r="O1004" i="1"/>
  <c r="N1004" i="1"/>
  <c r="M1004" i="1"/>
  <c r="L1004" i="1"/>
  <c r="O1002" i="1"/>
  <c r="N1002" i="1"/>
  <c r="M1002" i="1"/>
  <c r="L1002" i="1"/>
  <c r="O1000" i="1"/>
  <c r="N1000" i="1"/>
  <c r="M1000" i="1"/>
  <c r="L1000" i="1"/>
  <c r="O998" i="1"/>
  <c r="N998" i="1"/>
  <c r="M998" i="1"/>
  <c r="L998" i="1"/>
  <c r="O996" i="1"/>
  <c r="N996" i="1"/>
  <c r="M996" i="1"/>
  <c r="L996" i="1"/>
  <c r="O994" i="1"/>
  <c r="N994" i="1"/>
  <c r="M994" i="1"/>
  <c r="L994" i="1"/>
  <c r="O992" i="1"/>
  <c r="N992" i="1"/>
  <c r="M992" i="1"/>
  <c r="L992" i="1"/>
  <c r="O990" i="1"/>
  <c r="N990" i="1"/>
  <c r="M990" i="1"/>
  <c r="L990" i="1"/>
  <c r="O988" i="1"/>
  <c r="N988" i="1"/>
  <c r="M988" i="1"/>
  <c r="L988" i="1"/>
  <c r="O986" i="1"/>
  <c r="N986" i="1"/>
  <c r="M986" i="1"/>
  <c r="L986" i="1"/>
  <c r="O984" i="1"/>
  <c r="N984" i="1"/>
  <c r="M984" i="1"/>
  <c r="L984" i="1"/>
  <c r="O982" i="1"/>
  <c r="N982" i="1"/>
  <c r="M982" i="1"/>
  <c r="L982" i="1"/>
  <c r="O980" i="1"/>
  <c r="N980" i="1"/>
  <c r="M980" i="1"/>
  <c r="L980" i="1"/>
  <c r="O978" i="1"/>
  <c r="N978" i="1"/>
  <c r="M978" i="1"/>
  <c r="L978" i="1"/>
  <c r="O976" i="1"/>
  <c r="N976" i="1"/>
  <c r="M976" i="1"/>
  <c r="L976" i="1"/>
  <c r="O974" i="1"/>
  <c r="N974" i="1"/>
  <c r="M974" i="1"/>
  <c r="L974" i="1"/>
  <c r="O972" i="1"/>
  <c r="N972" i="1"/>
  <c r="M972" i="1"/>
  <c r="L972" i="1"/>
  <c r="O970" i="1"/>
  <c r="N970" i="1"/>
  <c r="M970" i="1"/>
  <c r="L970" i="1"/>
  <c r="O968" i="1"/>
  <c r="N968" i="1"/>
  <c r="M968" i="1"/>
  <c r="L968" i="1"/>
  <c r="O966" i="1"/>
  <c r="N966" i="1"/>
  <c r="M966" i="1"/>
  <c r="L966" i="1"/>
  <c r="O964" i="1"/>
  <c r="N964" i="1"/>
  <c r="M964" i="1"/>
  <c r="L964" i="1"/>
  <c r="O962" i="1"/>
  <c r="N962" i="1"/>
  <c r="M962" i="1"/>
  <c r="L962" i="1"/>
  <c r="O960" i="1"/>
  <c r="N960" i="1"/>
  <c r="M960" i="1"/>
  <c r="L960" i="1"/>
  <c r="O958" i="1"/>
  <c r="N958" i="1"/>
  <c r="M958" i="1"/>
  <c r="L958" i="1"/>
  <c r="O956" i="1"/>
  <c r="N956" i="1"/>
  <c r="M956" i="1"/>
  <c r="L956" i="1"/>
  <c r="O954" i="1"/>
  <c r="N954" i="1"/>
  <c r="M954" i="1"/>
  <c r="L954" i="1"/>
  <c r="O952" i="1"/>
  <c r="N952" i="1"/>
  <c r="M952" i="1"/>
  <c r="L952" i="1"/>
  <c r="O950" i="1"/>
  <c r="N950" i="1"/>
  <c r="M950" i="1"/>
  <c r="L950" i="1"/>
  <c r="O948" i="1"/>
  <c r="N948" i="1"/>
  <c r="M948" i="1"/>
  <c r="L948" i="1"/>
  <c r="O946" i="1"/>
  <c r="N946" i="1"/>
  <c r="M946" i="1"/>
  <c r="L946" i="1"/>
  <c r="O944" i="1"/>
  <c r="N944" i="1"/>
  <c r="M944" i="1"/>
  <c r="L944" i="1"/>
  <c r="O942" i="1"/>
  <c r="N942" i="1"/>
  <c r="M942" i="1"/>
  <c r="L942" i="1"/>
  <c r="O940" i="1"/>
  <c r="N940" i="1"/>
  <c r="M940" i="1"/>
  <c r="L940" i="1"/>
  <c r="O938" i="1"/>
  <c r="N938" i="1"/>
  <c r="M938" i="1"/>
  <c r="L938" i="1"/>
  <c r="O936" i="1"/>
  <c r="N936" i="1"/>
  <c r="M936" i="1"/>
  <c r="L936" i="1"/>
  <c r="O934" i="1"/>
  <c r="N934" i="1"/>
  <c r="M934" i="1"/>
  <c r="L934" i="1"/>
  <c r="O932" i="1"/>
  <c r="N932" i="1"/>
  <c r="M932" i="1"/>
  <c r="L932" i="1"/>
  <c r="O930" i="1"/>
  <c r="N930" i="1"/>
  <c r="M930" i="1"/>
  <c r="L930" i="1"/>
  <c r="O928" i="1"/>
  <c r="N928" i="1"/>
  <c r="M928" i="1"/>
  <c r="L928" i="1"/>
  <c r="O926" i="1"/>
  <c r="N926" i="1"/>
  <c r="M926" i="1"/>
  <c r="L926" i="1"/>
  <c r="O924" i="1"/>
  <c r="N924" i="1"/>
  <c r="M924" i="1"/>
  <c r="L924" i="1"/>
  <c r="O922" i="1"/>
  <c r="N922" i="1"/>
  <c r="M922" i="1"/>
  <c r="L922" i="1"/>
  <c r="O920" i="1"/>
  <c r="N920" i="1"/>
  <c r="M920" i="1"/>
  <c r="L920" i="1"/>
  <c r="O918" i="1"/>
  <c r="N918" i="1"/>
  <c r="M918" i="1"/>
  <c r="L918" i="1"/>
  <c r="O916" i="1"/>
  <c r="N916" i="1"/>
  <c r="M916" i="1"/>
  <c r="L916" i="1"/>
  <c r="O914" i="1"/>
  <c r="N914" i="1"/>
  <c r="M914" i="1"/>
  <c r="L914" i="1"/>
  <c r="O912" i="1"/>
  <c r="N912" i="1"/>
  <c r="M912" i="1"/>
  <c r="L912" i="1"/>
  <c r="O910" i="1"/>
  <c r="N910" i="1"/>
  <c r="M910" i="1"/>
  <c r="L910" i="1"/>
  <c r="O908" i="1"/>
  <c r="N908" i="1"/>
  <c r="M908" i="1"/>
  <c r="L908" i="1"/>
  <c r="O906" i="1"/>
  <c r="N906" i="1"/>
  <c r="M906" i="1"/>
  <c r="L906" i="1"/>
  <c r="O904" i="1"/>
  <c r="N904" i="1"/>
  <c r="M904" i="1"/>
  <c r="L904" i="1"/>
  <c r="O902" i="1"/>
  <c r="N902" i="1"/>
  <c r="M902" i="1"/>
  <c r="L902" i="1"/>
  <c r="O900" i="1"/>
  <c r="N900" i="1"/>
  <c r="M900" i="1"/>
  <c r="L900" i="1"/>
  <c r="O898" i="1"/>
  <c r="N898" i="1"/>
  <c r="M898" i="1"/>
  <c r="L898" i="1"/>
  <c r="O896" i="1"/>
  <c r="N896" i="1"/>
  <c r="M896" i="1"/>
  <c r="L896" i="1"/>
  <c r="O894" i="1"/>
  <c r="N894" i="1"/>
  <c r="M894" i="1"/>
  <c r="L894" i="1"/>
  <c r="O892" i="1"/>
  <c r="N892" i="1"/>
  <c r="M892" i="1"/>
  <c r="L892" i="1"/>
  <c r="O890" i="1"/>
  <c r="N890" i="1"/>
  <c r="M890" i="1"/>
  <c r="L890" i="1"/>
  <c r="O888" i="1"/>
  <c r="N888" i="1"/>
  <c r="M888" i="1"/>
  <c r="L888" i="1"/>
  <c r="O886" i="1"/>
  <c r="N886" i="1"/>
  <c r="M886" i="1"/>
  <c r="L886" i="1"/>
  <c r="O884" i="1"/>
  <c r="N884" i="1"/>
  <c r="M884" i="1"/>
  <c r="L884" i="1"/>
  <c r="O882" i="1"/>
  <c r="N882" i="1"/>
  <c r="M882" i="1"/>
  <c r="L882" i="1"/>
  <c r="O880" i="1"/>
  <c r="N880" i="1"/>
  <c r="M880" i="1"/>
  <c r="L880" i="1"/>
  <c r="O878" i="1"/>
  <c r="N878" i="1"/>
  <c r="M878" i="1"/>
  <c r="L878" i="1"/>
  <c r="O876" i="1"/>
  <c r="N876" i="1"/>
  <c r="M876" i="1"/>
  <c r="L876" i="1"/>
  <c r="O874" i="1"/>
  <c r="N874" i="1"/>
  <c r="M874" i="1"/>
  <c r="L874" i="1"/>
  <c r="O872" i="1"/>
  <c r="N872" i="1"/>
  <c r="M872" i="1"/>
  <c r="L872" i="1"/>
  <c r="O870" i="1"/>
  <c r="N870" i="1"/>
  <c r="M870" i="1"/>
  <c r="L870" i="1"/>
  <c r="O868" i="1"/>
  <c r="N868" i="1"/>
  <c r="M868" i="1"/>
  <c r="L868" i="1"/>
  <c r="O866" i="1"/>
  <c r="N866" i="1"/>
  <c r="M866" i="1"/>
  <c r="L866" i="1"/>
  <c r="O864" i="1"/>
  <c r="N864" i="1"/>
  <c r="M864" i="1"/>
  <c r="L864" i="1"/>
  <c r="O862" i="1"/>
  <c r="N862" i="1"/>
  <c r="M862" i="1"/>
  <c r="L862" i="1"/>
  <c r="O860" i="1"/>
  <c r="N860" i="1"/>
  <c r="M860" i="1"/>
  <c r="L860" i="1"/>
  <c r="O858" i="1"/>
  <c r="N858" i="1"/>
  <c r="M858" i="1"/>
  <c r="L858" i="1"/>
  <c r="O856" i="1"/>
  <c r="N856" i="1"/>
  <c r="M856" i="1"/>
  <c r="L856" i="1"/>
  <c r="O854" i="1"/>
  <c r="N854" i="1"/>
  <c r="M854" i="1"/>
  <c r="L854" i="1"/>
  <c r="O852" i="1"/>
  <c r="N852" i="1"/>
  <c r="M852" i="1"/>
  <c r="L852" i="1"/>
  <c r="O850" i="1"/>
  <c r="N850" i="1"/>
  <c r="M850" i="1"/>
  <c r="L850" i="1"/>
  <c r="O848" i="1"/>
  <c r="N848" i="1"/>
  <c r="M848" i="1"/>
  <c r="L848" i="1"/>
  <c r="O846" i="1"/>
  <c r="N846" i="1"/>
  <c r="M846" i="1"/>
  <c r="L846" i="1"/>
  <c r="O844" i="1"/>
  <c r="N844" i="1"/>
  <c r="M844" i="1"/>
  <c r="L844" i="1"/>
  <c r="O842" i="1"/>
  <c r="N842" i="1"/>
  <c r="M842" i="1"/>
  <c r="L842" i="1"/>
  <c r="O840" i="1"/>
  <c r="N840" i="1"/>
  <c r="M840" i="1"/>
  <c r="L840" i="1"/>
  <c r="O838" i="1"/>
  <c r="N838" i="1"/>
  <c r="M838" i="1"/>
  <c r="L838" i="1"/>
  <c r="O836" i="1"/>
  <c r="N836" i="1"/>
  <c r="M836" i="1"/>
  <c r="L836" i="1"/>
  <c r="O834" i="1"/>
  <c r="N834" i="1"/>
  <c r="M834" i="1"/>
  <c r="L834" i="1"/>
  <c r="O832" i="1"/>
  <c r="N832" i="1"/>
  <c r="M832" i="1"/>
  <c r="L832" i="1"/>
  <c r="O830" i="1"/>
  <c r="N830" i="1"/>
  <c r="M830" i="1"/>
  <c r="L830" i="1"/>
  <c r="O828" i="1"/>
  <c r="N828" i="1"/>
  <c r="M828" i="1"/>
  <c r="L828" i="1"/>
  <c r="O826" i="1"/>
  <c r="N826" i="1"/>
  <c r="M826" i="1"/>
  <c r="L826" i="1"/>
  <c r="O824" i="1"/>
  <c r="N824" i="1"/>
  <c r="M824" i="1"/>
  <c r="L824" i="1"/>
  <c r="O822" i="1"/>
  <c r="N822" i="1"/>
  <c r="M822" i="1"/>
  <c r="L822" i="1"/>
  <c r="O820" i="1"/>
  <c r="N820" i="1"/>
  <c r="M820" i="1"/>
  <c r="L820" i="1"/>
  <c r="O818" i="1"/>
  <c r="N818" i="1"/>
  <c r="M818" i="1"/>
  <c r="L818" i="1"/>
  <c r="O816" i="1"/>
  <c r="N816" i="1"/>
  <c r="M816" i="1"/>
  <c r="L816" i="1"/>
  <c r="O814" i="1"/>
  <c r="N814" i="1"/>
  <c r="M814" i="1"/>
  <c r="L814" i="1"/>
  <c r="O812" i="1"/>
  <c r="N812" i="1"/>
  <c r="M812" i="1"/>
  <c r="L812" i="1"/>
  <c r="O810" i="1"/>
  <c r="N810" i="1"/>
  <c r="M810" i="1"/>
  <c r="L810" i="1"/>
  <c r="O808" i="1"/>
  <c r="N808" i="1"/>
  <c r="M808" i="1"/>
  <c r="L808" i="1"/>
  <c r="O806" i="1"/>
  <c r="N806" i="1"/>
  <c r="M806" i="1"/>
  <c r="L806" i="1"/>
  <c r="O804" i="1"/>
  <c r="N804" i="1"/>
  <c r="M804" i="1"/>
  <c r="L804" i="1"/>
  <c r="O802" i="1"/>
  <c r="N802" i="1"/>
  <c r="M802" i="1"/>
  <c r="L802" i="1"/>
  <c r="O799" i="1"/>
  <c r="N799" i="1"/>
  <c r="M799" i="1"/>
  <c r="L799" i="1"/>
  <c r="O797" i="1"/>
  <c r="N797" i="1"/>
  <c r="M797" i="1"/>
  <c r="L797" i="1"/>
  <c r="O795" i="1"/>
  <c r="N795" i="1"/>
  <c r="M795" i="1"/>
  <c r="L795" i="1"/>
  <c r="O793" i="1"/>
  <c r="N793" i="1"/>
  <c r="M793" i="1"/>
  <c r="L793" i="1"/>
  <c r="O791" i="1"/>
  <c r="N791" i="1"/>
  <c r="M791" i="1"/>
  <c r="L791" i="1"/>
  <c r="O789" i="1"/>
  <c r="N789" i="1"/>
  <c r="M789" i="1"/>
  <c r="L789" i="1"/>
  <c r="O787" i="1"/>
  <c r="N787" i="1"/>
  <c r="M787" i="1"/>
  <c r="L787" i="1"/>
  <c r="O785" i="1"/>
  <c r="N785" i="1"/>
  <c r="M785" i="1"/>
  <c r="L785" i="1"/>
  <c r="O783" i="1"/>
  <c r="N783" i="1"/>
  <c r="M783" i="1"/>
  <c r="L783" i="1"/>
  <c r="O781" i="1"/>
  <c r="N781" i="1"/>
  <c r="M781" i="1"/>
  <c r="L781" i="1"/>
  <c r="O779" i="1"/>
  <c r="N779" i="1"/>
  <c r="M779" i="1"/>
  <c r="L779" i="1"/>
  <c r="O777" i="1"/>
  <c r="N777" i="1"/>
  <c r="M777" i="1"/>
  <c r="L777" i="1"/>
  <c r="O775" i="1"/>
  <c r="N775" i="1"/>
  <c r="M775" i="1"/>
  <c r="L775" i="1"/>
  <c r="O773" i="1"/>
  <c r="N773" i="1"/>
  <c r="M773" i="1"/>
  <c r="L773" i="1"/>
  <c r="O771" i="1"/>
  <c r="N771" i="1"/>
  <c r="M771" i="1"/>
  <c r="L771" i="1"/>
  <c r="O769" i="1"/>
  <c r="N769" i="1"/>
  <c r="M769" i="1"/>
  <c r="L769" i="1"/>
  <c r="O767" i="1"/>
  <c r="N767" i="1"/>
  <c r="M767" i="1"/>
  <c r="L767" i="1"/>
  <c r="O765" i="1"/>
  <c r="N765" i="1"/>
  <c r="M765" i="1"/>
  <c r="L765" i="1"/>
  <c r="O763" i="1"/>
  <c r="N763" i="1"/>
  <c r="M763" i="1"/>
  <c r="L763" i="1"/>
  <c r="O761" i="1"/>
  <c r="N761" i="1"/>
  <c r="M761" i="1"/>
  <c r="L761" i="1"/>
  <c r="O759" i="1"/>
  <c r="N759" i="1"/>
  <c r="M759" i="1"/>
  <c r="L759" i="1"/>
  <c r="O757" i="1"/>
  <c r="N757" i="1"/>
  <c r="M757" i="1"/>
  <c r="L757" i="1"/>
  <c r="O755" i="1"/>
  <c r="N755" i="1"/>
  <c r="M755" i="1"/>
  <c r="L755" i="1"/>
  <c r="O753" i="1"/>
  <c r="N753" i="1"/>
  <c r="M753" i="1"/>
  <c r="L753" i="1"/>
  <c r="O751" i="1"/>
  <c r="N751" i="1"/>
  <c r="M751" i="1"/>
  <c r="L751" i="1"/>
  <c r="O749" i="1"/>
  <c r="N749" i="1"/>
  <c r="M749" i="1"/>
  <c r="L749" i="1"/>
  <c r="O747" i="1"/>
  <c r="N747" i="1"/>
  <c r="M747" i="1"/>
  <c r="L747" i="1"/>
  <c r="O745" i="1"/>
  <c r="N745" i="1"/>
  <c r="M745" i="1"/>
  <c r="L745" i="1"/>
  <c r="O743" i="1"/>
  <c r="N743" i="1"/>
  <c r="M743" i="1"/>
  <c r="L743" i="1"/>
  <c r="O741" i="1"/>
  <c r="N741" i="1"/>
  <c r="M741" i="1"/>
  <c r="L741" i="1"/>
  <c r="O739" i="1"/>
  <c r="N739" i="1"/>
  <c r="M739" i="1"/>
  <c r="L739" i="1"/>
  <c r="O737" i="1"/>
  <c r="N737" i="1"/>
  <c r="M737" i="1"/>
  <c r="L737" i="1"/>
  <c r="O735" i="1"/>
  <c r="N735" i="1"/>
  <c r="M735" i="1"/>
  <c r="L735" i="1"/>
  <c r="O733" i="1"/>
  <c r="N733" i="1"/>
  <c r="M733" i="1"/>
  <c r="L733" i="1"/>
  <c r="O731" i="1"/>
  <c r="N731" i="1"/>
  <c r="M731" i="1"/>
  <c r="L731" i="1"/>
  <c r="O729" i="1"/>
  <c r="N729" i="1"/>
  <c r="M729" i="1"/>
  <c r="L729" i="1"/>
  <c r="O727" i="1"/>
  <c r="N727" i="1"/>
  <c r="M727" i="1"/>
  <c r="L727" i="1"/>
  <c r="O725" i="1"/>
  <c r="N725" i="1"/>
  <c r="M725" i="1"/>
  <c r="L725" i="1"/>
  <c r="O723" i="1"/>
  <c r="N723" i="1"/>
  <c r="M723" i="1"/>
  <c r="L723" i="1"/>
  <c r="O721" i="1"/>
  <c r="N721" i="1"/>
  <c r="M721" i="1"/>
  <c r="L721" i="1"/>
  <c r="O719" i="1"/>
  <c r="N719" i="1"/>
  <c r="M719" i="1"/>
  <c r="L719" i="1"/>
  <c r="O717" i="1"/>
  <c r="N717" i="1"/>
  <c r="M717" i="1"/>
  <c r="L717" i="1"/>
  <c r="O715" i="1"/>
  <c r="N715" i="1"/>
  <c r="M715" i="1"/>
  <c r="L715" i="1"/>
  <c r="O713" i="1"/>
  <c r="N713" i="1"/>
  <c r="M713" i="1"/>
  <c r="L713" i="1"/>
  <c r="O711" i="1"/>
  <c r="N711" i="1"/>
  <c r="M711" i="1"/>
  <c r="L711" i="1"/>
  <c r="O709" i="1"/>
  <c r="N709" i="1"/>
  <c r="M709" i="1"/>
  <c r="L709" i="1"/>
  <c r="O707" i="1"/>
  <c r="N707" i="1"/>
  <c r="M707" i="1"/>
  <c r="L707" i="1"/>
  <c r="O705" i="1"/>
  <c r="N705" i="1"/>
  <c r="M705" i="1"/>
  <c r="L705" i="1"/>
  <c r="O703" i="1"/>
  <c r="N703" i="1"/>
  <c r="M703" i="1"/>
  <c r="L703" i="1"/>
  <c r="O701" i="1"/>
  <c r="N701" i="1"/>
  <c r="M701" i="1"/>
  <c r="L701" i="1"/>
  <c r="O699" i="1"/>
  <c r="N699" i="1"/>
  <c r="M699" i="1"/>
  <c r="L699" i="1"/>
  <c r="O697" i="1"/>
  <c r="N697" i="1"/>
  <c r="M697" i="1"/>
  <c r="L697" i="1"/>
  <c r="O695" i="1"/>
  <c r="N695" i="1"/>
  <c r="M695" i="1"/>
  <c r="L695" i="1"/>
  <c r="O693" i="1"/>
  <c r="N693" i="1"/>
  <c r="M693" i="1"/>
  <c r="L693" i="1"/>
  <c r="O691" i="1"/>
  <c r="N691" i="1"/>
  <c r="M691" i="1"/>
  <c r="L691" i="1"/>
  <c r="O689" i="1"/>
  <c r="N689" i="1"/>
  <c r="M689" i="1"/>
  <c r="L689" i="1"/>
  <c r="O687" i="1"/>
  <c r="N687" i="1"/>
  <c r="M687" i="1"/>
  <c r="L687" i="1"/>
  <c r="O685" i="1"/>
  <c r="N685" i="1"/>
  <c r="M685" i="1"/>
  <c r="L685" i="1"/>
  <c r="O683" i="1"/>
  <c r="N683" i="1"/>
  <c r="M683" i="1"/>
  <c r="L683" i="1"/>
  <c r="O681" i="1"/>
  <c r="N681" i="1"/>
  <c r="M681" i="1"/>
  <c r="L681" i="1"/>
  <c r="O679" i="1"/>
  <c r="N679" i="1"/>
  <c r="M679" i="1"/>
  <c r="L679" i="1"/>
  <c r="O677" i="1"/>
  <c r="N677" i="1"/>
  <c r="M677" i="1"/>
  <c r="L677" i="1"/>
  <c r="O675" i="1"/>
  <c r="N675" i="1"/>
  <c r="M675" i="1"/>
  <c r="L675" i="1"/>
  <c r="O673" i="1"/>
  <c r="N673" i="1"/>
  <c r="M673" i="1"/>
  <c r="L673" i="1"/>
  <c r="O671" i="1"/>
  <c r="N671" i="1"/>
  <c r="M671" i="1"/>
  <c r="L671" i="1"/>
  <c r="O669" i="1"/>
  <c r="N669" i="1"/>
  <c r="M669" i="1"/>
  <c r="L669" i="1"/>
  <c r="O667" i="1"/>
  <c r="N667" i="1"/>
  <c r="M667" i="1"/>
  <c r="L667" i="1"/>
  <c r="O665" i="1"/>
  <c r="N665" i="1"/>
  <c r="M665" i="1"/>
  <c r="L665" i="1"/>
  <c r="O663" i="1"/>
  <c r="N663" i="1"/>
  <c r="M663" i="1"/>
  <c r="L663" i="1"/>
  <c r="O661" i="1"/>
  <c r="N661" i="1"/>
  <c r="M661" i="1"/>
  <c r="L661" i="1"/>
  <c r="O659" i="1"/>
  <c r="N659" i="1"/>
  <c r="M659" i="1"/>
  <c r="L659" i="1"/>
  <c r="O657" i="1"/>
  <c r="N657" i="1"/>
  <c r="M657" i="1"/>
  <c r="L657" i="1"/>
  <c r="O655" i="1"/>
  <c r="N655" i="1"/>
  <c r="M655" i="1"/>
  <c r="L655" i="1"/>
  <c r="O653" i="1"/>
  <c r="N653" i="1"/>
  <c r="M653" i="1"/>
  <c r="L653" i="1"/>
  <c r="O651" i="1"/>
  <c r="N651" i="1"/>
  <c r="M651" i="1"/>
  <c r="L651" i="1"/>
  <c r="O649" i="1"/>
  <c r="N649" i="1"/>
  <c r="M649" i="1"/>
  <c r="L649" i="1"/>
  <c r="O647" i="1"/>
  <c r="N647" i="1"/>
  <c r="M647" i="1"/>
  <c r="L647" i="1"/>
  <c r="O645" i="1"/>
  <c r="N645" i="1"/>
  <c r="M645" i="1"/>
  <c r="L645" i="1"/>
  <c r="O643" i="1"/>
  <c r="N643" i="1"/>
  <c r="M643" i="1"/>
  <c r="L643" i="1"/>
  <c r="O641" i="1"/>
  <c r="N641" i="1"/>
  <c r="M641" i="1"/>
  <c r="L641" i="1"/>
  <c r="O639" i="1"/>
  <c r="N639" i="1"/>
  <c r="M639" i="1"/>
  <c r="L639" i="1"/>
  <c r="O637" i="1"/>
  <c r="N637" i="1"/>
  <c r="M637" i="1"/>
  <c r="L637" i="1"/>
  <c r="O635" i="1"/>
  <c r="N635" i="1"/>
  <c r="M635" i="1"/>
  <c r="L635" i="1"/>
  <c r="O633" i="1"/>
  <c r="N633" i="1"/>
  <c r="M633" i="1"/>
  <c r="L633" i="1"/>
  <c r="O631" i="1"/>
  <c r="N631" i="1"/>
  <c r="M631" i="1"/>
  <c r="L631" i="1"/>
  <c r="O629" i="1"/>
  <c r="N629" i="1"/>
  <c r="M629" i="1"/>
  <c r="L629" i="1"/>
  <c r="O627" i="1"/>
  <c r="N627" i="1"/>
  <c r="M627" i="1"/>
  <c r="L627" i="1"/>
  <c r="O625" i="1"/>
  <c r="N625" i="1"/>
  <c r="M625" i="1"/>
  <c r="L625" i="1"/>
  <c r="O623" i="1"/>
  <c r="N623" i="1"/>
  <c r="M623" i="1"/>
  <c r="L623" i="1"/>
  <c r="O621" i="1"/>
  <c r="N621" i="1"/>
  <c r="M621" i="1"/>
  <c r="L621" i="1"/>
  <c r="O619" i="1"/>
  <c r="N619" i="1"/>
  <c r="M619" i="1"/>
  <c r="L619" i="1"/>
  <c r="O617" i="1"/>
  <c r="N617" i="1"/>
  <c r="M617" i="1"/>
  <c r="L617" i="1"/>
  <c r="O615" i="1"/>
  <c r="N615" i="1"/>
  <c r="M615" i="1"/>
  <c r="L615" i="1"/>
  <c r="O613" i="1"/>
  <c r="N613" i="1"/>
  <c r="M613" i="1"/>
  <c r="L613" i="1"/>
  <c r="O611" i="1"/>
  <c r="N611" i="1"/>
  <c r="M611" i="1"/>
  <c r="L611" i="1"/>
  <c r="O609" i="1"/>
  <c r="N609" i="1"/>
  <c r="M609" i="1"/>
  <c r="L609" i="1"/>
  <c r="O607" i="1"/>
  <c r="N607" i="1"/>
  <c r="M607" i="1"/>
  <c r="L607" i="1"/>
  <c r="O605" i="1"/>
  <c r="N605" i="1"/>
  <c r="M605" i="1"/>
  <c r="L605" i="1"/>
  <c r="O603" i="1"/>
  <c r="N603" i="1"/>
  <c r="M603" i="1"/>
  <c r="L603" i="1"/>
  <c r="O601" i="1"/>
  <c r="N601" i="1"/>
  <c r="M601" i="1"/>
  <c r="L601" i="1"/>
  <c r="O599" i="1"/>
  <c r="N599" i="1"/>
  <c r="M599" i="1"/>
  <c r="L599" i="1"/>
  <c r="O597" i="1"/>
  <c r="N597" i="1"/>
  <c r="M597" i="1"/>
  <c r="L597" i="1"/>
  <c r="O595" i="1"/>
  <c r="N595" i="1"/>
  <c r="M595" i="1"/>
  <c r="L595" i="1"/>
  <c r="O593" i="1"/>
  <c r="N593" i="1"/>
  <c r="M593" i="1"/>
  <c r="L593" i="1"/>
  <c r="O591" i="1"/>
  <c r="N591" i="1"/>
  <c r="M591" i="1"/>
  <c r="L591" i="1"/>
  <c r="O589" i="1"/>
  <c r="N589" i="1"/>
  <c r="M589" i="1"/>
  <c r="L589" i="1"/>
  <c r="O587" i="1"/>
  <c r="N587" i="1"/>
  <c r="M587" i="1"/>
  <c r="L587" i="1"/>
  <c r="O585" i="1"/>
  <c r="N585" i="1"/>
  <c r="M585" i="1"/>
  <c r="L585" i="1"/>
  <c r="O583" i="1"/>
  <c r="N583" i="1"/>
  <c r="M583" i="1"/>
  <c r="L583" i="1"/>
  <c r="O581" i="1"/>
  <c r="N581" i="1"/>
  <c r="M581" i="1"/>
  <c r="L581" i="1"/>
  <c r="O579" i="1"/>
  <c r="N579" i="1"/>
  <c r="M579" i="1"/>
  <c r="L579" i="1"/>
  <c r="O577" i="1"/>
  <c r="N577" i="1"/>
  <c r="M577" i="1"/>
  <c r="L577" i="1"/>
  <c r="O575" i="1"/>
  <c r="N575" i="1"/>
  <c r="M575" i="1"/>
  <c r="L575" i="1"/>
  <c r="O573" i="1"/>
  <c r="N573" i="1"/>
  <c r="M573" i="1"/>
  <c r="L573" i="1"/>
  <c r="O571" i="1"/>
  <c r="N571" i="1"/>
  <c r="M571" i="1"/>
  <c r="L571" i="1"/>
  <c r="O569" i="1"/>
  <c r="N569" i="1"/>
  <c r="M569" i="1"/>
  <c r="L569" i="1"/>
  <c r="O567" i="1"/>
  <c r="N567" i="1"/>
  <c r="M567" i="1"/>
  <c r="L567" i="1"/>
  <c r="O565" i="1"/>
  <c r="N565" i="1"/>
  <c r="M565" i="1"/>
  <c r="L565" i="1"/>
  <c r="O563" i="1"/>
  <c r="N563" i="1"/>
  <c r="M563" i="1"/>
  <c r="L563" i="1"/>
  <c r="O561" i="1"/>
  <c r="N561" i="1"/>
  <c r="M561" i="1"/>
  <c r="L561" i="1"/>
  <c r="O559" i="1"/>
  <c r="N559" i="1"/>
  <c r="M559" i="1"/>
  <c r="L559" i="1"/>
  <c r="O557" i="1"/>
  <c r="N557" i="1"/>
  <c r="M557" i="1"/>
  <c r="L557" i="1"/>
  <c r="O555" i="1"/>
  <c r="N555" i="1"/>
  <c r="M555" i="1"/>
  <c r="L555" i="1"/>
  <c r="O553" i="1"/>
  <c r="N553" i="1"/>
  <c r="M553" i="1"/>
  <c r="L553" i="1"/>
  <c r="O551" i="1"/>
  <c r="N551" i="1"/>
  <c r="M551" i="1"/>
  <c r="L551" i="1"/>
  <c r="O549" i="1"/>
  <c r="N549" i="1"/>
  <c r="M549" i="1"/>
  <c r="L549" i="1"/>
  <c r="O547" i="1"/>
  <c r="N547" i="1"/>
  <c r="M547" i="1"/>
  <c r="L547" i="1"/>
  <c r="O545" i="1"/>
  <c r="N545" i="1"/>
  <c r="M545" i="1"/>
  <c r="L545" i="1"/>
  <c r="O543" i="1"/>
  <c r="N543" i="1"/>
  <c r="M543" i="1"/>
  <c r="L543" i="1"/>
  <c r="O541" i="1"/>
  <c r="N541" i="1"/>
  <c r="M541" i="1"/>
  <c r="L541" i="1"/>
  <c r="O539" i="1"/>
  <c r="N539" i="1"/>
  <c r="M539" i="1"/>
  <c r="L539" i="1"/>
  <c r="O537" i="1"/>
  <c r="N537" i="1"/>
  <c r="M537" i="1"/>
  <c r="L537" i="1"/>
  <c r="O535" i="1"/>
  <c r="N535" i="1"/>
  <c r="M535" i="1"/>
  <c r="L535" i="1"/>
  <c r="O533" i="1"/>
  <c r="N533" i="1"/>
  <c r="M533" i="1"/>
  <c r="L533" i="1"/>
  <c r="O531" i="1"/>
  <c r="N531" i="1"/>
  <c r="M531" i="1"/>
  <c r="L531" i="1"/>
  <c r="O529" i="1"/>
  <c r="N529" i="1"/>
  <c r="M529" i="1"/>
  <c r="L529" i="1"/>
  <c r="O527" i="1"/>
  <c r="N527" i="1"/>
  <c r="M527" i="1"/>
  <c r="L527" i="1"/>
  <c r="O525" i="1"/>
  <c r="N525" i="1"/>
  <c r="M525" i="1"/>
  <c r="L525" i="1"/>
  <c r="O523" i="1"/>
  <c r="N523" i="1"/>
  <c r="M523" i="1"/>
  <c r="L523" i="1"/>
  <c r="O521" i="1"/>
  <c r="N521" i="1"/>
  <c r="M521" i="1"/>
  <c r="L521" i="1"/>
  <c r="O519" i="1"/>
  <c r="N519" i="1"/>
  <c r="M519" i="1"/>
  <c r="L519" i="1"/>
  <c r="O517" i="1"/>
  <c r="N517" i="1"/>
  <c r="M517" i="1"/>
  <c r="L517" i="1"/>
  <c r="O515" i="1"/>
  <c r="N515" i="1"/>
  <c r="M515" i="1"/>
  <c r="L515" i="1"/>
  <c r="O513" i="1"/>
  <c r="N513" i="1"/>
  <c r="M513" i="1"/>
  <c r="L513" i="1"/>
  <c r="O511" i="1"/>
  <c r="N511" i="1"/>
  <c r="M511" i="1"/>
  <c r="L511" i="1"/>
  <c r="O509" i="1"/>
  <c r="N509" i="1"/>
  <c r="M509" i="1"/>
  <c r="L509" i="1"/>
  <c r="O507" i="1"/>
  <c r="N507" i="1"/>
  <c r="M507" i="1"/>
  <c r="L507" i="1"/>
  <c r="O505" i="1"/>
  <c r="N505" i="1"/>
  <c r="M505" i="1"/>
  <c r="L505" i="1"/>
  <c r="O503" i="1"/>
  <c r="N503" i="1"/>
  <c r="M503" i="1"/>
  <c r="L503" i="1"/>
  <c r="O501" i="1"/>
  <c r="N501" i="1"/>
  <c r="M501" i="1"/>
  <c r="L501" i="1"/>
  <c r="O499" i="1"/>
  <c r="N499" i="1"/>
  <c r="M499" i="1"/>
  <c r="L499" i="1"/>
  <c r="O497" i="1"/>
  <c r="N497" i="1"/>
  <c r="M497" i="1"/>
  <c r="L497" i="1"/>
  <c r="O495" i="1"/>
  <c r="N495" i="1"/>
  <c r="M495" i="1"/>
  <c r="L495" i="1"/>
  <c r="O493" i="1"/>
  <c r="N493" i="1"/>
  <c r="M493" i="1"/>
  <c r="L493" i="1"/>
  <c r="O491" i="1"/>
  <c r="N491" i="1"/>
  <c r="M491" i="1"/>
  <c r="L491" i="1"/>
  <c r="O489" i="1"/>
  <c r="N489" i="1"/>
  <c r="M489" i="1"/>
  <c r="L489" i="1"/>
  <c r="O487" i="1"/>
  <c r="N487" i="1"/>
  <c r="M487" i="1"/>
  <c r="L487" i="1"/>
  <c r="O485" i="1"/>
  <c r="N485" i="1"/>
  <c r="M485" i="1"/>
  <c r="L485" i="1"/>
  <c r="O483" i="1"/>
  <c r="N483" i="1"/>
  <c r="M483" i="1"/>
  <c r="L483" i="1"/>
  <c r="O481" i="1"/>
  <c r="N481" i="1"/>
  <c r="M481" i="1"/>
  <c r="L481" i="1"/>
  <c r="O479" i="1"/>
  <c r="N479" i="1"/>
  <c r="M479" i="1"/>
  <c r="L479" i="1"/>
  <c r="O477" i="1"/>
  <c r="N477" i="1"/>
  <c r="M477" i="1"/>
  <c r="L477" i="1"/>
  <c r="O475" i="1"/>
  <c r="N475" i="1"/>
  <c r="M475" i="1"/>
  <c r="L475" i="1"/>
  <c r="O473" i="1"/>
  <c r="N473" i="1"/>
  <c r="M473" i="1"/>
  <c r="L473" i="1"/>
  <c r="O471" i="1"/>
  <c r="N471" i="1"/>
  <c r="M471" i="1"/>
  <c r="L471" i="1"/>
  <c r="O469" i="1"/>
  <c r="N469" i="1"/>
  <c r="M469" i="1"/>
  <c r="L469" i="1"/>
  <c r="O467" i="1"/>
  <c r="N467" i="1"/>
  <c r="M467" i="1"/>
  <c r="L467" i="1"/>
  <c r="O465" i="1"/>
  <c r="N465" i="1"/>
  <c r="M465" i="1"/>
  <c r="L465" i="1"/>
  <c r="O463" i="1"/>
  <c r="N463" i="1"/>
  <c r="M463" i="1"/>
  <c r="L463" i="1"/>
  <c r="O461" i="1"/>
  <c r="N461" i="1"/>
  <c r="M461" i="1"/>
  <c r="L461" i="1"/>
  <c r="O459" i="1"/>
  <c r="N459" i="1"/>
  <c r="M459" i="1"/>
  <c r="L459" i="1"/>
  <c r="O457" i="1"/>
  <c r="N457" i="1"/>
  <c r="M457" i="1"/>
  <c r="L457" i="1"/>
  <c r="O455" i="1"/>
  <c r="N455" i="1"/>
  <c r="M455" i="1"/>
  <c r="L455" i="1"/>
  <c r="O453" i="1"/>
  <c r="N453" i="1"/>
  <c r="M453" i="1"/>
  <c r="L453" i="1"/>
  <c r="O451" i="1"/>
  <c r="N451" i="1"/>
  <c r="M451" i="1"/>
  <c r="L451" i="1"/>
  <c r="O449" i="1"/>
  <c r="N449" i="1"/>
  <c r="M449" i="1"/>
  <c r="L449" i="1"/>
  <c r="O447" i="1"/>
  <c r="N447" i="1"/>
  <c r="M447" i="1"/>
  <c r="L447" i="1"/>
  <c r="O445" i="1"/>
  <c r="N445" i="1"/>
  <c r="M445" i="1"/>
  <c r="L445" i="1"/>
  <c r="O443" i="1"/>
  <c r="N443" i="1"/>
  <c r="M443" i="1"/>
  <c r="L443" i="1"/>
  <c r="O441" i="1"/>
  <c r="N441" i="1"/>
  <c r="M441" i="1"/>
  <c r="L441" i="1"/>
  <c r="O439" i="1"/>
  <c r="N439" i="1"/>
  <c r="M439" i="1"/>
  <c r="L439" i="1"/>
  <c r="O437" i="1"/>
  <c r="N437" i="1"/>
  <c r="M437" i="1"/>
  <c r="L437" i="1"/>
  <c r="O435" i="1"/>
  <c r="N435" i="1"/>
  <c r="M435" i="1"/>
  <c r="L435" i="1"/>
  <c r="O433" i="1"/>
  <c r="N433" i="1"/>
  <c r="M433" i="1"/>
  <c r="L433" i="1"/>
  <c r="O431" i="1"/>
  <c r="N431" i="1"/>
  <c r="M431" i="1"/>
  <c r="L431" i="1"/>
  <c r="O429" i="1"/>
  <c r="N429" i="1"/>
  <c r="M429" i="1"/>
  <c r="L429" i="1"/>
  <c r="O427" i="1"/>
  <c r="N427" i="1"/>
  <c r="M427" i="1"/>
  <c r="L427" i="1"/>
  <c r="O425" i="1"/>
  <c r="N425" i="1"/>
  <c r="M425" i="1"/>
  <c r="L425" i="1"/>
  <c r="O423" i="1"/>
  <c r="N423" i="1"/>
  <c r="M423" i="1"/>
  <c r="L423" i="1"/>
  <c r="O421" i="1"/>
  <c r="N421" i="1"/>
  <c r="M421" i="1"/>
  <c r="L421" i="1"/>
  <c r="O419" i="1"/>
  <c r="N419" i="1"/>
  <c r="M419" i="1"/>
  <c r="L419" i="1"/>
  <c r="O417" i="1"/>
  <c r="N417" i="1"/>
  <c r="M417" i="1"/>
  <c r="L417" i="1"/>
  <c r="O415" i="1"/>
  <c r="N415" i="1"/>
  <c r="M415" i="1"/>
  <c r="L415" i="1"/>
  <c r="O413" i="1"/>
  <c r="N413" i="1"/>
  <c r="M413" i="1"/>
  <c r="L413" i="1"/>
  <c r="O411" i="1"/>
  <c r="N411" i="1"/>
  <c r="M411" i="1"/>
  <c r="L411" i="1"/>
  <c r="O409" i="1"/>
  <c r="N409" i="1"/>
  <c r="M409" i="1"/>
  <c r="L409" i="1"/>
  <c r="O407" i="1"/>
  <c r="N407" i="1"/>
  <c r="M407" i="1"/>
  <c r="L407" i="1"/>
  <c r="O405" i="1"/>
  <c r="N405" i="1"/>
  <c r="M405" i="1"/>
  <c r="L405" i="1"/>
  <c r="O403" i="1"/>
  <c r="N403" i="1"/>
  <c r="M403" i="1"/>
  <c r="L403" i="1"/>
  <c r="O401" i="1"/>
  <c r="N401" i="1"/>
  <c r="M401" i="1"/>
  <c r="L401" i="1"/>
  <c r="O399" i="1"/>
  <c r="N399" i="1"/>
  <c r="M399" i="1"/>
  <c r="L399" i="1"/>
  <c r="O397" i="1"/>
  <c r="N397" i="1"/>
  <c r="M397" i="1"/>
  <c r="L397" i="1"/>
  <c r="O395" i="1"/>
  <c r="N395" i="1"/>
  <c r="M395" i="1"/>
  <c r="L395" i="1"/>
  <c r="O393" i="1"/>
  <c r="N393" i="1"/>
  <c r="M393" i="1"/>
  <c r="L393" i="1"/>
  <c r="O391" i="1"/>
  <c r="N391" i="1"/>
  <c r="M391" i="1"/>
  <c r="L391" i="1"/>
  <c r="O389" i="1"/>
  <c r="N389" i="1"/>
  <c r="M389" i="1"/>
  <c r="L389" i="1"/>
  <c r="O387" i="1"/>
  <c r="N387" i="1"/>
  <c r="M387" i="1"/>
  <c r="L387" i="1"/>
  <c r="O385" i="1"/>
  <c r="N385" i="1"/>
  <c r="M385" i="1"/>
  <c r="L385" i="1"/>
  <c r="O383" i="1"/>
  <c r="N383" i="1"/>
  <c r="M383" i="1"/>
  <c r="L383" i="1"/>
  <c r="O381" i="1"/>
  <c r="N381" i="1"/>
  <c r="M381" i="1"/>
  <c r="L381" i="1"/>
  <c r="O379" i="1"/>
  <c r="N379" i="1"/>
  <c r="M379" i="1"/>
  <c r="L379" i="1"/>
  <c r="O377" i="1"/>
  <c r="N377" i="1"/>
  <c r="M377" i="1"/>
  <c r="L377" i="1"/>
  <c r="O375" i="1"/>
  <c r="N375" i="1"/>
  <c r="M375" i="1"/>
  <c r="L375" i="1"/>
  <c r="O373" i="1"/>
  <c r="N373" i="1"/>
  <c r="M373" i="1"/>
  <c r="L373" i="1"/>
  <c r="O371" i="1"/>
  <c r="N371" i="1"/>
  <c r="M371" i="1"/>
  <c r="L371" i="1"/>
  <c r="O369" i="1"/>
  <c r="N369" i="1"/>
  <c r="M369" i="1"/>
  <c r="L369" i="1"/>
  <c r="O367" i="1"/>
  <c r="N367" i="1"/>
  <c r="M367" i="1"/>
  <c r="L367" i="1"/>
  <c r="O365" i="1"/>
  <c r="N365" i="1"/>
  <c r="M365" i="1"/>
  <c r="L365" i="1"/>
  <c r="O362" i="1"/>
  <c r="N362" i="1"/>
  <c r="M362" i="1"/>
  <c r="L362" i="1"/>
  <c r="O360" i="1"/>
  <c r="N360" i="1"/>
  <c r="M360" i="1"/>
  <c r="L360" i="1"/>
  <c r="O358" i="1"/>
  <c r="N358" i="1"/>
  <c r="M358" i="1"/>
  <c r="L358" i="1"/>
  <c r="O356" i="1"/>
  <c r="N356" i="1"/>
  <c r="M356" i="1"/>
  <c r="L356" i="1"/>
  <c r="O354" i="1"/>
  <c r="N354" i="1"/>
  <c r="M354" i="1"/>
  <c r="L354" i="1"/>
  <c r="O352" i="1"/>
  <c r="N352" i="1"/>
  <c r="M352" i="1"/>
  <c r="L352" i="1"/>
  <c r="O350" i="1"/>
  <c r="N350" i="1"/>
  <c r="M350" i="1"/>
  <c r="L350" i="1"/>
  <c r="O348" i="1"/>
  <c r="N348" i="1"/>
  <c r="M348" i="1"/>
  <c r="L348" i="1"/>
  <c r="O346" i="1"/>
  <c r="N346" i="1"/>
  <c r="M346" i="1"/>
  <c r="L346" i="1"/>
  <c r="O344" i="1"/>
  <c r="N344" i="1"/>
  <c r="M344" i="1"/>
  <c r="L344" i="1"/>
  <c r="O342" i="1"/>
  <c r="N342" i="1"/>
  <c r="M342" i="1"/>
  <c r="L342" i="1"/>
  <c r="O340" i="1"/>
  <c r="N340" i="1"/>
  <c r="M340" i="1"/>
  <c r="L340" i="1"/>
  <c r="O338" i="1"/>
  <c r="N338" i="1"/>
  <c r="M338" i="1"/>
  <c r="L338" i="1"/>
  <c r="O336" i="1"/>
  <c r="N336" i="1"/>
  <c r="M336" i="1"/>
  <c r="L336" i="1"/>
  <c r="O334" i="1"/>
  <c r="N334" i="1"/>
  <c r="M334" i="1"/>
  <c r="L334" i="1"/>
  <c r="O332" i="1"/>
  <c r="N332" i="1"/>
  <c r="M332" i="1"/>
  <c r="L332" i="1"/>
  <c r="O330" i="1"/>
  <c r="N330" i="1"/>
  <c r="M330" i="1"/>
  <c r="L330" i="1"/>
  <c r="O328" i="1"/>
  <c r="N328" i="1"/>
  <c r="M328" i="1"/>
  <c r="L328" i="1"/>
  <c r="O325" i="1"/>
  <c r="N325" i="1"/>
  <c r="M325" i="1"/>
  <c r="L325" i="1"/>
  <c r="O323" i="1"/>
  <c r="N323" i="1"/>
  <c r="M323" i="1"/>
  <c r="L323" i="1"/>
  <c r="O321" i="1"/>
  <c r="N321" i="1"/>
  <c r="M321" i="1"/>
  <c r="L321" i="1"/>
  <c r="O319" i="1"/>
  <c r="N319" i="1"/>
  <c r="M319" i="1"/>
  <c r="L319" i="1"/>
  <c r="O317" i="1"/>
  <c r="N317" i="1"/>
  <c r="M317" i="1"/>
  <c r="L317" i="1"/>
  <c r="O315" i="1"/>
  <c r="N315" i="1"/>
  <c r="M315" i="1"/>
  <c r="L315" i="1"/>
  <c r="O313" i="1"/>
  <c r="N313" i="1"/>
  <c r="M313" i="1"/>
  <c r="L313" i="1"/>
  <c r="O311" i="1"/>
  <c r="N311" i="1"/>
  <c r="M311" i="1"/>
  <c r="L311" i="1"/>
  <c r="O309" i="1"/>
  <c r="N309" i="1"/>
  <c r="M309" i="1"/>
  <c r="L309" i="1"/>
  <c r="O307" i="1"/>
  <c r="N307" i="1"/>
  <c r="M307" i="1"/>
  <c r="L307" i="1"/>
  <c r="O305" i="1"/>
  <c r="N305" i="1"/>
  <c r="M305" i="1"/>
  <c r="L305" i="1"/>
  <c r="O303" i="1"/>
  <c r="N303" i="1"/>
  <c r="M303" i="1"/>
  <c r="L303" i="1"/>
  <c r="O301" i="1"/>
  <c r="N301" i="1"/>
  <c r="M301" i="1"/>
  <c r="L301" i="1"/>
  <c r="O299" i="1"/>
  <c r="N299" i="1"/>
  <c r="M299" i="1"/>
  <c r="L299" i="1"/>
  <c r="O297" i="1"/>
  <c r="N297" i="1"/>
  <c r="M297" i="1"/>
  <c r="L297" i="1"/>
  <c r="O295" i="1"/>
  <c r="N295" i="1"/>
  <c r="M295" i="1"/>
  <c r="L295" i="1"/>
  <c r="O293" i="1"/>
  <c r="N293" i="1"/>
  <c r="M293" i="1"/>
  <c r="L293" i="1"/>
  <c r="O291" i="1"/>
  <c r="N291" i="1"/>
  <c r="M291" i="1"/>
  <c r="L291" i="1"/>
  <c r="O289" i="1"/>
  <c r="N289" i="1"/>
  <c r="M289" i="1"/>
  <c r="L289" i="1"/>
  <c r="O287" i="1"/>
  <c r="N287" i="1"/>
  <c r="M287" i="1"/>
  <c r="L287" i="1"/>
  <c r="O285" i="1"/>
  <c r="N285" i="1"/>
  <c r="M285" i="1"/>
  <c r="L285" i="1"/>
  <c r="O283" i="1"/>
  <c r="N283" i="1"/>
  <c r="M283" i="1"/>
  <c r="L283" i="1"/>
  <c r="O281" i="1"/>
  <c r="N281" i="1"/>
  <c r="M281" i="1"/>
  <c r="L281" i="1"/>
  <c r="O279" i="1"/>
  <c r="N279" i="1"/>
  <c r="M279" i="1"/>
  <c r="L279" i="1"/>
  <c r="O277" i="1"/>
  <c r="N277" i="1"/>
  <c r="M277" i="1"/>
  <c r="L277" i="1"/>
  <c r="O275" i="1"/>
  <c r="N275" i="1"/>
  <c r="M275" i="1"/>
  <c r="L275" i="1"/>
  <c r="O273" i="1"/>
  <c r="N273" i="1"/>
  <c r="M273" i="1"/>
  <c r="L273" i="1"/>
  <c r="O271" i="1"/>
  <c r="N271" i="1"/>
  <c r="M271" i="1"/>
  <c r="L271" i="1"/>
  <c r="O269" i="1"/>
  <c r="N269" i="1"/>
  <c r="M269" i="1"/>
  <c r="L269" i="1"/>
  <c r="O267" i="1"/>
  <c r="N267" i="1"/>
  <c r="M267" i="1"/>
  <c r="L267" i="1"/>
  <c r="O265" i="1"/>
  <c r="N265" i="1"/>
  <c r="M265" i="1"/>
  <c r="L265" i="1"/>
  <c r="O263" i="1"/>
  <c r="N263" i="1"/>
  <c r="M263" i="1"/>
  <c r="L263" i="1"/>
  <c r="O261" i="1"/>
  <c r="N261" i="1"/>
  <c r="M261" i="1"/>
  <c r="L261" i="1"/>
  <c r="O259" i="1"/>
  <c r="N259" i="1"/>
  <c r="M259" i="1"/>
  <c r="L259" i="1"/>
  <c r="O257" i="1"/>
  <c r="N257" i="1"/>
  <c r="M257" i="1"/>
  <c r="L257" i="1"/>
  <c r="O255" i="1"/>
  <c r="N255" i="1"/>
  <c r="M255" i="1"/>
  <c r="L255" i="1"/>
  <c r="O253" i="1"/>
  <c r="N253" i="1"/>
  <c r="M253" i="1"/>
  <c r="L253" i="1"/>
  <c r="O251" i="1"/>
  <c r="N251" i="1"/>
  <c r="M251" i="1"/>
  <c r="L251" i="1"/>
  <c r="O249" i="1"/>
  <c r="N249" i="1"/>
  <c r="M249" i="1"/>
  <c r="L249" i="1"/>
  <c r="O247" i="1"/>
  <c r="N247" i="1"/>
  <c r="M247" i="1"/>
  <c r="L247" i="1"/>
  <c r="O245" i="1"/>
  <c r="N245" i="1"/>
  <c r="M245" i="1"/>
  <c r="L245" i="1"/>
  <c r="O243" i="1"/>
  <c r="N243" i="1"/>
  <c r="M243" i="1"/>
  <c r="L243" i="1"/>
  <c r="O241" i="1"/>
  <c r="N241" i="1"/>
  <c r="M241" i="1"/>
  <c r="L241" i="1"/>
  <c r="O239" i="1"/>
  <c r="N239" i="1"/>
  <c r="M239" i="1"/>
  <c r="L239" i="1"/>
  <c r="O237" i="1"/>
  <c r="N237" i="1"/>
  <c r="M237" i="1"/>
  <c r="L237" i="1"/>
  <c r="O235" i="1"/>
  <c r="N235" i="1"/>
  <c r="M235" i="1"/>
  <c r="L235" i="1"/>
  <c r="O233" i="1"/>
  <c r="N233" i="1"/>
  <c r="M233" i="1"/>
  <c r="L233" i="1"/>
  <c r="O231" i="1"/>
  <c r="N231" i="1"/>
  <c r="M231" i="1"/>
  <c r="L231" i="1"/>
  <c r="O229" i="1"/>
  <c r="N229" i="1"/>
  <c r="M229" i="1"/>
  <c r="L229" i="1"/>
  <c r="O227" i="1"/>
  <c r="N227" i="1"/>
  <c r="M227" i="1"/>
  <c r="L227" i="1"/>
  <c r="O225" i="1"/>
  <c r="N225" i="1"/>
  <c r="M225" i="1"/>
  <c r="L225" i="1"/>
  <c r="O223" i="1"/>
  <c r="N223" i="1"/>
  <c r="M223" i="1"/>
  <c r="L223" i="1"/>
  <c r="O221" i="1"/>
  <c r="N221" i="1"/>
  <c r="M221" i="1"/>
  <c r="L221" i="1"/>
  <c r="O219" i="1"/>
  <c r="N219" i="1"/>
  <c r="M219" i="1"/>
  <c r="L219" i="1"/>
  <c r="O217" i="1"/>
  <c r="N217" i="1"/>
  <c r="M217" i="1"/>
  <c r="L217" i="1"/>
  <c r="O215" i="1"/>
  <c r="N215" i="1"/>
  <c r="M215" i="1"/>
  <c r="L215" i="1"/>
  <c r="O213" i="1"/>
  <c r="N213" i="1"/>
  <c r="M213" i="1"/>
  <c r="L213" i="1"/>
  <c r="O211" i="1"/>
  <c r="N211" i="1"/>
  <c r="M211" i="1"/>
  <c r="L211" i="1"/>
  <c r="O209" i="1"/>
  <c r="N209" i="1"/>
  <c r="M209" i="1"/>
  <c r="L209" i="1"/>
  <c r="O207" i="1"/>
  <c r="N207" i="1"/>
  <c r="M207" i="1"/>
  <c r="L207" i="1"/>
  <c r="O205" i="1"/>
  <c r="N205" i="1"/>
  <c r="M205" i="1"/>
  <c r="L205" i="1"/>
  <c r="O203" i="1"/>
  <c r="N203" i="1"/>
  <c r="M203" i="1"/>
  <c r="L203" i="1"/>
  <c r="O201" i="1"/>
  <c r="N201" i="1"/>
  <c r="M201" i="1"/>
  <c r="L201" i="1"/>
  <c r="O199" i="1"/>
  <c r="N199" i="1"/>
  <c r="M199" i="1"/>
  <c r="L199" i="1"/>
  <c r="O197" i="1"/>
  <c r="N197" i="1"/>
  <c r="M197" i="1"/>
  <c r="L197" i="1"/>
  <c r="O195" i="1"/>
  <c r="N195" i="1"/>
  <c r="M195" i="1"/>
  <c r="L195" i="1"/>
  <c r="O193" i="1"/>
  <c r="N193" i="1"/>
  <c r="M193" i="1"/>
  <c r="L193" i="1"/>
  <c r="O191" i="1"/>
  <c r="N191" i="1"/>
  <c r="M191" i="1"/>
  <c r="L191" i="1"/>
  <c r="O189" i="1"/>
  <c r="N189" i="1"/>
  <c r="M189" i="1"/>
  <c r="L189" i="1"/>
  <c r="O187" i="1"/>
  <c r="N187" i="1"/>
  <c r="M187" i="1"/>
  <c r="L187" i="1"/>
  <c r="O185" i="1"/>
  <c r="N185" i="1"/>
  <c r="M185" i="1"/>
  <c r="L185" i="1"/>
  <c r="O183" i="1"/>
  <c r="N183" i="1"/>
  <c r="M183" i="1"/>
  <c r="L183" i="1"/>
  <c r="O181" i="1"/>
  <c r="N181" i="1"/>
  <c r="M181" i="1"/>
  <c r="L181" i="1"/>
  <c r="O179" i="1"/>
  <c r="N179" i="1"/>
  <c r="M179" i="1"/>
  <c r="L179" i="1"/>
  <c r="O177" i="1"/>
  <c r="N177" i="1"/>
  <c r="M177" i="1"/>
  <c r="L177" i="1"/>
  <c r="O175" i="1"/>
  <c r="N175" i="1"/>
  <c r="M175" i="1"/>
  <c r="L175" i="1"/>
  <c r="O173" i="1"/>
  <c r="N173" i="1"/>
  <c r="M173" i="1"/>
  <c r="L173" i="1"/>
  <c r="O171" i="1"/>
  <c r="N171" i="1"/>
  <c r="M171" i="1"/>
  <c r="L171" i="1"/>
  <c r="O169" i="1"/>
  <c r="N169" i="1"/>
  <c r="M169" i="1"/>
  <c r="L169" i="1"/>
  <c r="O167" i="1"/>
  <c r="N167" i="1"/>
  <c r="M167" i="1"/>
  <c r="L167" i="1"/>
  <c r="O165" i="1"/>
  <c r="N165" i="1"/>
  <c r="M165" i="1"/>
  <c r="L165" i="1"/>
  <c r="O163" i="1"/>
  <c r="N163" i="1"/>
  <c r="M163" i="1"/>
  <c r="L163" i="1"/>
  <c r="O161" i="1"/>
  <c r="N161" i="1"/>
  <c r="M161" i="1"/>
  <c r="L161" i="1"/>
  <c r="O159" i="1"/>
  <c r="N159" i="1"/>
  <c r="M159" i="1"/>
  <c r="L159" i="1"/>
  <c r="O157" i="1"/>
  <c r="N157" i="1"/>
  <c r="M157" i="1"/>
  <c r="L157" i="1"/>
  <c r="O155" i="1"/>
  <c r="N155" i="1"/>
  <c r="M155" i="1"/>
  <c r="L155" i="1"/>
  <c r="O153" i="1"/>
  <c r="N153" i="1"/>
  <c r="M153" i="1"/>
  <c r="L153" i="1"/>
  <c r="O151" i="1"/>
  <c r="N151" i="1"/>
  <c r="M151" i="1"/>
  <c r="L151" i="1"/>
  <c r="O149" i="1"/>
  <c r="N149" i="1"/>
  <c r="M149" i="1"/>
  <c r="L149" i="1"/>
  <c r="O147" i="1"/>
  <c r="N147" i="1"/>
  <c r="M147" i="1"/>
  <c r="L147" i="1"/>
  <c r="O145" i="1"/>
  <c r="N145" i="1"/>
  <c r="M145" i="1"/>
  <c r="L145" i="1"/>
  <c r="O143" i="1"/>
  <c r="N143" i="1"/>
  <c r="M143" i="1"/>
  <c r="L143" i="1"/>
  <c r="O141" i="1"/>
  <c r="N141" i="1"/>
  <c r="M141" i="1"/>
  <c r="L141" i="1"/>
  <c r="O139" i="1"/>
  <c r="N139" i="1"/>
  <c r="M139" i="1"/>
  <c r="L139" i="1"/>
  <c r="O137" i="1"/>
  <c r="N137" i="1"/>
  <c r="M137" i="1"/>
  <c r="L137" i="1"/>
  <c r="O134" i="1"/>
  <c r="N134" i="1"/>
  <c r="M134" i="1"/>
  <c r="L134" i="1"/>
  <c r="O132" i="1"/>
  <c r="N132" i="1"/>
  <c r="M132" i="1"/>
  <c r="L132" i="1"/>
  <c r="O130" i="1"/>
  <c r="N130" i="1"/>
  <c r="M130" i="1"/>
  <c r="L130" i="1"/>
  <c r="O128" i="1"/>
  <c r="N128" i="1"/>
  <c r="M128" i="1"/>
  <c r="L128" i="1"/>
  <c r="O126" i="1"/>
  <c r="N126" i="1"/>
  <c r="M126" i="1"/>
  <c r="L126" i="1"/>
  <c r="O124" i="1"/>
  <c r="N124" i="1"/>
  <c r="M124" i="1"/>
  <c r="L124" i="1"/>
  <c r="O122" i="1"/>
  <c r="N122" i="1"/>
  <c r="M122" i="1"/>
  <c r="L122" i="1"/>
  <c r="O120" i="1"/>
  <c r="N120" i="1"/>
  <c r="M120" i="1"/>
  <c r="L120" i="1"/>
  <c r="O118" i="1"/>
  <c r="N118" i="1"/>
  <c r="M118" i="1"/>
  <c r="L118" i="1"/>
  <c r="O116" i="1"/>
  <c r="N116" i="1"/>
  <c r="M116" i="1"/>
  <c r="L116" i="1"/>
  <c r="O114" i="1"/>
  <c r="N114" i="1"/>
  <c r="M114" i="1"/>
  <c r="L114" i="1"/>
  <c r="O112" i="1"/>
  <c r="N112" i="1"/>
  <c r="M112" i="1"/>
  <c r="L112" i="1"/>
  <c r="O110" i="1"/>
  <c r="N110" i="1"/>
  <c r="M110" i="1"/>
  <c r="L110" i="1"/>
  <c r="O108" i="1"/>
  <c r="N108" i="1"/>
  <c r="M108" i="1"/>
  <c r="L108" i="1"/>
  <c r="O106" i="1"/>
  <c r="N106" i="1"/>
  <c r="M106" i="1"/>
  <c r="L106" i="1"/>
  <c r="O104" i="1"/>
  <c r="N104" i="1"/>
  <c r="M104" i="1"/>
  <c r="L104" i="1"/>
  <c r="O102" i="1"/>
  <c r="N102" i="1"/>
  <c r="M102" i="1"/>
  <c r="L102" i="1"/>
  <c r="O100" i="1"/>
  <c r="N100" i="1"/>
  <c r="M100" i="1"/>
  <c r="L100" i="1"/>
  <c r="O98" i="1"/>
  <c r="N98" i="1"/>
  <c r="M98" i="1"/>
  <c r="L98" i="1"/>
  <c r="O96" i="1"/>
  <c r="N96" i="1"/>
  <c r="M96" i="1"/>
  <c r="L96" i="1"/>
  <c r="O94" i="1"/>
  <c r="N94" i="1"/>
  <c r="M94" i="1"/>
  <c r="L94" i="1"/>
  <c r="O91" i="1"/>
  <c r="N91" i="1"/>
  <c r="M91" i="1"/>
  <c r="L91" i="1"/>
  <c r="O89" i="1"/>
  <c r="N89" i="1"/>
  <c r="M89" i="1"/>
  <c r="L89" i="1"/>
  <c r="O87" i="1"/>
  <c r="N87" i="1"/>
  <c r="M87" i="1"/>
  <c r="L87" i="1"/>
  <c r="O85" i="1"/>
  <c r="N85" i="1"/>
  <c r="M85" i="1"/>
  <c r="L85" i="1"/>
  <c r="O83" i="1"/>
  <c r="N83" i="1"/>
  <c r="M83" i="1"/>
  <c r="L83" i="1"/>
  <c r="O81" i="1"/>
  <c r="N81" i="1"/>
  <c r="M81" i="1"/>
  <c r="L81" i="1"/>
  <c r="O79" i="1"/>
  <c r="N79" i="1"/>
  <c r="M79" i="1"/>
  <c r="L79" i="1"/>
  <c r="O77" i="1"/>
  <c r="N77" i="1"/>
  <c r="M77" i="1"/>
  <c r="L77" i="1"/>
  <c r="O75" i="1"/>
  <c r="N75" i="1"/>
  <c r="M75" i="1"/>
  <c r="L75" i="1"/>
  <c r="O73" i="1"/>
  <c r="N73" i="1"/>
  <c r="M73" i="1"/>
  <c r="L73" i="1"/>
  <c r="O71" i="1"/>
  <c r="N71" i="1"/>
  <c r="M71" i="1"/>
  <c r="L71" i="1"/>
  <c r="O69" i="1"/>
  <c r="N69" i="1"/>
  <c r="M69" i="1"/>
  <c r="L69" i="1"/>
  <c r="O67" i="1"/>
  <c r="N67" i="1"/>
  <c r="M67" i="1"/>
  <c r="L67" i="1"/>
  <c r="O65" i="1"/>
  <c r="N65" i="1"/>
  <c r="M65" i="1"/>
  <c r="L65" i="1"/>
  <c r="O63" i="1"/>
  <c r="N63" i="1"/>
  <c r="M63" i="1"/>
  <c r="L63" i="1"/>
  <c r="O61" i="1"/>
  <c r="N61" i="1"/>
  <c r="M61" i="1"/>
  <c r="L61" i="1"/>
  <c r="O59" i="1"/>
  <c r="N59" i="1"/>
  <c r="M59" i="1"/>
  <c r="L59" i="1"/>
  <c r="O57" i="1"/>
  <c r="N57" i="1"/>
  <c r="M57" i="1"/>
  <c r="L57" i="1"/>
  <c r="O55" i="1"/>
  <c r="N55" i="1"/>
  <c r="M55" i="1"/>
  <c r="L55" i="1"/>
  <c r="O53" i="1"/>
  <c r="N53" i="1"/>
  <c r="M53" i="1"/>
  <c r="L53" i="1"/>
  <c r="O51" i="1"/>
  <c r="N51" i="1"/>
  <c r="M51" i="1"/>
  <c r="L51" i="1"/>
  <c r="O49" i="1"/>
  <c r="N49" i="1"/>
  <c r="M49" i="1"/>
  <c r="L49" i="1"/>
  <c r="O47" i="1"/>
  <c r="N47" i="1"/>
  <c r="M47" i="1"/>
  <c r="L47" i="1"/>
  <c r="O45" i="1"/>
  <c r="N45" i="1"/>
  <c r="M45" i="1"/>
  <c r="L45" i="1"/>
  <c r="O43" i="1"/>
  <c r="N43" i="1"/>
  <c r="M43" i="1"/>
  <c r="L43" i="1"/>
  <c r="O41" i="1"/>
  <c r="N41" i="1"/>
  <c r="M41" i="1"/>
  <c r="L41" i="1"/>
  <c r="O39" i="1"/>
  <c r="N39" i="1"/>
  <c r="M39" i="1"/>
  <c r="L39" i="1"/>
  <c r="O37" i="1"/>
  <c r="N37" i="1"/>
  <c r="M37" i="1"/>
  <c r="L37" i="1"/>
  <c r="O35" i="1"/>
  <c r="N35" i="1"/>
  <c r="M35" i="1"/>
  <c r="L35" i="1"/>
  <c r="O33" i="1"/>
  <c r="N33" i="1"/>
  <c r="M33" i="1"/>
  <c r="L33" i="1"/>
  <c r="O31" i="1"/>
  <c r="N31" i="1"/>
  <c r="M31" i="1"/>
  <c r="L31" i="1"/>
  <c r="O29" i="1"/>
  <c r="N29" i="1"/>
  <c r="M29" i="1"/>
  <c r="L29" i="1"/>
  <c r="O27" i="1"/>
  <c r="N27" i="1"/>
  <c r="M27" i="1"/>
  <c r="L27" i="1"/>
  <c r="G23" i="1"/>
  <c r="H23" i="1" s="1"/>
  <c r="I23" i="1" s="1"/>
  <c r="K23" i="1" s="1"/>
  <c r="A23" i="1"/>
  <c r="O23" i="1" l="1"/>
  <c r="O3063" i="1" s="1"/>
  <c r="C3066" i="1" s="1"/>
  <c r="N23" i="1"/>
  <c r="N3063" i="1" s="1"/>
  <c r="C3065" i="1" s="1"/>
  <c r="L23" i="1"/>
  <c r="M23" i="1"/>
  <c r="F2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069" i="2"/>
  <c r="H1070" i="2"/>
  <c r="H107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M3063" i="1" l="1"/>
  <c r="C3064" i="1" s="1"/>
  <c r="R23" i="1"/>
  <c r="Q3063" i="1" l="1"/>
  <c r="C3063" i="1" s="1"/>
  <c r="H4" i="1"/>
  <c r="R33" i="1" l="1"/>
  <c r="R25" i="1"/>
  <c r="R24" i="1"/>
  <c r="K2" i="2" l="1"/>
  <c r="H2" i="2"/>
  <c r="G2" i="2" l="1"/>
  <c r="G1" i="2"/>
  <c r="H1" i="2" s="1"/>
</calcChain>
</file>

<file path=xl/sharedStrings.xml><?xml version="1.0" encoding="utf-8"?>
<sst xmlns="http://schemas.openxmlformats.org/spreadsheetml/2006/main" count="10169" uniqueCount="4042">
  <si>
    <t>TT</t>
  </si>
  <si>
    <t>Số thẻ</t>
  </si>
  <si>
    <t>Họ và Tên</t>
  </si>
  <si>
    <t>Lớp</t>
  </si>
  <si>
    <t>TBHB</t>
  </si>
  <si>
    <t>ĐRL</t>
  </si>
  <si>
    <t>Đối 
tượng</t>
  </si>
  <si>
    <t>Điểm 
thưởng</t>
  </si>
  <si>
    <t>Điểm 
xét HB</t>
  </si>
  <si>
    <t>CỘNG HÒA XÃ HỘI CHỦ NGHĨA VIỆT NAM</t>
  </si>
  <si>
    <t>TRƯỜNG ĐẠI HỌC BÁCH KHOA</t>
  </si>
  <si>
    <t>Độc lập - Tự do - Hạnh phúc</t>
  </si>
  <si>
    <t>Stt</t>
  </si>
  <si>
    <t>Họ và tên</t>
  </si>
  <si>
    <t>Mã số sinh viên</t>
  </si>
  <si>
    <t>Đối tượng</t>
  </si>
  <si>
    <t>Số tiền</t>
  </si>
  <si>
    <t>Loại 
HB</t>
  </si>
  <si>
    <t>Giỏi</t>
  </si>
  <si>
    <t>Khá</t>
  </si>
  <si>
    <t>ĐẠI HỌC ĐÀ NẴNG</t>
  </si>
  <si>
    <t>X. Sắc</t>
  </si>
  <si>
    <t>KT. HIỆU TRƯỞNG</t>
  </si>
  <si>
    <t>P. HIỆU TRƯỞNG</t>
  </si>
  <si>
    <t>Điểm
 thưởng</t>
  </si>
  <si>
    <t>10H5</t>
  </si>
  <si>
    <t>10D1</t>
  </si>
  <si>
    <t>Trần Anh Thư</t>
  </si>
  <si>
    <t>10H2B</t>
  </si>
  <si>
    <t>12H2</t>
  </si>
  <si>
    <t>10KX1</t>
  </si>
  <si>
    <t>Lê Tuấn Tài</t>
  </si>
  <si>
    <t>11TCLC</t>
  </si>
  <si>
    <t>10D2</t>
  </si>
  <si>
    <t>10H2A</t>
  </si>
  <si>
    <t>11D2</t>
  </si>
  <si>
    <t>12H5</t>
  </si>
  <si>
    <t>10D3</t>
  </si>
  <si>
    <t>Hoàng Minh Ái</t>
  </si>
  <si>
    <t>Nguyễn Đăng Minh Nhân</t>
  </si>
  <si>
    <t>11X3B</t>
  </si>
  <si>
    <t>10KX2</t>
  </si>
  <si>
    <t>12C4A</t>
  </si>
  <si>
    <t>12DCLC</t>
  </si>
  <si>
    <t>13T2</t>
  </si>
  <si>
    <t>12X1B</t>
  </si>
  <si>
    <t>Nguyễn Đức Hưng</t>
  </si>
  <si>
    <t>10T1</t>
  </si>
  <si>
    <t>Nguyễn Văn Đức</t>
  </si>
  <si>
    <t>12T3</t>
  </si>
  <si>
    <t>12X1C</t>
  </si>
  <si>
    <t>12THXD</t>
  </si>
  <si>
    <t>Triệu Thị Ly Ly</t>
  </si>
  <si>
    <t>13TCLC</t>
  </si>
  <si>
    <t>Phan Thị Kim Cang</t>
  </si>
  <si>
    <t>12C4B</t>
  </si>
  <si>
    <t>11D3</t>
  </si>
  <si>
    <t>10T4</t>
  </si>
  <si>
    <t>12X3CLC</t>
  </si>
  <si>
    <t>13QLCN</t>
  </si>
  <si>
    <t>10SK</t>
  </si>
  <si>
    <t>12X1A</t>
  </si>
  <si>
    <t>13CDT1</t>
  </si>
  <si>
    <t>Lê Viết Tiến</t>
  </si>
  <si>
    <t>11T3</t>
  </si>
  <si>
    <t>10T3</t>
  </si>
  <si>
    <t>11H5</t>
  </si>
  <si>
    <t>10CDT2</t>
  </si>
  <si>
    <t>Nguyễn Khắc Thân</t>
  </si>
  <si>
    <t>Vũ Đoàn Thị Mỹ Linh</t>
  </si>
  <si>
    <t>13QLMT</t>
  </si>
  <si>
    <t>10X1C</t>
  </si>
  <si>
    <t>Trần Thị Ngọc Minh</t>
  </si>
  <si>
    <t>10QLMT</t>
  </si>
  <si>
    <t>Phạm Văn Nhứt</t>
  </si>
  <si>
    <t>Huỳnh Tấn Linh</t>
  </si>
  <si>
    <t>Nguyễn Văn Quang</t>
  </si>
  <si>
    <t>12SH</t>
  </si>
  <si>
    <t>12T4</t>
  </si>
  <si>
    <t>Hoàng Thùy Trang</t>
  </si>
  <si>
    <t>12KX2</t>
  </si>
  <si>
    <t>Võ Thị Diệu</t>
  </si>
  <si>
    <t>12KX1</t>
  </si>
  <si>
    <t>12D2</t>
  </si>
  <si>
    <t>13TDH2</t>
  </si>
  <si>
    <t>10QLCN</t>
  </si>
  <si>
    <t>Nguyễn Thanh Long</t>
  </si>
  <si>
    <t>Lê Quang Sơn</t>
  </si>
  <si>
    <t>10X3C</t>
  </si>
  <si>
    <t>10X2A</t>
  </si>
  <si>
    <t>10DT1</t>
  </si>
  <si>
    <t>10T2</t>
  </si>
  <si>
    <t>12QLMT</t>
  </si>
  <si>
    <t>Huỳnh Thế Hậu</t>
  </si>
  <si>
    <t>Lê Thị Huỳnh Anh</t>
  </si>
  <si>
    <t>11QLCN</t>
  </si>
  <si>
    <t>Huỳnh Thị Gia Hy</t>
  </si>
  <si>
    <t>13KX2</t>
  </si>
  <si>
    <t>Trương Bạch Dương</t>
  </si>
  <si>
    <t>12X3C</t>
  </si>
  <si>
    <t>11CDT2</t>
  </si>
  <si>
    <t>12C1C</t>
  </si>
  <si>
    <t>Lê Quang Chánh</t>
  </si>
  <si>
    <t>12CDT1</t>
  </si>
  <si>
    <t>Trần Trương Thái Nguyên</t>
  </si>
  <si>
    <t>Nguyễn Thị Mỹ Châu</t>
  </si>
  <si>
    <t>10X1B</t>
  </si>
  <si>
    <t>Trần Ngọc Diễm</t>
  </si>
  <si>
    <t>10KT1</t>
  </si>
  <si>
    <t>10CDT1</t>
  </si>
  <si>
    <t>12D1</t>
  </si>
  <si>
    <t>Bùi Minh Nhật</t>
  </si>
  <si>
    <t>11SH</t>
  </si>
  <si>
    <t>11VLXD</t>
  </si>
  <si>
    <t>12DT2</t>
  </si>
  <si>
    <t>11T1</t>
  </si>
  <si>
    <t>Trần Thanh Nghĩa</t>
  </si>
  <si>
    <t>Phan Đình Bảo</t>
  </si>
  <si>
    <t>Nguyễn Thị Hằng</t>
  </si>
  <si>
    <t>13T1</t>
  </si>
  <si>
    <t>Phan Văn Tài</t>
  </si>
  <si>
    <t>10C1A</t>
  </si>
  <si>
    <t>Trương Quang Ngữ</t>
  </si>
  <si>
    <t>11D2CLC</t>
  </si>
  <si>
    <t>Võ Thị Ngọc Quỳnh</t>
  </si>
  <si>
    <t>13H5</t>
  </si>
  <si>
    <t>Nguyễn Thị Bích Ngọc</t>
  </si>
  <si>
    <t>Võ Minh Trí</t>
  </si>
  <si>
    <t>11X3A</t>
  </si>
  <si>
    <t>Nguyễn Lê Hiệp</t>
  </si>
  <si>
    <t>Ngô Văn Tương</t>
  </si>
  <si>
    <t>11C4A</t>
  </si>
  <si>
    <t>11H2B</t>
  </si>
  <si>
    <t>10SH</t>
  </si>
  <si>
    <t>13KT1</t>
  </si>
  <si>
    <t>Ngô Văn Tiền</t>
  </si>
  <si>
    <t>Nguyễn Văn Tín</t>
  </si>
  <si>
    <t>10X1A</t>
  </si>
  <si>
    <t>11NL</t>
  </si>
  <si>
    <t>11C4B</t>
  </si>
  <si>
    <t>11CDT1</t>
  </si>
  <si>
    <t>Phạm Ngọc Thạch</t>
  </si>
  <si>
    <t>13T4</t>
  </si>
  <si>
    <t>Lê Vi</t>
  </si>
  <si>
    <t>Trương Thị Hằng</t>
  </si>
  <si>
    <t>11T4</t>
  </si>
  <si>
    <t>Trần Diệp Bích Ti</t>
  </si>
  <si>
    <t>11X1C</t>
  </si>
  <si>
    <t>13THXD2</t>
  </si>
  <si>
    <t>Nguyễn Đức Thành</t>
  </si>
  <si>
    <t>11X1B</t>
  </si>
  <si>
    <t>Mai Ngói</t>
  </si>
  <si>
    <t>Nguyễn Quang Hiếu</t>
  </si>
  <si>
    <t>12D3</t>
  </si>
  <si>
    <t>Trần Quốc Ngọc</t>
  </si>
  <si>
    <t>12C1A</t>
  </si>
  <si>
    <t>Nguyễn Văn Quý</t>
  </si>
  <si>
    <t>13C1A</t>
  </si>
  <si>
    <t>12X3A</t>
  </si>
  <si>
    <t>Lê Viết Sơn</t>
  </si>
  <si>
    <t>11X2A</t>
  </si>
  <si>
    <t>Phạm Thị Duyên</t>
  </si>
  <si>
    <t>11H2A</t>
  </si>
  <si>
    <t>12T1</t>
  </si>
  <si>
    <t>Cao Thành Nhật</t>
  </si>
  <si>
    <t>Nguyễn Thị Kim Chung</t>
  </si>
  <si>
    <t>12QLCN</t>
  </si>
  <si>
    <t>Nguyễn Thị Phương Dung</t>
  </si>
  <si>
    <t>12TDH</t>
  </si>
  <si>
    <t>Lê Đình Phi Hùng</t>
  </si>
  <si>
    <t>11C1A</t>
  </si>
  <si>
    <t>Nguyễn Minh Trí</t>
  </si>
  <si>
    <t>12T2</t>
  </si>
  <si>
    <t>Lê Thị Hằng</t>
  </si>
  <si>
    <t>Nguyễn Thị Liên</t>
  </si>
  <si>
    <t>11X1A</t>
  </si>
  <si>
    <t>Hoàng Hữu Vỹ</t>
  </si>
  <si>
    <t>Phạm Sáu</t>
  </si>
  <si>
    <t>11KX1</t>
  </si>
  <si>
    <t>13X1A</t>
  </si>
  <si>
    <t>Nguyễn Đức Thiện</t>
  </si>
  <si>
    <t>13TDH1</t>
  </si>
  <si>
    <t>12DT4</t>
  </si>
  <si>
    <t>Trần Thị Hằng</t>
  </si>
  <si>
    <t>Trần Thị Linh Hà</t>
  </si>
  <si>
    <t>10N1</t>
  </si>
  <si>
    <t>Nguyễn Văn Quang Tân</t>
  </si>
  <si>
    <t>Ngô Trường Phạm Quang</t>
  </si>
  <si>
    <t>Nguyễn Trung Dũng</t>
  </si>
  <si>
    <t>12MT</t>
  </si>
  <si>
    <t>Nguyễn Thị Hồng Nhung</t>
  </si>
  <si>
    <t>Lê Thị Thùy Linh</t>
  </si>
  <si>
    <t>Nguyễn Minh Hiếu</t>
  </si>
  <si>
    <t>10N2</t>
  </si>
  <si>
    <t>11X3C</t>
  </si>
  <si>
    <t>Trần Minh Duy</t>
  </si>
  <si>
    <t>11DT2</t>
  </si>
  <si>
    <t>11N</t>
  </si>
  <si>
    <t>Phan Thị Luyến</t>
  </si>
  <si>
    <t>13KT2</t>
  </si>
  <si>
    <t>Lê Khôi</t>
  </si>
  <si>
    <t>10X3B</t>
  </si>
  <si>
    <t>Nguyễn Thị Phương Thảo</t>
  </si>
  <si>
    <t>Bùi Thị Dung</t>
  </si>
  <si>
    <t>12X3B</t>
  </si>
  <si>
    <t>11T2</t>
  </si>
  <si>
    <t>Huỳnh Văn Lịch</t>
  </si>
  <si>
    <t>13C4A</t>
  </si>
  <si>
    <t>Lê Quang Đạt</t>
  </si>
  <si>
    <t>13DT3</t>
  </si>
  <si>
    <t>Ngô Thị Kim Xuyến</t>
  </si>
  <si>
    <t>Châu Văn Thân</t>
  </si>
  <si>
    <t>10X3A</t>
  </si>
  <si>
    <t>Nguyễn Thị Kim Vân</t>
  </si>
  <si>
    <t>11KT</t>
  </si>
  <si>
    <t>Trần Thị Bích Ngọc</t>
  </si>
  <si>
    <t>Nguyễn Thị Thu Thảo</t>
  </si>
  <si>
    <t>12NL</t>
  </si>
  <si>
    <t>13D3</t>
  </si>
  <si>
    <t>Nguyễn Thị Như Hoa</t>
  </si>
  <si>
    <t>10MT</t>
  </si>
  <si>
    <t>Lê Thị Trinh</t>
  </si>
  <si>
    <t>10NL</t>
  </si>
  <si>
    <t>Nguyễn Hồng Sang</t>
  </si>
  <si>
    <t>Nguyễn Văn Dũng</t>
  </si>
  <si>
    <t>Nguyễn Hồng Quỳnh</t>
  </si>
  <si>
    <t>Phạm Hoàng Vũ</t>
  </si>
  <si>
    <t>Nguyễn Thành Minh</t>
  </si>
  <si>
    <t>11DT3</t>
  </si>
  <si>
    <t>12KT</t>
  </si>
  <si>
    <t>Trần Kỳ Tân</t>
  </si>
  <si>
    <t>11KX2</t>
  </si>
  <si>
    <t>Trần Thị Hoàng Anh</t>
  </si>
  <si>
    <t>13VLXD</t>
  </si>
  <si>
    <t>Trần Văn Hiếu</t>
  </si>
  <si>
    <t>Nguyễn Quang Nhân</t>
  </si>
  <si>
    <t>Trà Thị Minh Hạnh</t>
  </si>
  <si>
    <t>Phan Lê Thanh Hiền</t>
  </si>
  <si>
    <t>Phạm Viết Đức</t>
  </si>
  <si>
    <t>12N2</t>
  </si>
  <si>
    <t>Hồ Thanh Tuất</t>
  </si>
  <si>
    <t>12KTTT</t>
  </si>
  <si>
    <t>Nguyễn Hữu Anh Quốc</t>
  </si>
  <si>
    <t>13X3C</t>
  </si>
  <si>
    <t>Nguyễn Đặng Đức Linh</t>
  </si>
  <si>
    <t>12SK</t>
  </si>
  <si>
    <t>Đặng Thị Thương</t>
  </si>
  <si>
    <t>12VLXD</t>
  </si>
  <si>
    <t>Phạm Thái Anh</t>
  </si>
  <si>
    <t>Nguyễn Văn Thành</t>
  </si>
  <si>
    <t>Nguyễn Văn Võ</t>
  </si>
  <si>
    <t>Phạm Xuân Tân</t>
  </si>
  <si>
    <t>13X3B</t>
  </si>
  <si>
    <t>Võ Thành Trung</t>
  </si>
  <si>
    <t>11X2B</t>
  </si>
  <si>
    <t>Nguyễn Thành Luân</t>
  </si>
  <si>
    <t>10KT2</t>
  </si>
  <si>
    <t>13X3A</t>
  </si>
  <si>
    <t>13X1C</t>
  </si>
  <si>
    <t>Trần Đức Phương</t>
  </si>
  <si>
    <t>13THXD1</t>
  </si>
  <si>
    <t>10C1C</t>
  </si>
  <si>
    <t>Nguyễn Hiếu</t>
  </si>
  <si>
    <t>13CDT2</t>
  </si>
  <si>
    <t>10C1B</t>
  </si>
  <si>
    <t>13D2</t>
  </si>
  <si>
    <t>Tôn Văn Thân</t>
  </si>
  <si>
    <t>Trương Thị Hoài</t>
  </si>
  <si>
    <t>Lê Thị Mai</t>
  </si>
  <si>
    <t>Nguyễn Thanh Tùng</t>
  </si>
  <si>
    <t>11C1C</t>
  </si>
  <si>
    <t>13DCLC</t>
  </si>
  <si>
    <t>10DT3</t>
  </si>
  <si>
    <t>Trần Thị Lành</t>
  </si>
  <si>
    <t>Lê Bá Sơn</t>
  </si>
  <si>
    <t>Nguyễn Duy Đạt</t>
  </si>
  <si>
    <t>Nguyễn Văn Ngân</t>
  </si>
  <si>
    <t>Lê Thị Minh Diệu</t>
  </si>
  <si>
    <t>11MT</t>
  </si>
  <si>
    <t>13DT1</t>
  </si>
  <si>
    <t>Nguyễn Hạnh Trinh</t>
  </si>
  <si>
    <t>10THXD</t>
  </si>
  <si>
    <t>Bùi Thị Mai</t>
  </si>
  <si>
    <t>Nguyễn Thị Thu Trang</t>
  </si>
  <si>
    <t>Nguyễn Văn Thông</t>
  </si>
  <si>
    <t>11D1</t>
  </si>
  <si>
    <t>Phan Thị Hương</t>
  </si>
  <si>
    <t>Lê Thị Thu Hương</t>
  </si>
  <si>
    <t>Đoàn Ngọc Quận</t>
  </si>
  <si>
    <t>13H2B</t>
  </si>
  <si>
    <t>Cao Văn Cường</t>
  </si>
  <si>
    <t>Hồ Phương Quỳnh</t>
  </si>
  <si>
    <t>Đặng Bảo Hưng</t>
  </si>
  <si>
    <t>Trần Thị Hương</t>
  </si>
  <si>
    <t>Nguyễn Văn Trung</t>
  </si>
  <si>
    <t>13MT</t>
  </si>
  <si>
    <t>Hồ Viết Cường</t>
  </si>
  <si>
    <t>11QLMT</t>
  </si>
  <si>
    <t>13KX1</t>
  </si>
  <si>
    <t>Nguyễn Trung Hiếu</t>
  </si>
  <si>
    <t>Trần Hữu Đồng</t>
  </si>
  <si>
    <t>13N1</t>
  </si>
  <si>
    <t>13H2A</t>
  </si>
  <si>
    <t>13X1B</t>
  </si>
  <si>
    <t>Lê Thị Thu Trang</t>
  </si>
  <si>
    <t>Trịnh Quang Trung</t>
  </si>
  <si>
    <t>Nguyễn Đình Đại</t>
  </si>
  <si>
    <t>Nguyễn Khánh Ly</t>
  </si>
  <si>
    <t>Võ Văn Nhật</t>
  </si>
  <si>
    <t>Trần Anh Tuấn</t>
  </si>
  <si>
    <t>Nguyễn Thị Thanh Nhàn</t>
  </si>
  <si>
    <t>Phạm Tăng Phố</t>
  </si>
  <si>
    <t>Nguyễn Quang Duy</t>
  </si>
  <si>
    <t>13DT2</t>
  </si>
  <si>
    <t>13C4B</t>
  </si>
  <si>
    <t>Trần Văn Tuấn</t>
  </si>
  <si>
    <t>Nguyễn Thị Hồng</t>
  </si>
  <si>
    <t>Phạm Thanh Tùng</t>
  </si>
  <si>
    <t>Nguyễn Thị Hoài Thương</t>
  </si>
  <si>
    <t>Nguyễn Tiến Danh</t>
  </si>
  <si>
    <t>Nguyễn Văn Quân</t>
  </si>
  <si>
    <t>Lưu Văn Ánh</t>
  </si>
  <si>
    <t>Đỗ Long</t>
  </si>
  <si>
    <t>12DT3</t>
  </si>
  <si>
    <t>12DT1</t>
  </si>
  <si>
    <t>Nguyễn Thạc Hùng</t>
  </si>
  <si>
    <t>Thái Thị Kiều Vân</t>
  </si>
  <si>
    <t>13SK</t>
  </si>
  <si>
    <t>13SH</t>
  </si>
  <si>
    <t>Trần Thị Diệu Ly</t>
  </si>
  <si>
    <t>Vũ Đăng Mỹ</t>
  </si>
  <si>
    <t>11X3CLC</t>
  </si>
  <si>
    <t>Nguyễn Xuân Trung</t>
  </si>
  <si>
    <t>11C1B</t>
  </si>
  <si>
    <t>Trần Ngọc Lâm</t>
  </si>
  <si>
    <t>11DT1</t>
  </si>
  <si>
    <t>Huỳnh Tấn Sơn</t>
  </si>
  <si>
    <t>11SK</t>
  </si>
  <si>
    <t>Bạch Văn Hoài Linh</t>
  </si>
  <si>
    <t>13T3</t>
  </si>
  <si>
    <t>Nguyễn Trung Kiên</t>
  </si>
  <si>
    <t>Hoàng Đại Quốc</t>
  </si>
  <si>
    <t>Nguyễn Văn Nam</t>
  </si>
  <si>
    <t>12C1B</t>
  </si>
  <si>
    <t>Nguyễn Thanh Đô</t>
  </si>
  <si>
    <t>12CDT2</t>
  </si>
  <si>
    <t>Nguyễn Thị Nghĩa</t>
  </si>
  <si>
    <t>Nguyễn Thị Tường Vi</t>
  </si>
  <si>
    <t>Nguyễn Tố Lê</t>
  </si>
  <si>
    <t>Nguyễn Quốc Khánh</t>
  </si>
  <si>
    <t>Trương Lê Hải Lý</t>
  </si>
  <si>
    <t>Bùi Thế Vỹ</t>
  </si>
  <si>
    <t>Nguyễn Thị Thoại</t>
  </si>
  <si>
    <t>Ngô Văn Vũ</t>
  </si>
  <si>
    <t>Nguyễn Thị Huyền</t>
  </si>
  <si>
    <t>13NL</t>
  </si>
  <si>
    <t>Cao Xuân Hoan</t>
  </si>
  <si>
    <t>Võ Văn Chương</t>
  </si>
  <si>
    <t>Trần Thị Khánh Linh</t>
  </si>
  <si>
    <t>Nguyễn Thanh Vũ</t>
  </si>
  <si>
    <t>Hồ Phước Quang</t>
  </si>
  <si>
    <t>Trương Văn Tâm</t>
  </si>
  <si>
    <t>Trần Thị Yến</t>
  </si>
  <si>
    <t>Châu Nguyễn Anh Thư</t>
  </si>
  <si>
    <t>Dương Hữu Dương</t>
  </si>
  <si>
    <t>Phạm Thị Phương Thảo</t>
  </si>
  <si>
    <t>Lê Xuân Pháp</t>
  </si>
  <si>
    <t>Nguyễn Trần Tấn Hoàng</t>
  </si>
  <si>
    <t>Trương Hoàng Sơn</t>
  </si>
  <si>
    <t>13D1</t>
  </si>
  <si>
    <t>Nguyễn Quốc Vương</t>
  </si>
  <si>
    <t>Nguyễn Lâm Anh Kiệt</t>
  </si>
  <si>
    <t>Lê Thị Thu Thảo</t>
  </si>
  <si>
    <t>Nguyễn Thị Hoàng Anh</t>
  </si>
  <si>
    <t>Nguyễn Ngọc Minh</t>
  </si>
  <si>
    <t>Ngô Thị Diệu Hạnh</t>
  </si>
  <si>
    <t>Nguyễn Hữu Thao</t>
  </si>
  <si>
    <t>Nguyễn Thành Long</t>
  </si>
  <si>
    <t>Võ Thị Kiều Oanh</t>
  </si>
  <si>
    <t>Nguyễn Lương Tâm</t>
  </si>
  <si>
    <t>10KTTT</t>
  </si>
  <si>
    <t>10DT2</t>
  </si>
  <si>
    <t>Nguyễn Thị Hoài Nhi</t>
  </si>
  <si>
    <t>Võ Thị Vy</t>
  </si>
  <si>
    <t>Phạm Duy Trọng Văn</t>
  </si>
  <si>
    <t>Lê Phương Hiền</t>
  </si>
  <si>
    <t>Nguyễn Quang Thắng</t>
  </si>
  <si>
    <t>Nguyễn Giang Trường</t>
  </si>
  <si>
    <t>Nguyễn Trung Quân</t>
  </si>
  <si>
    <t>12X2</t>
  </si>
  <si>
    <t>Trần Đức Anh</t>
  </si>
  <si>
    <t>Nguyễn Hồ Sỹ Hùng</t>
  </si>
  <si>
    <t>12N1</t>
  </si>
  <si>
    <t>13C1B</t>
  </si>
  <si>
    <t>Nguyễn Thị Nhật Thảo</t>
  </si>
  <si>
    <t>Tôn Thị Nhật Quỳnh</t>
  </si>
  <si>
    <t>Nguyễn Văn Tuấn</t>
  </si>
  <si>
    <t>Trần Văn Thanh</t>
  </si>
  <si>
    <t>Hoàng Cao Cường</t>
  </si>
  <si>
    <t>Quang Hữu Hiếu</t>
  </si>
  <si>
    <t>11D1CLC</t>
  </si>
  <si>
    <t>Phạm Huy Hùng</t>
  </si>
  <si>
    <t>Đỗ Minh Nhật Tú</t>
  </si>
  <si>
    <t>13X2</t>
  </si>
  <si>
    <t>Bùi Thế Hùng</t>
  </si>
  <si>
    <t>Lê Quý Trường</t>
  </si>
  <si>
    <t>Hồ Hoàng Thịnh</t>
  </si>
  <si>
    <t>Bùi Thị Phúc</t>
  </si>
  <si>
    <t>Nguyễn Hữu Long</t>
  </si>
  <si>
    <t>Lê Anh Tiến</t>
  </si>
  <si>
    <t>Trần Quang Trung</t>
  </si>
  <si>
    <t>13KTTT</t>
  </si>
  <si>
    <t>Lê Văn Mẫn</t>
  </si>
  <si>
    <t>10C4B</t>
  </si>
  <si>
    <t>11KTTT</t>
  </si>
  <si>
    <t>Lê Tấn Hải</t>
  </si>
  <si>
    <t>Nguyễn Thị Ngọc Thảo</t>
  </si>
  <si>
    <t>Dương Ngọc Phúc</t>
  </si>
  <si>
    <t>Hoàng Ngọc Linh</t>
  </si>
  <si>
    <t>Lê Thị Phượng</t>
  </si>
  <si>
    <t>Tôn Thất Liêm</t>
  </si>
  <si>
    <t>Lê Trung Phong</t>
  </si>
  <si>
    <t>Huỳnh Ngọc Thương</t>
  </si>
  <si>
    <t>Nguyễn Tiên Hiên</t>
  </si>
  <si>
    <t>Võ Đại Hùng</t>
  </si>
  <si>
    <t>Trần Đình Quyền</t>
  </si>
  <si>
    <t>Vương Khả Thịnh</t>
  </si>
  <si>
    <t>Trần Quang Dương</t>
  </si>
  <si>
    <t>Nguyễn Hương Cảnh</t>
  </si>
  <si>
    <t>Lê Viết Viên</t>
  </si>
  <si>
    <t>Lê Đức Lâm</t>
  </si>
  <si>
    <t>Đặng Thị Huyên</t>
  </si>
  <si>
    <t>Lê Thị Tần</t>
  </si>
  <si>
    <t>Lê Văn Đại</t>
  </si>
  <si>
    <t>Lê Thị Phương Thảo</t>
  </si>
  <si>
    <t>11THXD</t>
  </si>
  <si>
    <t>Phạm Thị Quỳnh Yến</t>
  </si>
  <si>
    <t>Đỗ Ngọc Tình</t>
  </si>
  <si>
    <t>Phan Xuân Hùng</t>
  </si>
  <si>
    <t>Đoàn Quang Đạo</t>
  </si>
  <si>
    <t>Trần Hồng Quân</t>
  </si>
  <si>
    <t>Võ Thị Bích Phương</t>
  </si>
  <si>
    <t>Đỗ Thị Thảo Dung</t>
  </si>
  <si>
    <t>Nguyễn Thị Giang</t>
  </si>
  <si>
    <t>Nguyễn Minh Nhật</t>
  </si>
  <si>
    <t>Cao Thị Vẽ</t>
  </si>
  <si>
    <t>Phạm Huy Hoàng</t>
  </si>
  <si>
    <t>Lê Quốc Khánh</t>
  </si>
  <si>
    <t>Dương Thị Khánh Phương</t>
  </si>
  <si>
    <t>Lê Thành An</t>
  </si>
  <si>
    <t>Trần Ngọc Hoàng</t>
  </si>
  <si>
    <t>10X2B</t>
  </si>
  <si>
    <t>Lê Đình Đạt</t>
  </si>
  <si>
    <t>Võ Văn Nhàn</t>
  </si>
  <si>
    <t>Lê Văn Lập</t>
  </si>
  <si>
    <t>Nguyễn Đình Lịch</t>
  </si>
  <si>
    <t>Trần Thị Thơ</t>
  </si>
  <si>
    <t>Nguyễn Văn Khánh</t>
  </si>
  <si>
    <t>Nguyễn Đình Văn</t>
  </si>
  <si>
    <t>Lê Trọng Thuấn</t>
  </si>
  <si>
    <t>Đặng Xuân Bình</t>
  </si>
  <si>
    <t>Lương Thị Nam</t>
  </si>
  <si>
    <t>Trương Thị Lan Nhi</t>
  </si>
  <si>
    <t>Nguyễn Tuấn Anh</t>
  </si>
  <si>
    <t>Bùi Văn Ngọc</t>
  </si>
  <si>
    <t>Trần Văn Vui</t>
  </si>
  <si>
    <t>Trương Thị Thùy Dung</t>
  </si>
  <si>
    <t>Trần Thụy Ngọc Hằng</t>
  </si>
  <si>
    <t>Dương Đình Nguyên</t>
  </si>
  <si>
    <t>Lê Đăng Khoa</t>
  </si>
  <si>
    <t>Phạm Tiến Duẩn</t>
  </si>
  <si>
    <t>Nguyễn Văn Chương</t>
  </si>
  <si>
    <t>Nguyễn Bá Ngọ</t>
  </si>
  <si>
    <t>Đỗ Tấn Việt Quân</t>
  </si>
  <si>
    <t>Thái Văn Tân</t>
  </si>
  <si>
    <t>Hoàng Ngọc Hùng</t>
  </si>
  <si>
    <t>Nguyễn Nhật Cường</t>
  </si>
  <si>
    <t>Phạm Phú Siêm</t>
  </si>
  <si>
    <t>Nguyễn Thanh Hùng</t>
  </si>
  <si>
    <t>Phạm Công Minh</t>
  </si>
  <si>
    <t>Nguyễn Văn Lớn</t>
  </si>
  <si>
    <t>Lý Nhật Tân</t>
  </si>
  <si>
    <t>Nguyễn Văn Linh</t>
  </si>
  <si>
    <t>Trần Văn Vũ</t>
  </si>
  <si>
    <t>Nguyễn Duy Khánh</t>
  </si>
  <si>
    <t>Phan Đình Nhân</t>
  </si>
  <si>
    <t>Nguyễn Bá Lai</t>
  </si>
  <si>
    <t>Lê Thị Hạnh</t>
  </si>
  <si>
    <t>Đặng Trường Sinh</t>
  </si>
  <si>
    <t>BT CĐ</t>
  </si>
  <si>
    <t>PBT CĐ</t>
  </si>
  <si>
    <t>PBT LCĐ</t>
  </si>
  <si>
    <t>Nguyễn Thị Thanh Hiền</t>
  </si>
  <si>
    <t>Phan Thị Vân Anh</t>
  </si>
  <si>
    <t>Lê Thị Anh Thư</t>
  </si>
  <si>
    <t>Nguyễn Thị Thùy Dương</t>
  </si>
  <si>
    <t>Trần Bá Khánh</t>
  </si>
  <si>
    <t>Nguyễn Thị Thục Uyên</t>
  </si>
  <si>
    <t>Trương Văn Thuận</t>
  </si>
  <si>
    <t>UV LCĐ</t>
  </si>
  <si>
    <t>Trần Duy Đạt</t>
  </si>
  <si>
    <t>Châu Quốc Thái</t>
  </si>
  <si>
    <t>Đặng Kim Cương</t>
  </si>
  <si>
    <t>Trần Viết Hiền</t>
  </si>
  <si>
    <t>Bùi Hải Triều</t>
  </si>
  <si>
    <t>Bùi Minh Toản</t>
  </si>
  <si>
    <t>Lưu Dũng</t>
  </si>
  <si>
    <t>Hoàng Đăng Hóa</t>
  </si>
  <si>
    <t>Nguyễn Đăng Toàn</t>
  </si>
  <si>
    <t>Nguyễn Hồng Mạnh</t>
  </si>
  <si>
    <t>Nguyễn Văn Hùng</t>
  </si>
  <si>
    <t>Võ Ngọc Mân</t>
  </si>
  <si>
    <t>Võ Tài Đại</t>
  </si>
  <si>
    <t>Lê Thắng</t>
  </si>
  <si>
    <t>Trương Bá Tuấn Kiệt</t>
  </si>
  <si>
    <t>Tống Phước Thanh</t>
  </si>
  <si>
    <t>Nguyễn Thế Thanh</t>
  </si>
  <si>
    <t>Võ Phước Khánh</t>
  </si>
  <si>
    <t>Bùi Tiến Trợ</t>
  </si>
  <si>
    <t>Văn Xuân Hương</t>
  </si>
  <si>
    <t>Ngô Văn Hòa</t>
  </si>
  <si>
    <t>Đỗ Thành Minh Tín</t>
  </si>
  <si>
    <t>Trần Phước Minh Vương</t>
  </si>
  <si>
    <t>UV ĐT</t>
  </si>
  <si>
    <t>Trần Đăng Hùng</t>
  </si>
  <si>
    <t>Nguyễn Quốc Dũng</t>
  </si>
  <si>
    <t>Nguyễn Phương Nam</t>
  </si>
  <si>
    <t>Nguyễn Hoàng Vũ</t>
  </si>
  <si>
    <t>Nguyễn Thái Ninh Thục</t>
  </si>
  <si>
    <t>Phan Đức Tú</t>
  </si>
  <si>
    <t>Hà Xuân An</t>
  </si>
  <si>
    <t>Võ Thành Đạt</t>
  </si>
  <si>
    <t>Nguyễn Công Hạnh</t>
  </si>
  <si>
    <t>Lê Thị Kim Hằng</t>
  </si>
  <si>
    <t>Lê Hoàng Mỹ Anh</t>
  </si>
  <si>
    <t>Trần Hoàng Vỹ</t>
  </si>
  <si>
    <t>Nguyễn Đức Hoàng Khánh</t>
  </si>
  <si>
    <t>Nguyễn Văn Truyền</t>
  </si>
  <si>
    <t>Nguyễn Đức Lai</t>
  </si>
  <si>
    <t>Nguyễn Hữu Hoàng</t>
  </si>
  <si>
    <t>Ngô Văn Trí</t>
  </si>
  <si>
    <t>Võ Quang Chính</t>
  </si>
  <si>
    <t>Phạm Phú Bình</t>
  </si>
  <si>
    <t>Đặng Thanh Tùng</t>
  </si>
  <si>
    <t>Nguyễn Văn Ri Đô</t>
  </si>
  <si>
    <t>Bùi Ri Nơ</t>
  </si>
  <si>
    <t>Tô Thị Thủy</t>
  </si>
  <si>
    <t>Nguyễn Huỳnh Nhật Thương</t>
  </si>
  <si>
    <t>Phạm Thành Kim</t>
  </si>
  <si>
    <t>Đông Hải Nam</t>
  </si>
  <si>
    <t>Lê Minh Quân</t>
  </si>
  <si>
    <t>Nguyễn Đức Phương</t>
  </si>
  <si>
    <t>Trần Công An</t>
  </si>
  <si>
    <t>Trần Đức Tiến</t>
  </si>
  <si>
    <t>Phạm Trung Thông</t>
  </si>
  <si>
    <t>Đoàn Lê Ngọc Cường</t>
  </si>
  <si>
    <t>Hồ Viết Thành</t>
  </si>
  <si>
    <t>Vũ Văn Mạnh</t>
  </si>
  <si>
    <t>Nguyễn Ngọc Sĩ</t>
  </si>
  <si>
    <t>Phạm Thị Kim Ánh</t>
  </si>
  <si>
    <t>Mai Trường Giang</t>
  </si>
  <si>
    <t>Lê Tấn Thịnh</t>
  </si>
  <si>
    <t>Lê Thị Thanh Tuyền</t>
  </si>
  <si>
    <t>LP</t>
  </si>
  <si>
    <t>LT</t>
  </si>
  <si>
    <t>Nguyễn Văn Hướng</t>
  </si>
  <si>
    <t>Phan Ngọc Khải</t>
  </si>
  <si>
    <t>La Duy Hưởng</t>
  </si>
  <si>
    <t>Nguyễn Tiến Ngọc</t>
  </si>
  <si>
    <t>Hồ Văn Sơn</t>
  </si>
  <si>
    <t>Nguyễn Văn Bi</t>
  </si>
  <si>
    <t>Đinh Thị Khánh Thu</t>
  </si>
  <si>
    <t>Lê Thị Diệu Thiện</t>
  </si>
  <si>
    <t>Trần Thị Tuyết</t>
  </si>
  <si>
    <t>Cao Thanh Sang</t>
  </si>
  <si>
    <t>Nguyễn Đại Nghĩa</t>
  </si>
  <si>
    <t>GK 0.2</t>
  </si>
  <si>
    <t>Đặng Công Đức</t>
  </si>
  <si>
    <t>Nguyễn Phú Quang</t>
  </si>
  <si>
    <t>Ngô Hoàng Trung</t>
  </si>
  <si>
    <t>Bùi Tuất</t>
  </si>
  <si>
    <t>GK 0.3</t>
  </si>
  <si>
    <t>Vũ Thị Thương</t>
  </si>
  <si>
    <t>Đặng Đình Nguyên</t>
  </si>
  <si>
    <t>Nguyễn Đình Cường</t>
  </si>
  <si>
    <t>Phan Đức Hiệp</t>
  </si>
  <si>
    <t>Trần Đức Quang Công</t>
  </si>
  <si>
    <t>Trần Phước Huế</t>
  </si>
  <si>
    <t>Lê Hoài Nhân</t>
  </si>
  <si>
    <t>Trần Phát Hưng</t>
  </si>
  <si>
    <t>Hoàng Minh Phú</t>
  </si>
  <si>
    <t>Lê Tuấn Minh</t>
  </si>
  <si>
    <t>Nguyễn Thanh Minh</t>
  </si>
  <si>
    <t>Trần Thanh Lâm</t>
  </si>
  <si>
    <t>Nguyễn Xuân Hải</t>
  </si>
  <si>
    <t>Nguyễn Lộc Thanh Vinh</t>
  </si>
  <si>
    <t>Nguyễn Duy Phương</t>
  </si>
  <si>
    <t>Huỳnh Tấn Lĩnh</t>
  </si>
  <si>
    <t>Đặng Thị Mỹ</t>
  </si>
  <si>
    <t>Phan Minh Nhân</t>
  </si>
  <si>
    <t>Mai Thành Phú</t>
  </si>
  <si>
    <t>Huỳnh Công Vũ</t>
  </si>
  <si>
    <t xml:space="preserve">KHOA </t>
  </si>
  <si>
    <t>10ES</t>
  </si>
  <si>
    <t>11ES</t>
  </si>
  <si>
    <t>13ES</t>
  </si>
  <si>
    <t>12ES</t>
  </si>
  <si>
    <t>Trần Đình Nhân</t>
  </si>
  <si>
    <t>Nguyễn Hoàng Tú</t>
  </si>
  <si>
    <t>Hoàng công Minh</t>
  </si>
  <si>
    <t>Nguyễn Đình Lâm</t>
  </si>
  <si>
    <t>Nguyễn Thế Sơn</t>
  </si>
  <si>
    <t>Nguyễn Văn Thế</t>
  </si>
  <si>
    <t>Hoàng Trọng Quý</t>
  </si>
  <si>
    <t>Trần Văn Điền</t>
  </si>
  <si>
    <t>Lê Văn Nguyên</t>
  </si>
  <si>
    <t>Lại Trung Huy</t>
  </si>
  <si>
    <t>Phạm Công Thành</t>
  </si>
  <si>
    <t>Đinh Vũ Thảo Nhi</t>
  </si>
  <si>
    <t>Nguyễn Hữu Tôn</t>
  </si>
  <si>
    <t>Lê Quốc Thắng</t>
  </si>
  <si>
    <t>Phan Mai Trung</t>
  </si>
  <si>
    <t>Vương Đình Vinh</t>
  </si>
  <si>
    <t>Nguyễn Phạm Đức Rin</t>
  </si>
  <si>
    <t>Nguyễn Xuân Hùng</t>
  </si>
  <si>
    <t>Lê Đình Anh</t>
  </si>
  <si>
    <t>Nguyễn Hữu Quý</t>
  </si>
  <si>
    <t>Lê Quang Khải</t>
  </si>
  <si>
    <t>Dương Ngọc Khiêm</t>
  </si>
  <si>
    <t>Phạm Trường Hải</t>
  </si>
  <si>
    <t>Phạm Đăng Quang</t>
  </si>
  <si>
    <t>Lê Thanh Hải</t>
  </si>
  <si>
    <t>Lê Oanh Thắng</t>
  </si>
  <si>
    <t>Hoàng Quang Thành</t>
  </si>
  <si>
    <t>Phạm Thanh Quân</t>
  </si>
  <si>
    <t>Thái Văn Tuyến</t>
  </si>
  <si>
    <t>Lê Quang Sinh</t>
  </si>
  <si>
    <t>Phan Viết Tường</t>
  </si>
  <si>
    <t>Nguyễn Ngọc Hùng</t>
  </si>
  <si>
    <t>Huỳnh Duy Bình</t>
  </si>
  <si>
    <t>Đàm Văn Quốc Hoàng</t>
  </si>
  <si>
    <t>Lại Tấn Lộc</t>
  </si>
  <si>
    <t>Trần Văn Giàu</t>
  </si>
  <si>
    <t>Ngô Tấn Anh Tài</t>
  </si>
  <si>
    <t>Lâm Quang Hòa</t>
  </si>
  <si>
    <t>Mai Đăng Khoa</t>
  </si>
  <si>
    <t>Nguyễn Thị Minh Hạnh</t>
  </si>
  <si>
    <t>Nguyễn Trường Huy</t>
  </si>
  <si>
    <t>10C4A</t>
  </si>
  <si>
    <t>Nguyễn Đức Tài</t>
  </si>
  <si>
    <t>Phan Văn Khải</t>
  </si>
  <si>
    <t>Trần Tiến Đạt</t>
  </si>
  <si>
    <t>Phan Đức Anh</t>
  </si>
  <si>
    <t>Lê Thị Hồng</t>
  </si>
  <si>
    <t>Lê Anh Nam</t>
  </si>
  <si>
    <t>Nguyễn Thị Hà Trang</t>
  </si>
  <si>
    <t>Đậu Quốc Thịnh</t>
  </si>
  <si>
    <t>Hà Đăng Khánh</t>
  </si>
  <si>
    <t>Nguyễn Thanh Hoàng</t>
  </si>
  <si>
    <t>Lê Bá Tín</t>
  </si>
  <si>
    <t>Diệp Hồng Đức</t>
  </si>
  <si>
    <t>Trần Trung Quân</t>
  </si>
  <si>
    <t>Hồ Văn Tuệ</t>
  </si>
  <si>
    <t>Võ Tấn Hoàng</t>
  </si>
  <si>
    <t>Châu Vác Đô</t>
  </si>
  <si>
    <t>Nguyễn Hữu Vinh</t>
  </si>
  <si>
    <t>Lương Tùng Lâm</t>
  </si>
  <si>
    <t>Đặng Văn Giáp</t>
  </si>
  <si>
    <t>Nguyễn Minh Quân</t>
  </si>
  <si>
    <t>Hoàng Bình Phương Hiếu</t>
  </si>
  <si>
    <t>Phan Thị Mỹ Sương</t>
  </si>
  <si>
    <t>Phùng Thanh Anh</t>
  </si>
  <si>
    <t>ĐT ĐTQ</t>
  </si>
  <si>
    <t>TB ĐD</t>
  </si>
  <si>
    <t>PB ĐD</t>
  </si>
  <si>
    <t>Đào Trần Công Anh</t>
  </si>
  <si>
    <t>Đặng Thị Tố Linh</t>
  </si>
  <si>
    <t>Nguyễn Thị Cẩm Nhung</t>
  </si>
  <si>
    <t>Nguyễn Đình Châu</t>
  </si>
  <si>
    <t>Trần Duy Tân</t>
  </si>
  <si>
    <t>Hồ Ngọc Sơn</t>
  </si>
  <si>
    <t>Nguyễn Thị Thùy Minh</t>
  </si>
  <si>
    <t>Đặng Lộc Truyền</t>
  </si>
  <si>
    <t>Hoàng Văn Long</t>
  </si>
  <si>
    <t>Võ Anh Thư</t>
  </si>
  <si>
    <t>Trần Thị Giang</t>
  </si>
  <si>
    <t>Lê Lương Viễn</t>
  </si>
  <si>
    <t>Hoàng Hải Nam</t>
  </si>
  <si>
    <t>Hồ Hải Nghĩa</t>
  </si>
  <si>
    <t>Nguyễn Anh Tuân</t>
  </si>
  <si>
    <t>Đặng Thành Nhân</t>
  </si>
  <si>
    <t>Lê Hữu Lộc</t>
  </si>
  <si>
    <t>Hồ Đắc Hợp</t>
  </si>
  <si>
    <t>Nguyễn Tấn Kiệt</t>
  </si>
  <si>
    <t>Trần Xuân Nam</t>
  </si>
  <si>
    <t>Hồ Ngọc Sơn</t>
  </si>
  <si>
    <t>Hồ Minh Huy</t>
  </si>
  <si>
    <t>Nguyễn Khánh Thọ</t>
  </si>
  <si>
    <t>Nguyễn Hữu Hùng</t>
  </si>
  <si>
    <t>Lương Thị Thu Hiếu</t>
  </si>
  <si>
    <t>Trần Hùng Quân</t>
  </si>
  <si>
    <t>ĐIỆN</t>
  </si>
  <si>
    <t>HÓA</t>
  </si>
  <si>
    <t>CƠ KHÍ</t>
  </si>
  <si>
    <t>MÔI TRƯỜNG</t>
  </si>
  <si>
    <t>KIẾN TRÚC</t>
  </si>
  <si>
    <t>Huỳnh Văn Anh Thi</t>
  </si>
  <si>
    <t>Lê Quang Hai</t>
  </si>
  <si>
    <t>Phan Văn Huyện</t>
  </si>
  <si>
    <t>Đỗ Phúc Hoà</t>
  </si>
  <si>
    <t>Lê Văn Thân</t>
  </si>
  <si>
    <t>Nguyễn Khắc Tam</t>
  </si>
  <si>
    <t>Bùi Thị Mi</t>
  </si>
  <si>
    <t>Phan Thị Thanh Nhàn</t>
  </si>
  <si>
    <t>Nguyễn Thị Cẩm Tú</t>
  </si>
  <si>
    <t>Nguyễn Thị Thuý Quỳnh</t>
  </si>
  <si>
    <t>Nguyễn Tấn Bảo</t>
  </si>
  <si>
    <t>Nguyễn Thị Hồng Duyên</t>
  </si>
  <si>
    <t>Lê Duy Nhất</t>
  </si>
  <si>
    <t>Đặng Thị Huyền Trang</t>
  </si>
  <si>
    <t>Trần Thị Hồng Phúc</t>
  </si>
  <si>
    <t>Trịnh Ngọc Thiện</t>
  </si>
  <si>
    <t>Võ Nguyễn Lê Duy</t>
  </si>
  <si>
    <t>Nguyễn Duy Mỹ</t>
  </si>
  <si>
    <t>Trần Việt Nghĩa</t>
  </si>
  <si>
    <t>Lương Phú Nhân</t>
  </si>
  <si>
    <t>Đoàn Thị Thu Oanh</t>
  </si>
  <si>
    <t>Lê Thị Thuỳ Linh</t>
  </si>
  <si>
    <t>Trần Ngọc Tuấn</t>
  </si>
  <si>
    <t>Nguyễn Thành Trung</t>
  </si>
  <si>
    <t>Hà Thúc Phú</t>
  </si>
  <si>
    <t>Phạm Thị Tịnh</t>
  </si>
  <si>
    <t>Đặng Huy Bình</t>
  </si>
  <si>
    <t>Đồng Thị Mai Thi</t>
  </si>
  <si>
    <t>Nguyễn Đức Minh</t>
  </si>
  <si>
    <t>Nguyễn Thị Như Phượng</t>
  </si>
  <si>
    <t>Phan Văn Hiếu</t>
  </si>
  <si>
    <t>Nguyễn Thị Linh Giang</t>
  </si>
  <si>
    <t>Võ Thanh Toàn</t>
  </si>
  <si>
    <t>Lê Quý Ngọc</t>
  </si>
  <si>
    <t>Ngô Thị Trung Hiếu</t>
  </si>
  <si>
    <t>Bùi Thị Thu Nhạn</t>
  </si>
  <si>
    <t>Phạm Thị Hoài Nhi</t>
  </si>
  <si>
    <t>Lê Hữu Nghĩa</t>
  </si>
  <si>
    <t>Lê Quốc Dũng</t>
  </si>
  <si>
    <t>Nguyễn Nguyễn Yến Nhi</t>
  </si>
  <si>
    <t>Nguyễn Thanh Hậu</t>
  </si>
  <si>
    <t>Nguyễn Thanh Cảnh</t>
  </si>
  <si>
    <t>Tạ Thị Ngọc Phúc</t>
  </si>
  <si>
    <t>Lê Thị Quý Đông</t>
  </si>
  <si>
    <t>Trương Ngọc Thùy</t>
  </si>
  <si>
    <t>Hồ Thị Ngọc Nhung</t>
  </si>
  <si>
    <t>Nguyễn Nữ Zen Na</t>
  </si>
  <si>
    <t>Nguyễn Thị Kiều My</t>
  </si>
  <si>
    <t>Phù Chí Minh Quang</t>
  </si>
  <si>
    <t>Nguyễn Lê Minh</t>
  </si>
  <si>
    <t>Trần Tấn Hiếu</t>
  </si>
  <si>
    <t>Ngô Viết Thành</t>
  </si>
  <si>
    <t>Nguyễn Thị ý Nhi</t>
  </si>
  <si>
    <t>Trương Công Pha</t>
  </si>
  <si>
    <t>Hoàng Kim Ngọc</t>
  </si>
  <si>
    <t>Nguyễn Thị Mộng Linh</t>
  </si>
  <si>
    <t>Đoàn Thị Dung</t>
  </si>
  <si>
    <t>Đặng Hữu Phước</t>
  </si>
  <si>
    <t>Lê Thị Hường</t>
  </si>
  <si>
    <t>Võ Thị Loan</t>
  </si>
  <si>
    <t>Huỳnh Trương Nhật</t>
  </si>
  <si>
    <t>Nguyễn Thế Phúc</t>
  </si>
  <si>
    <t>Nguyễn Hữu Trọng</t>
  </si>
  <si>
    <t>Dương Minh Khoa</t>
  </si>
  <si>
    <t>Nguyễn Hữu Hoàng Long</t>
  </si>
  <si>
    <t>Huỳnh Ngọc Thiên Trúc</t>
  </si>
  <si>
    <t>Đàm Văn Toàn</t>
  </si>
  <si>
    <t>13H1,4</t>
  </si>
  <si>
    <t>Đỗ Thị Xuân Nỡ</t>
  </si>
  <si>
    <t>Nguyễn Anh Tuấn</t>
  </si>
  <si>
    <t>Phan Phạm Tuấn Vũ</t>
  </si>
  <si>
    <t>Nguyễn Thị Lan Đài</t>
  </si>
  <si>
    <t>Hà Quang Huy</t>
  </si>
  <si>
    <t>Lê Trọng Hiếu</t>
  </si>
  <si>
    <t>Ngô Lưu Quỳnh</t>
  </si>
  <si>
    <t>Đỗ Hồng Quân</t>
  </si>
  <si>
    <t>Nguyễn Đình Tiến</t>
  </si>
  <si>
    <t>Phạm Thị Nhi</t>
  </si>
  <si>
    <t>11H14</t>
  </si>
  <si>
    <t>Hoàng Đức Diệu</t>
  </si>
  <si>
    <t>Hồ Viết Nhân</t>
  </si>
  <si>
    <t>Bùi Thị Bích Ngà</t>
  </si>
  <si>
    <t>Thân Phương Thảo</t>
  </si>
  <si>
    <t>Nguyễn Mạnh Hà</t>
  </si>
  <si>
    <t>Lê Thị Hương</t>
  </si>
  <si>
    <t>Thái Thị Thủy</t>
  </si>
  <si>
    <t>Lê Thị Hồng Hạnh</t>
  </si>
  <si>
    <t>Phạm Thị Phương</t>
  </si>
  <si>
    <t>Trần Xuân Tâm</t>
  </si>
  <si>
    <t>Dương Anh Phương</t>
  </si>
  <si>
    <t>Phạm Thị Tiện</t>
  </si>
  <si>
    <t>Phan Tùng</t>
  </si>
  <si>
    <t>Nguyễn Văn Mừng</t>
  </si>
  <si>
    <t>Nguyễn Tấn Chất</t>
  </si>
  <si>
    <t>Đinh Quang Ngọc</t>
  </si>
  <si>
    <t>Đặng Văn Tài</t>
  </si>
  <si>
    <t>Phạm Thị Anh Thư</t>
  </si>
  <si>
    <t>Đinh Thị Diệu Thu</t>
  </si>
  <si>
    <t>Nguyễn Văn Tường</t>
  </si>
  <si>
    <t>Nguyễn Khánh Hội</t>
  </si>
  <si>
    <t>Mai Thị Long</t>
  </si>
  <si>
    <t>Hồ Thị Hoa</t>
  </si>
  <si>
    <t>Nguyễn Quang Dũng</t>
  </si>
  <si>
    <t>Trần Thanh Hùng</t>
  </si>
  <si>
    <t>Nguyễn Thị Hương Trà</t>
  </si>
  <si>
    <t>Lê Bình</t>
  </si>
  <si>
    <t>Phạm Thái Hoàng</t>
  </si>
  <si>
    <t>Tô Thị Thuỷ</t>
  </si>
  <si>
    <t>Hồ Ngọc Lưu</t>
  </si>
  <si>
    <t>Thái Thị Tân Thiền</t>
  </si>
  <si>
    <t>Nguyễn Thái Thịnh</t>
  </si>
  <si>
    <t>Võ Thị Thu Thảo</t>
  </si>
  <si>
    <t>Phạm Thị Vân Anh</t>
  </si>
  <si>
    <t>Nguyễn Xuân Quang</t>
  </si>
  <si>
    <t>Phạm Ngọc Bình</t>
  </si>
  <si>
    <t>Yên Thị Lê</t>
  </si>
  <si>
    <t>Nguyễn Tiến Luân</t>
  </si>
  <si>
    <t>Đinh Minh Hiển</t>
  </si>
  <si>
    <t>Phạm Thị Dung</t>
  </si>
  <si>
    <t>Lê Hữu Nam Thành</t>
  </si>
  <si>
    <t>Ngô Thị Thùy Trang</t>
  </si>
  <si>
    <t>Lê Văn Tài</t>
  </si>
  <si>
    <t>Nguyễn Danh</t>
  </si>
  <si>
    <t>Nguyễn Thành Chung</t>
  </si>
  <si>
    <t>Đoàn Viết Cường</t>
  </si>
  <si>
    <t>Hoàng Kim Pháp</t>
  </si>
  <si>
    <t>Nguyễn Khánh Hiệu</t>
  </si>
  <si>
    <t>Hoàng Thị Thuý Vân</t>
  </si>
  <si>
    <t>Nguyễn Thị Thiều Vân</t>
  </si>
  <si>
    <t xml:space="preserve"> Bùi Quang Thăng</t>
  </si>
  <si>
    <t>Lê Văn Tuấn</t>
  </si>
  <si>
    <t>Trần Lương Quốc</t>
  </si>
  <si>
    <t>Lê Thị Thuận</t>
  </si>
  <si>
    <t>Trương Minh Vũ</t>
  </si>
  <si>
    <t>Trần Thị Dung</t>
  </si>
  <si>
    <t>Nguyễn Tiến Đạt</t>
  </si>
  <si>
    <t>Lê Văn Dũng</t>
  </si>
  <si>
    <t>Đồng Thị Thùy Trâm</t>
  </si>
  <si>
    <t>Trần Trung Tuyến</t>
  </si>
  <si>
    <t>Nguyễn Thị Kiều Oanh</t>
  </si>
  <si>
    <t>Dương Khánh Hà</t>
  </si>
  <si>
    <t>Trương Văn Hoàng</t>
  </si>
  <si>
    <t>Dương Bảo Sang</t>
  </si>
  <si>
    <t>Nguyễn Thái Bình</t>
  </si>
  <si>
    <t>Trần Anh Khoa</t>
  </si>
  <si>
    <t>Nguyễn Tấn Vinh</t>
  </si>
  <si>
    <t>Trương Minh Trí</t>
  </si>
  <si>
    <t>Vương Hoàng Linh</t>
  </si>
  <si>
    <t>Nguyễn Văn Đào</t>
  </si>
  <si>
    <t>Võ Trung Hiếu</t>
  </si>
  <si>
    <t>Trương Thanh Tuyền</t>
  </si>
  <si>
    <t>Trương Thị Bích Loan</t>
  </si>
  <si>
    <t>Trần Thị Quỳnh Ngân</t>
  </si>
  <si>
    <t>Hồ Văn Nam</t>
  </si>
  <si>
    <t>Lê Huỳnh Bảo</t>
  </si>
  <si>
    <t>Lưu Văn Chiến</t>
  </si>
  <si>
    <t>Huỳnh Lâm Nguyện</t>
  </si>
  <si>
    <t>Trần Như Ánh</t>
  </si>
  <si>
    <t>Trương Trần Tiến</t>
  </si>
  <si>
    <t>Trần Thị Trang</t>
  </si>
  <si>
    <t>Nguyễn Viết Hoàng</t>
  </si>
  <si>
    <t>Nguyễn Thị Hoàng Oanh</t>
  </si>
  <si>
    <t>Võ Thị Hồng Thúy</t>
  </si>
  <si>
    <t>Phạm Quý Nhật</t>
  </si>
  <si>
    <t>Võ Văn Sơn</t>
  </si>
  <si>
    <t>Nguyễn Thị Hương Mơ</t>
  </si>
  <si>
    <t>Trần Đăng Tính</t>
  </si>
  <si>
    <t>Lê Thị Thùy Dung</t>
  </si>
  <si>
    <t>Trần Xuân Quân</t>
  </si>
  <si>
    <t>Nguyễn Đình Thắng</t>
  </si>
  <si>
    <t>Lê Thanh Cảm</t>
  </si>
  <si>
    <t>Dương Văn Lâm</t>
  </si>
  <si>
    <t>Đào Thị Tâm</t>
  </si>
  <si>
    <t>Nguyễn Thị Hương</t>
  </si>
  <si>
    <t>Trần Thị Hồng Xuyến</t>
  </si>
  <si>
    <t>Đặng Hoàng Vũ</t>
  </si>
  <si>
    <t>Trương Công Hiếu</t>
  </si>
  <si>
    <t>Lê Thị Phương Nhi</t>
  </si>
  <si>
    <t>Nguyễn Trần Thiên Hữu</t>
  </si>
  <si>
    <t>Võ Văn Hoan</t>
  </si>
  <si>
    <t>Lê Đức Anh</t>
  </si>
  <si>
    <t>Phạm Thị Quỳnh Anh</t>
  </si>
  <si>
    <t>Phạm Hồ Bảo Hoàng</t>
  </si>
  <si>
    <t>Ngô Thị Xuân Thùy</t>
  </si>
  <si>
    <t>Huỳnh Thị Thuỳ Dung</t>
  </si>
  <si>
    <t>Nguyễn Hữu Kiệm</t>
  </si>
  <si>
    <t>Nguyễn Hữu Phước Đoàn</t>
  </si>
  <si>
    <t>Lê Nhật Nam</t>
  </si>
  <si>
    <t>Lê Thị Hoài Trâm</t>
  </si>
  <si>
    <t>Huỳnh Anh Dũng</t>
  </si>
  <si>
    <t>Trần Đình Vĩ</t>
  </si>
  <si>
    <t>Lương Thị Thu Hiền</t>
  </si>
  <si>
    <t>Trương Duy Nhất</t>
  </si>
  <si>
    <t>Nguyễn Hữu Minh Trí</t>
  </si>
  <si>
    <t>Nguyễn Lê Văn Minh</t>
  </si>
  <si>
    <t>Trần Thị Khuyên</t>
  </si>
  <si>
    <t>Nguyễn Văn Hảo</t>
  </si>
  <si>
    <t>Phan Quang Tiến</t>
  </si>
  <si>
    <t>Trần Quang Trinh</t>
  </si>
  <si>
    <t>Ngô Thiện Lân</t>
  </si>
  <si>
    <t>Nguyễn Thị Kiều</t>
  </si>
  <si>
    <t>Phạm Đình An</t>
  </si>
  <si>
    <t>Trương Thị Sương</t>
  </si>
  <si>
    <t>Nguyễn Chí Thành</t>
  </si>
  <si>
    <t>Nguyễn Thị Hiền</t>
  </si>
  <si>
    <t>Huỳnh Trần Khánh</t>
  </si>
  <si>
    <t>Trần Thị Thanh Tâm</t>
  </si>
  <si>
    <t>Dương Lê Hoài Việt</t>
  </si>
  <si>
    <t>Đỗ Đức Ngọc</t>
  </si>
  <si>
    <t>Phạm Trường Hưng</t>
  </si>
  <si>
    <t>Nguyễn Thị Thạnh</t>
  </si>
  <si>
    <t>Phan Văn Khánh</t>
  </si>
  <si>
    <t>Lưu Thị Phương Thuý</t>
  </si>
  <si>
    <t>Ngô Thị Thu Hiền</t>
  </si>
  <si>
    <t>Phan Văn Nam</t>
  </si>
  <si>
    <t>Hồ Tiến Quân</t>
  </si>
  <si>
    <t>Nguyễn Thị Thu Luyến</t>
  </si>
  <si>
    <t>Hồ Thị Anh Đào</t>
  </si>
  <si>
    <t>Huỳnh Thị Thùy Linh</t>
  </si>
  <si>
    <t>Trần ái Phúc Nguyên</t>
  </si>
  <si>
    <t>Nguyễn Đức Minh Hiếu</t>
  </si>
  <si>
    <t>Trần Vũ Khánh</t>
  </si>
  <si>
    <t>Dương Công Đạt</t>
  </si>
  <si>
    <t>Trần Hữu Đạt</t>
  </si>
  <si>
    <t>Nguyễn Bùi Bảo Phước</t>
  </si>
  <si>
    <t>Lê Văn Hùng</t>
  </si>
  <si>
    <t>Nguyễn Thanh Đức</t>
  </si>
  <si>
    <t>Trần Xuân Toàn</t>
  </si>
  <si>
    <t>Đoàn Ngọc Ngân</t>
  </si>
  <si>
    <t>Đỗ Phạm Noa Uy</t>
  </si>
  <si>
    <t>Trịnh Hữu Hiệp</t>
  </si>
  <si>
    <t>Nguyễn Duy Hiền</t>
  </si>
  <si>
    <t>Hoàng Anh Hùng</t>
  </si>
  <si>
    <t>Phan Ngọc Tiến</t>
  </si>
  <si>
    <t>Lương Thị Kim Yến</t>
  </si>
  <si>
    <t>Huỳnh Thị Thanh Minh</t>
  </si>
  <si>
    <t>Lê Lan Anh</t>
  </si>
  <si>
    <t>Phạm Ngọc Hiên</t>
  </si>
  <si>
    <t>Lưu Thị Quỳnh</t>
  </si>
  <si>
    <t>Trần Thị ánh Minh</t>
  </si>
  <si>
    <t>Trần Thị Hồng Phượng</t>
  </si>
  <si>
    <t>Tống Thị Mỹ Nhung</t>
  </si>
  <si>
    <t>Trương Quang Bảo Hưng</t>
  </si>
  <si>
    <t>Trần Lê Hân</t>
  </si>
  <si>
    <t>Phạm Ngọc Quý</t>
  </si>
  <si>
    <t>Phạm Thanh Hồng</t>
  </si>
  <si>
    <t>Nguyễn Ngọc Phước</t>
  </si>
  <si>
    <t>Võ Văn Thuẩn</t>
  </si>
  <si>
    <t>Phạm Công</t>
  </si>
  <si>
    <t>Phan Vũ Định</t>
  </si>
  <si>
    <t>Đặng Nhất Trí</t>
  </si>
  <si>
    <t>Hồ Thị Khuyến</t>
  </si>
  <si>
    <t>Nguyễn Thị Ngọc</t>
  </si>
  <si>
    <t>Bùi Thị Xuân Quỳnh</t>
  </si>
  <si>
    <t>Lê Viết Hưng</t>
  </si>
  <si>
    <t>Nguyễn Quốc Chung</t>
  </si>
  <si>
    <t>Nguyễn Khánh Linh</t>
  </si>
  <si>
    <t>Nguyễn Văn Công</t>
  </si>
  <si>
    <t>Nguyễn Thị Thu Nhi</t>
  </si>
  <si>
    <t>Hứa Thị Thảo Nguyên</t>
  </si>
  <si>
    <t>Võ Thị Hiền</t>
  </si>
  <si>
    <t>Nguyễn Đình Tùng</t>
  </si>
  <si>
    <t>Phạm Minh Rin</t>
  </si>
  <si>
    <t>Hoàng Thị Mai Liên</t>
  </si>
  <si>
    <t>Huỳnh Thị Lệ</t>
  </si>
  <si>
    <t>Huỳnh Ngọc Nguyên Phương</t>
  </si>
  <si>
    <t>Nguyễn Thị Thúy An</t>
  </si>
  <si>
    <t>Trần Thị Duy Thư</t>
  </si>
  <si>
    <t>Nguyễn Đăng Hải</t>
  </si>
  <si>
    <t>Nguyễn Lộc Chẩn</t>
  </si>
  <si>
    <t>Trần Văn Quang</t>
  </si>
  <si>
    <t>Nguyễn Thị Nguyệt</t>
  </si>
  <si>
    <t>Trần Thị Thùy Trâm</t>
  </si>
  <si>
    <t>Lê Thị ái Nhàn</t>
  </si>
  <si>
    <t>Nguyễn Đất Chí</t>
  </si>
  <si>
    <t>Thái Thị Thanh Thu</t>
  </si>
  <si>
    <t>Nguyễn Văn Tấn Đạt</t>
  </si>
  <si>
    <t>Lê Đình Hải</t>
  </si>
  <si>
    <t>Phạm Thế Hoàng</t>
  </si>
  <si>
    <t>Tạ Quang Hiếu</t>
  </si>
  <si>
    <t>Phạm Tiến</t>
  </si>
  <si>
    <t>Nguyễn Thị Hồng Hương</t>
  </si>
  <si>
    <t>Lê Đức Tưởng</t>
  </si>
  <si>
    <t>Phan Thị Minh Thắm</t>
  </si>
  <si>
    <t>Nguyễn Tuấn Vũ</t>
  </si>
  <si>
    <t>Nguyễn Văn Hiến</t>
  </si>
  <si>
    <t>Nguyễn Thị Trinh</t>
  </si>
  <si>
    <t>Trần Nguyên Thạch</t>
  </si>
  <si>
    <t>Lâm Quang Hoà</t>
  </si>
  <si>
    <t>Vi Văn Giáp</t>
  </si>
  <si>
    <t>Hoàng Đắc Vinh</t>
  </si>
  <si>
    <t>Đỗ Thành Lâm</t>
  </si>
  <si>
    <t>Huỳnh Tấn Sinh</t>
  </si>
  <si>
    <t>Nguyễn Thị Loan</t>
  </si>
  <si>
    <t>Lê Quốc Việt</t>
  </si>
  <si>
    <t>Nguyễn Ngọc Phú</t>
  </si>
  <si>
    <t>Nguyễn Ngọc Hiếu</t>
  </si>
  <si>
    <t>Nguyễn Chiến Thắng</t>
  </si>
  <si>
    <t>Trần Đăng Nhân</t>
  </si>
  <si>
    <t>Đặng Thị Hồng Quý</t>
  </si>
  <si>
    <t>Lê Văn Huy</t>
  </si>
  <si>
    <t>Nguyễn Trí Đức</t>
  </si>
  <si>
    <t>Trương Hồng Nha</t>
  </si>
  <si>
    <t>Bùi Xuân Duy</t>
  </si>
  <si>
    <t>Trần Văn Danh</t>
  </si>
  <si>
    <t>Văn Đình Long</t>
  </si>
  <si>
    <t>Trần Văn Tỉnh</t>
  </si>
  <si>
    <t>Lê Thiết Phùng</t>
  </si>
  <si>
    <t>Nguyễn Nghiêm Ngọc Tín</t>
  </si>
  <si>
    <t>Lê Hoàng</t>
  </si>
  <si>
    <t>Nguyễn Thị Mai</t>
  </si>
  <si>
    <t>Nguyễn Lê Hà Ngân</t>
  </si>
  <si>
    <t>Đỗ Thị Tứ</t>
  </si>
  <si>
    <t>Lê Hoàng Khánh</t>
  </si>
  <si>
    <t>Lê Thị Sương</t>
  </si>
  <si>
    <t>Châu Quang Bình</t>
  </si>
  <si>
    <t>Hoàng Thị Bé</t>
  </si>
  <si>
    <t>Triệu Quốc Thắng</t>
  </si>
  <si>
    <t>Nguyễn Văn Minh</t>
  </si>
  <si>
    <t>Nguyễn Thị Thu Hà</t>
  </si>
  <si>
    <t>Nguyễn Thị Thu Thũy</t>
  </si>
  <si>
    <t>Nguyễn Đức Triệu</t>
  </si>
  <si>
    <t>Hồ Thị Mỹ Phượng</t>
  </si>
  <si>
    <t>Trương Vũ Kiều My</t>
  </si>
  <si>
    <t>Trần Thị Kim Phượng</t>
  </si>
  <si>
    <t>Nguyễn Bội Thu</t>
  </si>
  <si>
    <t>Nguyễn Thị Thanh Thuỳ</t>
  </si>
  <si>
    <t>Nguyễn Đức Huy</t>
  </si>
  <si>
    <t>Lê Văn Thông</t>
  </si>
  <si>
    <t>Đặng Ngọc Như An</t>
  </si>
  <si>
    <t>Thân Thị Tú Phương</t>
  </si>
  <si>
    <t>Trần Thị Bích Hà</t>
  </si>
  <si>
    <t>Nguyễn Hữu Nam</t>
  </si>
  <si>
    <t>Hồ Thân</t>
  </si>
  <si>
    <t>Mai Thị Hằng</t>
  </si>
  <si>
    <t>Hoàng Kim Thế Hiển</t>
  </si>
  <si>
    <t>Thái Thị Huyên</t>
  </si>
  <si>
    <t>Nguyễn Phúc Hảo</t>
  </si>
  <si>
    <t>Hồ Nguyễn Huỳnh Phương</t>
  </si>
  <si>
    <t>Nguyễn Thị Mỹ Linh</t>
  </si>
  <si>
    <t>Phan Thành Ngôn</t>
  </si>
  <si>
    <t>Lê Thị Thảo</t>
  </si>
  <si>
    <t>Nguyễn Thị Như Ý</t>
  </si>
  <si>
    <t>Nguyễn Đình Trường</t>
  </si>
  <si>
    <t>Ngô Trường Hưng</t>
  </si>
  <si>
    <t>Trần Thị Thuỳ Trang</t>
  </si>
  <si>
    <t>Trần Thanh Tâm</t>
  </si>
  <si>
    <t>Võ Thị Diệp</t>
  </si>
  <si>
    <t>Nguyễn Văn Dương</t>
  </si>
  <si>
    <t>Lương Thị Hồng</t>
  </si>
  <si>
    <t>Phạm Thị Thùy</t>
  </si>
  <si>
    <t>Dương Duy Minh</t>
  </si>
  <si>
    <t>Võ Thị Hoàng Phượng</t>
  </si>
  <si>
    <t>Đinh Thị Thanh Hòa</t>
  </si>
  <si>
    <t>Huỳnh Văn Bảo Lộc</t>
  </si>
  <si>
    <t>Ngô Thị Diệu Lành</t>
  </si>
  <si>
    <t>Trần Đại Hải</t>
  </si>
  <si>
    <t>Bùi Thanh Quân</t>
  </si>
  <si>
    <t>Lê Thị Hồng Thuý</t>
  </si>
  <si>
    <t>Phan Nhật Huy</t>
  </si>
  <si>
    <t>Hoàng Thị Loan</t>
  </si>
  <si>
    <t>Ngân Thị Cẩn</t>
  </si>
  <si>
    <t>Trần Thị Thành</t>
  </si>
  <si>
    <t>Huỳnh Ngọc Hải</t>
  </si>
  <si>
    <t>Trần Thị Hồng Nhung</t>
  </si>
  <si>
    <t>Nguyễn Văn Khuê</t>
  </si>
  <si>
    <t>Trương Tú Quỳnh Anh</t>
  </si>
  <si>
    <t>Trương Quang Anh</t>
  </si>
  <si>
    <t>Nguyễn Thành Danh</t>
  </si>
  <si>
    <t>Nguyễn Mạnh Hậu</t>
  </si>
  <si>
    <t>Trương Võ Ngọc Tuấn</t>
  </si>
  <si>
    <t>Phan Viết Trung</t>
  </si>
  <si>
    <t>Lê Thị Hoài Nhân</t>
  </si>
  <si>
    <t>Phạm Thị Ngọc Oanh</t>
  </si>
  <si>
    <t>Trần Văn Thiệu</t>
  </si>
  <si>
    <t>Hoàng Quốc Tuấn</t>
  </si>
  <si>
    <t>Đồng Trinh Cường</t>
  </si>
  <si>
    <t>Nguyễn Thị Thu Thủy</t>
  </si>
  <si>
    <t>Phạm Nguyễn Minh Trí</t>
  </si>
  <si>
    <t>Tôn Thị Hoài Thu</t>
  </si>
  <si>
    <t>Hồ Phi Công</t>
  </si>
  <si>
    <t>Nguyễn Văn Thi</t>
  </si>
  <si>
    <t>Lê Tuấn Anh</t>
  </si>
  <si>
    <t>Lê Thanh Ngọc Hoàng</t>
  </si>
  <si>
    <t>Hoàng Minh Hùng</t>
  </si>
  <si>
    <t>Lê Thị Hoài Quyên</t>
  </si>
  <si>
    <t>Hồ Văn Tân</t>
  </si>
  <si>
    <t>Trần Thị Như Thuỷ</t>
  </si>
  <si>
    <t>Đặng Dương Quốc Huy</t>
  </si>
  <si>
    <t>Lê Cảnh Tuấn Anh</t>
  </si>
  <si>
    <t>Ngô Văn Tân</t>
  </si>
  <si>
    <t>Nguyễn Hoàng Thảo</t>
  </si>
  <si>
    <t>Nguyễn Văn Giáp</t>
  </si>
  <si>
    <t>Trần Minh Phi</t>
  </si>
  <si>
    <t>Nguyễn Văn Huỳnh</t>
  </si>
  <si>
    <t>Văn Thị Hậu</t>
  </si>
  <si>
    <t>Ngô Đỗ Thị ánh Nguyệt</t>
  </si>
  <si>
    <t>Nguyễn Châu</t>
  </si>
  <si>
    <t>Lê Duy Nam</t>
  </si>
  <si>
    <t>Trương Thị Thu Giang</t>
  </si>
  <si>
    <t>Lê Trần Hoàng Việt</t>
  </si>
  <si>
    <t>Trần Thị Kim Chi</t>
  </si>
  <si>
    <t>Nguyễn Thị Ngân</t>
  </si>
  <si>
    <t>Võ Thị Hồng Tươi</t>
  </si>
  <si>
    <t>Nguyễn Thị Lệ</t>
  </si>
  <si>
    <t>Trương Công Lượng</t>
  </si>
  <si>
    <t>Nguyễn Hữu Hậu</t>
  </si>
  <si>
    <t>Nguyễn Thạch</t>
  </si>
  <si>
    <t>Mai Tuấn Vũ</t>
  </si>
  <si>
    <t>Lê Thị Nga</t>
  </si>
  <si>
    <t>Nguyễn Vẹn</t>
  </si>
  <si>
    <t>Nguyễn Văn Thuận</t>
  </si>
  <si>
    <t>Ngô Thị Thu</t>
  </si>
  <si>
    <t>Lê Phan Xuân Anh</t>
  </si>
  <si>
    <t>Nguyễn Thị Mai Trang</t>
  </si>
  <si>
    <t>Lê Thị Trang</t>
  </si>
  <si>
    <t>Nguyễn Văn An</t>
  </si>
  <si>
    <t>Đỗ Thị Ngọc Trâm</t>
  </si>
  <si>
    <t>Nguyễn Tấn Cường</t>
  </si>
  <si>
    <t>Phan Thị Hồng Hạnh</t>
  </si>
  <si>
    <t>Võ Đăng Tài</t>
  </si>
  <si>
    <t>Lê Thị Ngọc Ánh</t>
  </si>
  <si>
    <t>Nguyễn Văn Tú</t>
  </si>
  <si>
    <t>Nguyễn Quang Thiên</t>
  </si>
  <si>
    <t>Nguyễn Bình Thiên</t>
  </si>
  <si>
    <t>Đặng Vĩnh Tường</t>
  </si>
  <si>
    <t>Lê Thị Tường Vy</t>
  </si>
  <si>
    <t>Trần Xuân Lưu</t>
  </si>
  <si>
    <t>Nguyễn Văn Kỹ</t>
  </si>
  <si>
    <t>Trần Hoàng Việt</t>
  </si>
  <si>
    <t>Kiều Hoài Thu</t>
  </si>
  <si>
    <t>Văn Quốc Bảo</t>
  </si>
  <si>
    <t>Nguyễn Xuân Sang</t>
  </si>
  <si>
    <t>Nguyễn Thị Thu Ngân</t>
  </si>
  <si>
    <t>Hồ Thị Yến</t>
  </si>
  <si>
    <t>Nguyễn Đình Đức Bình</t>
  </si>
  <si>
    <t>Mai Đăng Tùng</t>
  </si>
  <si>
    <t>Huỳnh Thị Mỹ Hạnh</t>
  </si>
  <si>
    <t>Nguyễn Xuân Trường</t>
  </si>
  <si>
    <t>Lý Quang Việt</t>
  </si>
  <si>
    <t>Nguyễn Vĩ Tấn Tú</t>
  </si>
  <si>
    <t>Phạm Văn Ngữ</t>
  </si>
  <si>
    <t>Trần Nguyễn Yến Phượng</t>
  </si>
  <si>
    <t>Trương Thị Thanh Thuý</t>
  </si>
  <si>
    <t>Phan Đình Trung</t>
  </si>
  <si>
    <t>Nguyễn Thị Thúy Lộc</t>
  </si>
  <si>
    <t>Hồ Sỹ Quang</t>
  </si>
  <si>
    <t>Đặng Thị Hoài Nhân</t>
  </si>
  <si>
    <t>Võ Tôn Hùng</t>
  </si>
  <si>
    <t>Lê Xuân Tĩnh</t>
  </si>
  <si>
    <t>Nguyễn Công Kiệt</t>
  </si>
  <si>
    <t>Lê Thị Kim Ngân</t>
  </si>
  <si>
    <t>Trần Thị Nhớ</t>
  </si>
  <si>
    <t>Lê Tuấn Chương</t>
  </si>
  <si>
    <t>Nguyễn Hoàng Phúc</t>
  </si>
  <si>
    <t>Huỳnh Quang Vinh</t>
  </si>
  <si>
    <t>Lê Minh Phúc</t>
  </si>
  <si>
    <t>Trần Văn Mừng</t>
  </si>
  <si>
    <t>Nguyễn Quốc Bảo</t>
  </si>
  <si>
    <t>Dương Thị Phương</t>
  </si>
  <si>
    <t>Nguyễn Thị Ngọc Trâm</t>
  </si>
  <si>
    <t>Nguyễn Thanh Kiên</t>
  </si>
  <si>
    <t>Võ Thị Hồng</t>
  </si>
  <si>
    <t>Nguyễn Văn Hoàng</t>
  </si>
  <si>
    <t>Phạm Xuân Tuấn</t>
  </si>
  <si>
    <t>Biện Nguyễn Minh Khánh</t>
  </si>
  <si>
    <t>Trương Thanh Hữu</t>
  </si>
  <si>
    <t>Nguyễn Thị Ngọc Diễm</t>
  </si>
  <si>
    <t>Nguyễn Thành Nguyên</t>
  </si>
  <si>
    <t>Trần Minh Cảnh</t>
  </si>
  <si>
    <t>Lê Minh Trung</t>
  </si>
  <si>
    <t>Trần Thị Hoài Thu</t>
  </si>
  <si>
    <t>Đỗ Thị Ly</t>
  </si>
  <si>
    <t>Huỳnh Trần Ngọc Tuyết</t>
  </si>
  <si>
    <t>Đặng Ngọc Vũ</t>
  </si>
  <si>
    <t>Nguyễn Văn Phúc</t>
  </si>
  <si>
    <t>Đinh Thị La Na</t>
  </si>
  <si>
    <t>Hồ Thị Hoài Thương</t>
  </si>
  <si>
    <t>Trần Nguyễn Tường Vi</t>
  </si>
  <si>
    <t>Phan Khánh Linh</t>
  </si>
  <si>
    <t>Huỳnh Đức Toàn</t>
  </si>
  <si>
    <t>Huỳnh Hải Sơn</t>
  </si>
  <si>
    <t>Hà Phương Thảo</t>
  </si>
  <si>
    <t>Trần Công Lộc</t>
  </si>
  <si>
    <t>Trương Hàn Quốc</t>
  </si>
  <si>
    <t>Võ Thị Phúc</t>
  </si>
  <si>
    <t>Lê Phạm Công Hảo</t>
  </si>
  <si>
    <t>Võ Thanh Thủy</t>
  </si>
  <si>
    <t>Võ Xuân Thủy</t>
  </si>
  <si>
    <t>Nguyễn Lê Quân</t>
  </si>
  <si>
    <t>Ngô Thạnh</t>
  </si>
  <si>
    <t>Trần Thị Phương Thuận</t>
  </si>
  <si>
    <t>Ngô Thị Hoàng Giang</t>
  </si>
  <si>
    <t>Nguyễn Khánh Duy</t>
  </si>
  <si>
    <t>Huỳnh Anh Tuấn</t>
  </si>
  <si>
    <t>Ngô Thị Ngọc Bích</t>
  </si>
  <si>
    <t>Võ Ngọc Tuấn</t>
  </si>
  <si>
    <t>Lê Thị Thu Hạnh</t>
  </si>
  <si>
    <t>Nguyễn Thị Hoa</t>
  </si>
  <si>
    <t>Đoàn Trọng Thương</t>
  </si>
  <si>
    <t>Đặng Thị Thư</t>
  </si>
  <si>
    <t>Nguyễn Thanh Ninh</t>
  </si>
  <si>
    <t>Lê Hữu Trung</t>
  </si>
  <si>
    <t>Trương Nhất Phương Trà</t>
  </si>
  <si>
    <t>Nguyễn Thị Ngọc Oanh</t>
  </si>
  <si>
    <t>Nguyễn Duy Thuận</t>
  </si>
  <si>
    <t>Võ Văn Ngọc</t>
  </si>
  <si>
    <t>Nguyễn Hiệp</t>
  </si>
  <si>
    <t>Nguyễn Kim Tiến</t>
  </si>
  <si>
    <t>Nguyễn Thiên Thanh</t>
  </si>
  <si>
    <t>Võ Nhật Tân</t>
  </si>
  <si>
    <t>Nguyễn Thị Lay Ơn</t>
  </si>
  <si>
    <t>Nguyễn Đức Tùng</t>
  </si>
  <si>
    <t>Hoàng Thị Tuất</t>
  </si>
  <si>
    <t>Đỗ Minh Thắng</t>
  </si>
  <si>
    <t>Lê Thị Loan</t>
  </si>
  <si>
    <t>Nguyễn Thị Phương Trang</t>
  </si>
  <si>
    <t>Văn Viết Lam</t>
  </si>
  <si>
    <t>Nguyễn Tài Huy</t>
  </si>
  <si>
    <t>Lê Hoàng Duy</t>
  </si>
  <si>
    <t>Phạm Việt Khoa</t>
  </si>
  <si>
    <t>Cao Khả Hiệp</t>
  </si>
  <si>
    <t>Hồ Văn Sự</t>
  </si>
  <si>
    <t>Trần Đình Thọ</t>
  </si>
  <si>
    <t>Bùi Nguyễn Huyền Trang</t>
  </si>
  <si>
    <t>Phạm Thị Hoài Như</t>
  </si>
  <si>
    <t>Nguyễn Thị Thúy Hằng</t>
  </si>
  <si>
    <t>Phạm Thị Kim ánh</t>
  </si>
  <si>
    <t>Lê Thị Hiếu</t>
  </si>
  <si>
    <t>Nguyễn Lương Viễn</t>
  </si>
  <si>
    <t>Nguyễn Thành Triêu Dương</t>
  </si>
  <si>
    <t>Nguyễn Thị Mận</t>
  </si>
  <si>
    <t>Huỳnh Văn Sang</t>
  </si>
  <si>
    <t>Trần Thị Hải Yến</t>
  </si>
  <si>
    <t>Lê Văn Thọ</t>
  </si>
  <si>
    <t>Trần Văn Hiệp</t>
  </si>
  <si>
    <t>Nguyễn Ngọc Trần Sinh</t>
  </si>
  <si>
    <t>Phan Thanh Thiệp</t>
  </si>
  <si>
    <t>Đoàn Viết Quốc</t>
  </si>
  <si>
    <t>Nguyễn Thị Liên Hoàn</t>
  </si>
  <si>
    <t>Phạm Thị Mỹ Lệ</t>
  </si>
  <si>
    <t>Nguyễn Thị Thi</t>
  </si>
  <si>
    <t>Trần Văn Hoàng</t>
  </si>
  <si>
    <t>Nguyễn Minh Huệ</t>
  </si>
  <si>
    <t>Nguyễn Văn Triển</t>
  </si>
  <si>
    <t>Lê Thanh Căn</t>
  </si>
  <si>
    <t>Nguyễn Văn Sơn</t>
  </si>
  <si>
    <t>Hồ Sĩ Nhân</t>
  </si>
  <si>
    <t>Phạm Thị Minh Thuận</t>
  </si>
  <si>
    <t>Trần Thanh Duy</t>
  </si>
  <si>
    <t>Hà Văn Huy</t>
  </si>
  <si>
    <t>Đặng Thị Thủy Tiên</t>
  </si>
  <si>
    <t>Lê Đức Tuấn</t>
  </si>
  <si>
    <t>Phạm Thị Xuân Hà</t>
  </si>
  <si>
    <t>Nguyễn Thanh Tịnh</t>
  </si>
  <si>
    <t>Trần Thanh Liêm</t>
  </si>
  <si>
    <t>Hồ Thị Hồng</t>
  </si>
  <si>
    <t>Hoàng Thanh Yến</t>
  </si>
  <si>
    <t>Lê Quốc Công</t>
  </si>
  <si>
    <t>Nguyễn Văn Hải</t>
  </si>
  <si>
    <t>Nguyễn Thị Thu Hằng</t>
  </si>
  <si>
    <t>Nguyễn Thị Tình</t>
  </si>
  <si>
    <t>Nguyễn Thị Luyến</t>
  </si>
  <si>
    <t>Hồ Văn Ba</t>
  </si>
  <si>
    <t>Trần Đăng Tiến Phong</t>
  </si>
  <si>
    <t>Trần Thị Thảo Ly Ly</t>
  </si>
  <si>
    <t>Phạm Bá Hưng</t>
  </si>
  <si>
    <t>Nguyễn Văn Khương</t>
  </si>
  <si>
    <t>Phạm Quốc Cường</t>
  </si>
  <si>
    <t>Phạm Thị Lộc</t>
  </si>
  <si>
    <t>Đoàn Văn Trường</t>
  </si>
  <si>
    <t>Nguyễn Xuân Khôi</t>
  </si>
  <si>
    <t>Phạm Đăng Phúc</t>
  </si>
  <si>
    <t>Nguyễn Hữu Tiến</t>
  </si>
  <si>
    <t>Nguyễn Minh Vương</t>
  </si>
  <si>
    <t>Lê Quang Tam</t>
  </si>
  <si>
    <t>Võ Thị Hạnh Duyên</t>
  </si>
  <si>
    <t>Lê Bá Khánh Thuận</t>
  </si>
  <si>
    <t>Phan Quốc Khánh</t>
  </si>
  <si>
    <t>Nguyễn Đức Nghĩa</t>
  </si>
  <si>
    <t>Phạm Thị Huỳnh Nga</t>
  </si>
  <si>
    <t>Lê Đăng Thuyết</t>
  </si>
  <si>
    <t>Nguyễn Văn Thẩm</t>
  </si>
  <si>
    <t>Nguyễn Hữu Toán</t>
  </si>
  <si>
    <t>Trương Văn Tân</t>
  </si>
  <si>
    <t>Nguyễn Thị Thanh Nga</t>
  </si>
  <si>
    <t>Trần Văn Kỳ</t>
  </si>
  <si>
    <t>Nguyễn Linh</t>
  </si>
  <si>
    <t>Trần Duy Phương</t>
  </si>
  <si>
    <t>Nguyễn Thị Thìn</t>
  </si>
  <si>
    <t>Lê Phương Hà</t>
  </si>
  <si>
    <t>Trương Thị Hoa</t>
  </si>
  <si>
    <t>Nguyễn Thị Hồng Xuyên</t>
  </si>
  <si>
    <t>Hoàng Thanh Tú</t>
  </si>
  <si>
    <t>Phan Viết Tấn Hưng</t>
  </si>
  <si>
    <t>Phan Khắc Thanh</t>
  </si>
  <si>
    <t>Trần Doãn Đức Nguyên</t>
  </si>
  <si>
    <t>Trần Văn Tuất</t>
  </si>
  <si>
    <t>Vũ Tuấn Anh</t>
  </si>
  <si>
    <t>Nguyễn Như Đức</t>
  </si>
  <si>
    <t>Trần Phước Thanh Tùng</t>
  </si>
  <si>
    <t>Trần Lưu Phước</t>
  </si>
  <si>
    <t>Trần Ngọc Tân</t>
  </si>
  <si>
    <t>Vy Văn Vinh</t>
  </si>
  <si>
    <t>Nguyễn Văn Đồng</t>
  </si>
  <si>
    <t>Phùng Thị Thuý</t>
  </si>
  <si>
    <t>Lê Thị Thuỷ</t>
  </si>
  <si>
    <t>Nguyễn Thị Thương</t>
  </si>
  <si>
    <t>Đỗ Hữu Thanh Sang</t>
  </si>
  <si>
    <t>Nguyễn Thị Thu Thuỷ</t>
  </si>
  <si>
    <t>Phan Quốc Việt</t>
  </si>
  <si>
    <t>Nguyễn Thị Ngọc Linh</t>
  </si>
  <si>
    <t>Huỳnh Kiêm Dũng</t>
  </si>
  <si>
    <t>Võ Anh Tuấn</t>
  </si>
  <si>
    <t>Hoàng Thị Bích Ngọc</t>
  </si>
  <si>
    <t>Huỳnh Thị Lan Hương</t>
  </si>
  <si>
    <t>Nguyễn Thị Ngọc Trinh</t>
  </si>
  <si>
    <t>Hồ Ngọc Thăng</t>
  </si>
  <si>
    <t>Nguyễn Đình Anh Tuấn</t>
  </si>
  <si>
    <t>Phan Thị Bích Thủy</t>
  </si>
  <si>
    <t>Phan Hữu Tùng</t>
  </si>
  <si>
    <t>Nguyễn Thế Quyền</t>
  </si>
  <si>
    <t>Nguyễn Văn Hưng</t>
  </si>
  <si>
    <t>Lê Vĩnh Hà</t>
  </si>
  <si>
    <t>Nguyễn Tấn Phúc Dân</t>
  </si>
  <si>
    <t>Hồ Thị Như Ny</t>
  </si>
  <si>
    <t>Mai Thị Hồng Diễm</t>
  </si>
  <si>
    <t>Hồ Văn Trực</t>
  </si>
  <si>
    <t>Trần Thị Bích Vân</t>
  </si>
  <si>
    <t>Hồ Trọng Nhân</t>
  </si>
  <si>
    <t>Phạm Minh Cương</t>
  </si>
  <si>
    <t>Nguyễn Xuân Vinh</t>
  </si>
  <si>
    <t>Trần Thị Trà Giang</t>
  </si>
  <si>
    <t>Lê Tịnh Tâm</t>
  </si>
  <si>
    <t>Nguyễn Văn Nhanh</t>
  </si>
  <si>
    <t>Trần Thị Nguyên</t>
  </si>
  <si>
    <t>Cao Thị Kim Dung</t>
  </si>
  <si>
    <t>Bùi Văn Kỳ</t>
  </si>
  <si>
    <t>Nguyễn Công Đoàn</t>
  </si>
  <si>
    <t>Lê Thị Kim Chi</t>
  </si>
  <si>
    <t>Phạm Thị Hải</t>
  </si>
  <si>
    <t>Nguyễn Hồng Vinh</t>
  </si>
  <si>
    <t>Quán Thành Tâm</t>
  </si>
  <si>
    <t>Nguyễn Thị Thảnh</t>
  </si>
  <si>
    <t>Nguyễn Thị Kim Ngân</t>
  </si>
  <si>
    <t>Lê Bá Mến</t>
  </si>
  <si>
    <t>Trần Quốc Huy</t>
  </si>
  <si>
    <t>Trương Hữu Phú Quốc</t>
  </si>
  <si>
    <t>Nguyễn Thị Kim Oanh</t>
  </si>
  <si>
    <t>Ngô Quang Thành</t>
  </si>
  <si>
    <t>Lê Thị Xuân</t>
  </si>
  <si>
    <t>Nguyễn Viết Đề</t>
  </si>
  <si>
    <t>Nguyễn Ngọc Hoài</t>
  </si>
  <si>
    <t>Nguyễn Thị Mỹ</t>
  </si>
  <si>
    <t>Đinh Khánh Trường</t>
  </si>
  <si>
    <t>Nguyễn Lê Uyên Phương</t>
  </si>
  <si>
    <t>Đinh Nam Thiện</t>
  </si>
  <si>
    <t>Lê Thị Thuỳ</t>
  </si>
  <si>
    <t>Huỳnh Thị Hòa</t>
  </si>
  <si>
    <t>Nguyễn Thị Quỳnh</t>
  </si>
  <si>
    <t>Nguyễn Sanh Văn</t>
  </si>
  <si>
    <t>Lê Nguyên</t>
  </si>
  <si>
    <t>Hồ Văn Nghiêm</t>
  </si>
  <si>
    <t>Nguyễn Thị My Ly</t>
  </si>
  <si>
    <t>Đặng Thị Thanh Cảnh</t>
  </si>
  <si>
    <t>Bùi Thị Tố Uyên</t>
  </si>
  <si>
    <t>Nguyễn Văn Sinh</t>
  </si>
  <si>
    <t>Nguyễn Thị Phúc</t>
  </si>
  <si>
    <t>Nguyễn Hồng Tâm</t>
  </si>
  <si>
    <t>Hoàng Trọng Tín</t>
  </si>
  <si>
    <t>Nguyễn Ngọc Đại</t>
  </si>
  <si>
    <t>Nguyễn Sanh Hoạt</t>
  </si>
  <si>
    <t>Nguyễn Đình Huy</t>
  </si>
  <si>
    <t>Huỳnh Đức Minh</t>
  </si>
  <si>
    <t>Võ Đoàn Minh Khuê</t>
  </si>
  <si>
    <t>Phạm Thị Tầm</t>
  </si>
  <si>
    <t>Lê Nguyễn Hoàng Nhân</t>
  </si>
  <si>
    <t>Nguyễn Văn Phi</t>
  </si>
  <si>
    <t>Nguyễn Văn Nhật</t>
  </si>
  <si>
    <t>Trương Thị Thùy Trang</t>
  </si>
  <si>
    <t>Trần Anh Dũng</t>
  </si>
  <si>
    <t>Trần Thị Như Ý</t>
  </si>
  <si>
    <t>Triệu A Tài</t>
  </si>
  <si>
    <t>Phạm Tiến Hưng</t>
  </si>
  <si>
    <t>Lê Nguyên Ngọc</t>
  </si>
  <si>
    <t>Nguyễn Thị Tuyết</t>
  </si>
  <si>
    <t>Lê Thị Thúy Hằng</t>
  </si>
  <si>
    <t>Lê Hữu Rin</t>
  </si>
  <si>
    <t>Nguyễn Tiến Cảm</t>
  </si>
  <si>
    <t>Trần Văn Tùng</t>
  </si>
  <si>
    <t>Nguyễn Đặng Duy Thảo</t>
  </si>
  <si>
    <t>Lê Thị Thanh Như</t>
  </si>
  <si>
    <t>Trương Xuân Phước</t>
  </si>
  <si>
    <t>Đặng Công Sơn</t>
  </si>
  <si>
    <t>Nguyễn Kỳ Thịnh</t>
  </si>
  <si>
    <t>Lê Trần Nhật Tân</t>
  </si>
  <si>
    <t>Lê Văn Trung</t>
  </si>
  <si>
    <t>Nguyễn Thanh Lâm</t>
  </si>
  <si>
    <t>Võ Thanh Tùng</t>
  </si>
  <si>
    <t>Lê Thị Như Hải</t>
  </si>
  <si>
    <t>Nguyễn Đăng Khoa</t>
  </si>
  <si>
    <t>Nguyễn Văn Danh</t>
  </si>
  <si>
    <t>Tống Tiến Tuấn</t>
  </si>
  <si>
    <t>Trần Đình Sáng</t>
  </si>
  <si>
    <t>Nguyễn Thị Ngân Giang</t>
  </si>
  <si>
    <t>Trần Thị ánh Duyên</t>
  </si>
  <si>
    <t>Nguyễn Thị Uyển Nhi</t>
  </si>
  <si>
    <t>Võ Như Khoa</t>
  </si>
  <si>
    <t>Nguyễn Khánh Ngà</t>
  </si>
  <si>
    <t>Nguyễn Thị Minh Tuyên</t>
  </si>
  <si>
    <t>Nguyễn Ngọc Thắng</t>
  </si>
  <si>
    <t>Dương Thị Thu Hoàn</t>
  </si>
  <si>
    <t>Trần Hữu Phúc</t>
  </si>
  <si>
    <t>Lê Thị Diệu Hiền</t>
  </si>
  <si>
    <t>Lê Việt Tri</t>
  </si>
  <si>
    <t>Nguyễn Cửu Diễm Mi</t>
  </si>
  <si>
    <t>Nguyễn Thị Thanh Huyền</t>
  </si>
  <si>
    <t>Nguyễn Bá Duy</t>
  </si>
  <si>
    <t>Bùi Thị Anh Thư</t>
  </si>
  <si>
    <t>Đỗ Đức Hùng</t>
  </si>
  <si>
    <t>Phan Tấn Lực</t>
  </si>
  <si>
    <t>Trần Nguyễn Công Phương</t>
  </si>
  <si>
    <t>Nguyễn Thị Thắm</t>
  </si>
  <si>
    <t>Nguyễn Thị Yến Anh</t>
  </si>
  <si>
    <t>Nguyễn Thị Trang</t>
  </si>
  <si>
    <t>Nguyễn Văn Hoài</t>
  </si>
  <si>
    <t>Võ Thị Hòa</t>
  </si>
  <si>
    <t>Nguyễn Thị Khánh Huyền</t>
  </si>
  <si>
    <t>Lê Văn Giang</t>
  </si>
  <si>
    <t>Hồ Cù Thiện Qui</t>
  </si>
  <si>
    <t>Lê Văn Doãn</t>
  </si>
  <si>
    <t>Nguyễn Thị Anh Thư</t>
  </si>
  <si>
    <t>Võ Thị Ngân Hà</t>
  </si>
  <si>
    <t>Trương Đình Cường</t>
  </si>
  <si>
    <t>Phạm Quý Phúc</t>
  </si>
  <si>
    <t>Trần Công Phi</t>
  </si>
  <si>
    <t>Đoàn Quốc Dũng</t>
  </si>
  <si>
    <t>Trần Thị Bảo Khuyên</t>
  </si>
  <si>
    <t>Nguyễn Thị Hiền Phương</t>
  </si>
  <si>
    <t>Nguyễn Công Phương</t>
  </si>
  <si>
    <t>Nguyễn Hữu Khanh</t>
  </si>
  <si>
    <t>Đặng Ngọc Thạch</t>
  </si>
  <si>
    <t>Đào Thị Phượng</t>
  </si>
  <si>
    <t>Lê Nhật Tiến</t>
  </si>
  <si>
    <t>Phan Thị Hồng Phượng</t>
  </si>
  <si>
    <t>Phan Khắc Nhân</t>
  </si>
  <si>
    <t>Phạm Thị Thảo Phương</t>
  </si>
  <si>
    <t>Nguyễn Quang Hà</t>
  </si>
  <si>
    <t>Tạ Quang Hoàng</t>
  </si>
  <si>
    <t>Lê Thị Yên Dưỡng</t>
  </si>
  <si>
    <t>Hồ Thị Trang</t>
  </si>
  <si>
    <t>Nguyễn Thị Thanh Thúy</t>
  </si>
  <si>
    <t>Phan Thanh An</t>
  </si>
  <si>
    <t>Phùng Tấn Kệ</t>
  </si>
  <si>
    <t>Nguyễn Văn Duẫn</t>
  </si>
  <si>
    <t>Lê Đức Tín</t>
  </si>
  <si>
    <t>Nguyễn Xuân Cường</t>
  </si>
  <si>
    <t>Nguyễn Thị Thảo</t>
  </si>
  <si>
    <t>Trần Công Đạt</t>
  </si>
  <si>
    <t>Ngô Hữu Quý</t>
  </si>
  <si>
    <t>Nguyễn Hạ Long</t>
  </si>
  <si>
    <t>Nguyễn Đắc Thiên</t>
  </si>
  <si>
    <t>Nguyễn Trường Thạch</t>
  </si>
  <si>
    <t>Lưu Hữu Phước</t>
  </si>
  <si>
    <t>Lê Thị Bão An</t>
  </si>
  <si>
    <t>Phạm Văn Rin</t>
  </si>
  <si>
    <t>Phạm Bá Huy</t>
  </si>
  <si>
    <t>Đoàn Trần Bảo Vi</t>
  </si>
  <si>
    <t>Nguyễn Thị Như Hợp</t>
  </si>
  <si>
    <t>Nguyễn Đình Nam</t>
  </si>
  <si>
    <t>Lê Hà Phương</t>
  </si>
  <si>
    <t>Nguyễn Ngọc Sơn</t>
  </si>
  <si>
    <t>Phạm Phú Bằng</t>
  </si>
  <si>
    <t>Nguyễn Thu Thảo</t>
  </si>
  <si>
    <t>Trần Hoàng Minh</t>
  </si>
  <si>
    <t>Nguyễn Văn Thiện</t>
  </si>
  <si>
    <t>Trần Thanh Phước</t>
  </si>
  <si>
    <t>Nguyễn Thị Hà Phương</t>
  </si>
  <si>
    <t>Trần Tiến Lợi</t>
  </si>
  <si>
    <t>Nguyễn Thị Khánh Vy</t>
  </si>
  <si>
    <t>Nguyễn Thị Bích</t>
  </si>
  <si>
    <t>Phan Thành Vinh</t>
  </si>
  <si>
    <t>Hồ Thị Tâm</t>
  </si>
  <si>
    <t>Phan Thị Nguyệt</t>
  </si>
  <si>
    <t>Hà Thị Phượng</t>
  </si>
  <si>
    <t>Đào Dũ Hoàn Lâm</t>
  </si>
  <si>
    <t>Mai Thị Kiều Chinh</t>
  </si>
  <si>
    <t>Lê Việt Thắng</t>
  </si>
  <si>
    <t>Trịnh Thị My Diễm</t>
  </si>
  <si>
    <t>Võ Thị Bích Ngọc</t>
  </si>
  <si>
    <t>Phạm Thành</t>
  </si>
  <si>
    <t>Phan Thị Tố Loan</t>
  </si>
  <si>
    <t>Nguyễn Văn Cường</t>
  </si>
  <si>
    <t>Võ Văn Trường</t>
  </si>
  <si>
    <t>Đỗ Thị Hằng</t>
  </si>
  <si>
    <t>Đặng Công Đạt</t>
  </si>
  <si>
    <t>Đỗ Thành Tiến</t>
  </si>
  <si>
    <t>Nguyễn Minh Tuấn</t>
  </si>
  <si>
    <t>Nguyễn Nhật Tuyền</t>
  </si>
  <si>
    <t>Phan Nghĩa</t>
  </si>
  <si>
    <t>Đặng Đình Nghĩa</t>
  </si>
  <si>
    <t>Nguyễn Đức Chung</t>
  </si>
  <si>
    <t>Lê Thị Thể</t>
  </si>
  <si>
    <t>Nguyễn Tấn Thuật</t>
  </si>
  <si>
    <t>Trần Mậu Trai</t>
  </si>
  <si>
    <t>Nguyễn Văn Hậu</t>
  </si>
  <si>
    <t>Nguyễn Đình Toàn</t>
  </si>
  <si>
    <t>La Văn Thuận</t>
  </si>
  <si>
    <t>Nguyễn Thị Thuỳ Trang</t>
  </si>
  <si>
    <t>Huỳnh Thị Hiền</t>
  </si>
  <si>
    <t>Phan Văn Mỹ</t>
  </si>
  <si>
    <t>Lâm Thuận</t>
  </si>
  <si>
    <t>Trương Văn Tiến</t>
  </si>
  <si>
    <t>Nguyễn Thị Kim Phương</t>
  </si>
  <si>
    <t>Nguyễn Quang Việt</t>
  </si>
  <si>
    <t>Trần Văn Lâm</t>
  </si>
  <si>
    <t>Nguyễn Hoàng Phát</t>
  </si>
  <si>
    <t>Tô Minh Thành</t>
  </si>
  <si>
    <t>Lê Quang Trung Thảo</t>
  </si>
  <si>
    <t>Nguyễn Văn Xỉ</t>
  </si>
  <si>
    <t>Phan Đình Văn</t>
  </si>
  <si>
    <t>Nguyễn Thị Thanh Truyền</t>
  </si>
  <si>
    <t>Phan Thị Cẩm Giang</t>
  </si>
  <si>
    <t>Bùi Ngọc Huy</t>
  </si>
  <si>
    <t>Hoàng Thị Duyên</t>
  </si>
  <si>
    <t>Nguyễn Thị Kiều Duyên</t>
  </si>
  <si>
    <t>Võ Đặng Hà Nhi</t>
  </si>
  <si>
    <t>Nguyễn Thành Nhân</t>
  </si>
  <si>
    <t>Nguyễn Thị Lý Ly</t>
  </si>
  <si>
    <t>Phan Hồng Nam</t>
  </si>
  <si>
    <t>Trần Cẩm Lệ</t>
  </si>
  <si>
    <t>Lê Thị Diệu</t>
  </si>
  <si>
    <t>Hoàng Thị Xuân Châu</t>
  </si>
  <si>
    <t>Nguyễn Văn Tài</t>
  </si>
  <si>
    <t>Đoàn Trọng Tiến</t>
  </si>
  <si>
    <t>Nguyễn Khắc Sự</t>
  </si>
  <si>
    <t>Phạm Văn Hậu</t>
  </si>
  <si>
    <t>Đậu Thị Yến Ngọc</t>
  </si>
  <si>
    <t>Trịnh Hữu Đức Phong</t>
  </si>
  <si>
    <t>Nguyễn Đức Thịnh</t>
  </si>
  <si>
    <t>Võ Huy Đạt</t>
  </si>
  <si>
    <t>Đỗ Thị Khanh</t>
  </si>
  <si>
    <t>Lê Văn Hậu</t>
  </si>
  <si>
    <t>Phạm Minh Hoàng</t>
  </si>
  <si>
    <t>Võ Hoài Diệu</t>
  </si>
  <si>
    <t>Phạm Thị Như ý</t>
  </si>
  <si>
    <t>Bùi Ngọc Quốc</t>
  </si>
  <si>
    <t>Dương Thị Như Quỳnh</t>
  </si>
  <si>
    <t>Trần Văn Nam</t>
  </si>
  <si>
    <t>Đặng Thị Hoa</t>
  </si>
  <si>
    <t>Trần Như Quỳnh</t>
  </si>
  <si>
    <t>Nguyễn Thị Ngọc Bích</t>
  </si>
  <si>
    <t>Phan Thị Hồng</t>
  </si>
  <si>
    <t>Lê Thị Sang</t>
  </si>
  <si>
    <t>Võ Thị Minh Hường</t>
  </si>
  <si>
    <t>Nguyễn Văn Hiếu</t>
  </si>
  <si>
    <t>Lê Văn Minh</t>
  </si>
  <si>
    <t>Nguyễn Tấn Thái</t>
  </si>
  <si>
    <t>Nguyễn Thị Huệ</t>
  </si>
  <si>
    <t>Hoàng Minh Tâm</t>
  </si>
  <si>
    <t>Phan Thị Trúc Ly</t>
  </si>
  <si>
    <t>Nguyễn Khắc Duy</t>
  </si>
  <si>
    <t>Huỳnh Thanh Sang</t>
  </si>
  <si>
    <t>Trương Công Hoàng Việt</t>
  </si>
  <si>
    <t>Nguyễn Tường Vũ</t>
  </si>
  <si>
    <t>Nguyễn Hữu Phước</t>
  </si>
  <si>
    <t>Nguyễn Thị Phượng</t>
  </si>
  <si>
    <t>Nguyễn Thị Mỹ Quyên</t>
  </si>
  <si>
    <t>Nguyễn Khắc Miễn</t>
  </si>
  <si>
    <t>Nguyễn Văn Tính</t>
  </si>
  <si>
    <t>Phạm Thị Thu Quyên</t>
  </si>
  <si>
    <t>Trần Văn Linh</t>
  </si>
  <si>
    <t>Nguyễn Duy Thành</t>
  </si>
  <si>
    <t>Đỗ Thị Hồng ánh</t>
  </si>
  <si>
    <t>Phạm Đình Phong</t>
  </si>
  <si>
    <t>Hoàng Thị Thuỳ Dung</t>
  </si>
  <si>
    <t>Nguyễn Thị Tâm An</t>
  </si>
  <si>
    <t>Nguyễn Văn Lưu</t>
  </si>
  <si>
    <t>Nguyễn Văn Minh Tín</t>
  </si>
  <si>
    <t>Trần Xuân Thạnh</t>
  </si>
  <si>
    <t>Hoàng Văn Mừng</t>
  </si>
  <si>
    <t>Phan Hoàng Duy</t>
  </si>
  <si>
    <t>Phan Thị Phượng</t>
  </si>
  <si>
    <t>Nguyễn Văn Phương</t>
  </si>
  <si>
    <t>Nguyễn Thanh Hải</t>
  </si>
  <si>
    <t>Nguyễn Công Danh</t>
  </si>
  <si>
    <t>Trần Xuân Việt</t>
  </si>
  <si>
    <t>Nguyễn Thị Linh</t>
  </si>
  <si>
    <t>Đinh Thị Hoài Như</t>
  </si>
  <si>
    <t>Trần Tiến Dũng</t>
  </si>
  <si>
    <t>Nguyễn Quang Thạch</t>
  </si>
  <si>
    <t>Nguyễn Hoàng Thông</t>
  </si>
  <si>
    <t>Hồ Thị Thanh Nhàn</t>
  </si>
  <si>
    <t>Trần Việt Đức</t>
  </si>
  <si>
    <t>Trịnh Ngọc Hương Ly</t>
  </si>
  <si>
    <t>Cao Hải Nhi</t>
  </si>
  <si>
    <t>Phạm Tuân</t>
  </si>
  <si>
    <t>Nguyễn Đức Tâm</t>
  </si>
  <si>
    <t>Trần Hoàng Ly</t>
  </si>
  <si>
    <t>Nguyễn Hữu Cường</t>
  </si>
  <si>
    <t>Nguyễn Đình An</t>
  </si>
  <si>
    <t>Nguyễn Thảo</t>
  </si>
  <si>
    <t>Huỳnh Thị ái</t>
  </si>
  <si>
    <t>Diệp Thế Phúc</t>
  </si>
  <si>
    <t>Phạm Viễn Thông</t>
  </si>
  <si>
    <t>Đỗ Thị Kim Huệ</t>
  </si>
  <si>
    <t>Nguyễn Thị Tường Vân</t>
  </si>
  <si>
    <t>Lê Văn Triều</t>
  </si>
  <si>
    <t>Ngô Tín</t>
  </si>
  <si>
    <t>Trần Bình Trọng</t>
  </si>
  <si>
    <t>Nguyễn Văn Long</t>
  </si>
  <si>
    <t>Phạm Văn Tấn</t>
  </si>
  <si>
    <t>Phan Xuân Vũ</t>
  </si>
  <si>
    <t>Nguyễn Hữu Đủ</t>
  </si>
  <si>
    <t>Hoàng Thị Thi</t>
  </si>
  <si>
    <t>Trương Quang Tấn</t>
  </si>
  <si>
    <t>Nguyễn Hữu Thắng</t>
  </si>
  <si>
    <t>Phùng Văn Quân</t>
  </si>
  <si>
    <t>Đặng Đình Minh</t>
  </si>
  <si>
    <t>Tạ Khánh Thiện</t>
  </si>
  <si>
    <t>Trần Văn Sỹ</t>
  </si>
  <si>
    <t>Nguyễn Thị Chính</t>
  </si>
  <si>
    <t>Ngô Thời Nguyên</t>
  </si>
  <si>
    <t>Trần Thị Tươi</t>
  </si>
  <si>
    <t>Lý Viết Ngọc</t>
  </si>
  <si>
    <t>Nguyễn Hùng Anh</t>
  </si>
  <si>
    <t>Đặng Văn Quý</t>
  </si>
  <si>
    <t>Lê Văn Ngọc</t>
  </si>
  <si>
    <t>Nguyễn Thị Khánh Ly</t>
  </si>
  <si>
    <t>Nguyễn Thị Hồng Phúc</t>
  </si>
  <si>
    <t>Huỳnh Thanh Long</t>
  </si>
  <si>
    <t>Nguyễn Thị Hiển</t>
  </si>
  <si>
    <t>Bùi Thị Hiên</t>
  </si>
  <si>
    <t>Hoàng Nguyên</t>
  </si>
  <si>
    <t>Hoàng Văn Sỹ</t>
  </si>
  <si>
    <t>Tô Ngọc Thảo</t>
  </si>
  <si>
    <t>Lê Văn Kiên</t>
  </si>
  <si>
    <t>Phan Thanh Mãi</t>
  </si>
  <si>
    <t>Phạm Thị Tú Nguyệt</t>
  </si>
  <si>
    <t>Trần Văn Phong</t>
  </si>
  <si>
    <t>Ngô Tịnh Tỉnh</t>
  </si>
  <si>
    <t>Trần Oai Hải</t>
  </si>
  <si>
    <t>Đinh Minh Phước</t>
  </si>
  <si>
    <t>Dương Thế Anh</t>
  </si>
  <si>
    <t>Võ Ân Vũ</t>
  </si>
  <si>
    <t>Võ Văn Đông</t>
  </si>
  <si>
    <t>Nguyễn Thành</t>
  </si>
  <si>
    <t>Võ Tiến Nam</t>
  </si>
  <si>
    <t>Đặng Thị Vân</t>
  </si>
  <si>
    <t>Võ Thị Luận</t>
  </si>
  <si>
    <t>Hồ Tá Quý</t>
  </si>
  <si>
    <t>Hoàng Văn Sang</t>
  </si>
  <si>
    <t>Phan Việt Trung</t>
  </si>
  <si>
    <t>Trần Lưu Nhân</t>
  </si>
  <si>
    <t>Phan Thành Trung</t>
  </si>
  <si>
    <t>Thái Trần Hoàng Vũ</t>
  </si>
  <si>
    <t>Bùi Thiên Vũ</t>
  </si>
  <si>
    <t>Nguyễn Văn Tĩnh</t>
  </si>
  <si>
    <t>Nguyễn Công Hoài Tâm</t>
  </si>
  <si>
    <t>Mai Thị Hòa</t>
  </si>
  <si>
    <t>Phạm Ngọc Thuận</t>
  </si>
  <si>
    <t>Chu Thị Duyên</t>
  </si>
  <si>
    <t>Nguyễn Thị Thùy Ly</t>
  </si>
  <si>
    <t>Phạm Thị Ngọc Diệp</t>
  </si>
  <si>
    <t>Trần Thị Khánh Thoa</t>
  </si>
  <si>
    <t>Lê Thị Hoà</t>
  </si>
  <si>
    <t>Lê Văn Vinh</t>
  </si>
  <si>
    <t>Nguyễn Thị Thu Thắm</t>
  </si>
  <si>
    <t>Võ Thị Phương Hà</t>
  </si>
  <si>
    <t>Trần Phước Quang</t>
  </si>
  <si>
    <t>Hồ Quốc Tứ</t>
  </si>
  <si>
    <t>Trần Thị Diệu Hằng</t>
  </si>
  <si>
    <t>Trần Thị Hạ Ly</t>
  </si>
  <si>
    <t>Võ Văn Lộc</t>
  </si>
  <si>
    <t>Hồ Thị Lệ Thu</t>
  </si>
  <si>
    <t>Trần Văn Nghĩa</t>
  </si>
  <si>
    <t>Nguyễn Văn Đông</t>
  </si>
  <si>
    <t>Nguyễn Thế Vỹ</t>
  </si>
  <si>
    <t>Phạm Thanh Nhựt</t>
  </si>
  <si>
    <t>Đặng Thị Lê</t>
  </si>
  <si>
    <t>Nguyễn Văn Dinh</t>
  </si>
  <si>
    <t>Lê Phước Huy</t>
  </si>
  <si>
    <t>Lê Văn Bảo</t>
  </si>
  <si>
    <t>Nguyễn Hoàng Hồng Phúc</t>
  </si>
  <si>
    <t>Võ Văn Cường</t>
  </si>
  <si>
    <t>Trần Hùng Cường</t>
  </si>
  <si>
    <t>Lê Thị Thuỳ Hương</t>
  </si>
  <si>
    <t>Tô Thị Hoàng Uyên</t>
  </si>
  <si>
    <t>Trần Đình Lợi</t>
  </si>
  <si>
    <t>Nguyễn Thị Thu Trinh</t>
  </si>
  <si>
    <t>Nguyễn Ngọc Công</t>
  </si>
  <si>
    <t>Lê Thanh Quang</t>
  </si>
  <si>
    <t>Nguyễn Đắc Tài</t>
  </si>
  <si>
    <t>Lê Thị Thanh</t>
  </si>
  <si>
    <t>Trần Văn Duy</t>
  </si>
  <si>
    <t>Bùi Thị Tuyên</t>
  </si>
  <si>
    <t>Nguyễn Thị Thúy Vân</t>
  </si>
  <si>
    <t>Lê Đức Mẫn</t>
  </si>
  <si>
    <t>Phạm Thanh Quý</t>
  </si>
  <si>
    <t>Lê Hữu Hòa</t>
  </si>
  <si>
    <t>Ngô Phú Nhật</t>
  </si>
  <si>
    <t>Nguyễn Ngọc Tuấn</t>
  </si>
  <si>
    <t>Mai Tấn Bảo</t>
  </si>
  <si>
    <t>Hồ Thị Thủy</t>
  </si>
  <si>
    <t>Cao Hữu Đức</t>
  </si>
  <si>
    <t>Bùi Đình Phương</t>
  </si>
  <si>
    <t>Nguyễn Hữu Quyền</t>
  </si>
  <si>
    <t>Nguyễn Ngọc Đoàn</t>
  </si>
  <si>
    <t>14N2</t>
  </si>
  <si>
    <t>Nguyễn Mừng</t>
  </si>
  <si>
    <t>Nguyễn Thành Phương</t>
  </si>
  <si>
    <t>14NL</t>
  </si>
  <si>
    <t>Lê Quang</t>
  </si>
  <si>
    <t>Trần Quốc Nhàn</t>
  </si>
  <si>
    <t>Thiều Thị Thảo Nhiên</t>
  </si>
  <si>
    <t>Nguyễn Kim Hoàng</t>
  </si>
  <si>
    <t>Nguyễn Tiến Ngọc</t>
  </si>
  <si>
    <t>Trương Đình Bảy</t>
  </si>
  <si>
    <t>Hoàng Quốc Việt</t>
  </si>
  <si>
    <t>Đào Dương Tố Quyên</t>
  </si>
  <si>
    <t>14N1</t>
  </si>
  <si>
    <t>Nguyễn Ngọc Hải</t>
  </si>
  <si>
    <t>Nguyễn Thị Lĩnh</t>
  </si>
  <si>
    <t>Nguyễn Anh Huy</t>
  </si>
  <si>
    <t>Phạm Thành Đạt</t>
  </si>
  <si>
    <t>14CDT1</t>
  </si>
  <si>
    <t>Phạm Văn Tuấn</t>
  </si>
  <si>
    <t>14CDT2</t>
  </si>
  <si>
    <t>Lê Đình Minh Nhật</t>
  </si>
  <si>
    <t>Huỳnh Tấn Bảo</t>
  </si>
  <si>
    <t>Trương Đăng Ân</t>
  </si>
  <si>
    <t>Hoàng Anh Hậu</t>
  </si>
  <si>
    <t>Nguyễn Đình Phước</t>
  </si>
  <si>
    <t>14C1A</t>
  </si>
  <si>
    <t>Ngô Hoàng Tuấn Anh</t>
  </si>
  <si>
    <t>Võ Đức Nhân</t>
  </si>
  <si>
    <t>Đinh Văn Lâm</t>
  </si>
  <si>
    <t>Hoàng Đình Trung</t>
  </si>
  <si>
    <t>Triệu Thị Thu Duyên</t>
  </si>
  <si>
    <t>Nguyễn Trứ</t>
  </si>
  <si>
    <t>Trương Xuân Hải</t>
  </si>
  <si>
    <t>Lê Khánh Tâm</t>
  </si>
  <si>
    <t>Đặng Công Anh Khoa</t>
  </si>
  <si>
    <t>Nguyễn Văn Luận</t>
  </si>
  <si>
    <t>Phạm Quân</t>
  </si>
  <si>
    <t>Văn Bá Tài</t>
  </si>
  <si>
    <t>Nguyễn Đặng Mẫn</t>
  </si>
  <si>
    <t>Nguyễn Văn Tấn</t>
  </si>
  <si>
    <t>Trần Nhật Trình</t>
  </si>
  <si>
    <t>Võ Quý Tuân</t>
  </si>
  <si>
    <t>Hồ Hữu Phương</t>
  </si>
  <si>
    <t>Văn Phú Quí</t>
  </si>
  <si>
    <t>Bùi Văn Danh</t>
  </si>
  <si>
    <t>Nguyễn Văn Thân</t>
  </si>
  <si>
    <t>Nguyễn Đại Đồng</t>
  </si>
  <si>
    <t>Đinh Văn Tấn</t>
  </si>
  <si>
    <t>Nguyễn Phan Hoàng Dũng</t>
  </si>
  <si>
    <t>Đào Duy Phú</t>
  </si>
  <si>
    <t>Huỳnh Hoàng Vũ</t>
  </si>
  <si>
    <t>Võ Đình Kha</t>
  </si>
  <si>
    <t>Cao Xuân Trung</t>
  </si>
  <si>
    <t>Đoàn Đức Hoàng</t>
  </si>
  <si>
    <t>Ngô Quốc Huân</t>
  </si>
  <si>
    <t>Nguyễn Anh Dũng</t>
  </si>
  <si>
    <t>Võ Bình Thạnh</t>
  </si>
  <si>
    <t>Lê Đình Ngọc</t>
  </si>
  <si>
    <t>Nguyễn Văn Thái</t>
  </si>
  <si>
    <t>Đỗ Thế Phong</t>
  </si>
  <si>
    <t>Ngô Văn Hiếu</t>
  </si>
  <si>
    <t>Phạm Đình Xuân</t>
  </si>
  <si>
    <t>Đoàn Đại Thắng</t>
  </si>
  <si>
    <t>Nguyễn Bá Thắng</t>
  </si>
  <si>
    <t>Nguyễn Văn Hoan</t>
  </si>
  <si>
    <t>Trần Thanh Hậu</t>
  </si>
  <si>
    <t>Tôn Thất Phương</t>
  </si>
  <si>
    <t>Lê Ngọc Vương</t>
  </si>
  <si>
    <t>Đinh Viết Nam</t>
  </si>
  <si>
    <t>Lê Hậu</t>
  </si>
  <si>
    <t>Hồ Duy Vinh</t>
  </si>
  <si>
    <t>Lê Chí Lâm</t>
  </si>
  <si>
    <t>14KTTT</t>
  </si>
  <si>
    <t>Huỳnh Trung Thanh</t>
  </si>
  <si>
    <t>14C4A</t>
  </si>
  <si>
    <t>Thái Lê Văn An</t>
  </si>
  <si>
    <t>Nguyễn Viết Trung</t>
  </si>
  <si>
    <t>Nguyễn Mậu Trường Giang</t>
  </si>
  <si>
    <t>Nguyễn Văn Vũ</t>
  </si>
  <si>
    <t>Văn Công Tài</t>
  </si>
  <si>
    <t>Huỳnh Xuân Mến</t>
  </si>
  <si>
    <t>Phan Văn Đức</t>
  </si>
  <si>
    <t>Hồ Đắc Châu Long</t>
  </si>
  <si>
    <t>Trần Đức Huy</t>
  </si>
  <si>
    <t>14C4B</t>
  </si>
  <si>
    <t>Nguyễn Ngọc Lĩnh</t>
  </si>
  <si>
    <t>Trần Minh Hải</t>
  </si>
  <si>
    <t>Hoàng Thị Minh Khanh</t>
  </si>
  <si>
    <t>14T1</t>
  </si>
  <si>
    <t>Hà Thị Huyền Trang</t>
  </si>
  <si>
    <t>14T2</t>
  </si>
  <si>
    <t>Lê Thị Hà Bình</t>
  </si>
  <si>
    <t>14T3</t>
  </si>
  <si>
    <t>Hoàng Công Minh Đức</t>
  </si>
  <si>
    <t>Dương Minh Nhi</t>
  </si>
  <si>
    <t>Trần Thông Thành Luân</t>
  </si>
  <si>
    <t>Nguyễn Văn Mẫn</t>
  </si>
  <si>
    <t>Cao Thị Anh Đào</t>
  </si>
  <si>
    <t>Lê Minh Trí</t>
  </si>
  <si>
    <t>Phạm Thúc Phước</t>
  </si>
  <si>
    <t>Trương Ngọc Phú</t>
  </si>
  <si>
    <t>Nguyễn Phú Việt</t>
  </si>
  <si>
    <t>14TCLC2</t>
  </si>
  <si>
    <t>Phan Đình Tùng</t>
  </si>
  <si>
    <t>Nguyễn Quang Quàng</t>
  </si>
  <si>
    <t>Phan Quang Vượng</t>
  </si>
  <si>
    <t>Phạm Thế Phúc</t>
  </si>
  <si>
    <t>Đỗ Thị Phương</t>
  </si>
  <si>
    <t>Lê Đình Hoàng</t>
  </si>
  <si>
    <t>Nguyễn Quốc Hoàng</t>
  </si>
  <si>
    <t>Trần Quốc Hoàng</t>
  </si>
  <si>
    <t>Triệu Thị Phương Châm</t>
  </si>
  <si>
    <t>Lê Trường Lâm</t>
  </si>
  <si>
    <t>Lê Phước Thành Sơn</t>
  </si>
  <si>
    <t>Nguyễn Viết Hoàng Luân</t>
  </si>
  <si>
    <t>Trương Văn Kiên</t>
  </si>
  <si>
    <t>Lê Thị Thanh Nga</t>
  </si>
  <si>
    <t>Nguyễn Xuân Hoàng</t>
  </si>
  <si>
    <t>Lê Anh Tuấn</t>
  </si>
  <si>
    <t>Phạm Văn Nhật</t>
  </si>
  <si>
    <t>Đinh Hữu Quân</t>
  </si>
  <si>
    <t>Lê Hoàng Trung</t>
  </si>
  <si>
    <t>Phan Mạnh Song Hỷ</t>
  </si>
  <si>
    <t>Nguyễn Văn Lượng</t>
  </si>
  <si>
    <t>Võ Thị Hiền Diệu</t>
  </si>
  <si>
    <t>Lê Quang Khang</t>
  </si>
  <si>
    <t>Hoàng Ngọc Thành</t>
  </si>
  <si>
    <t>Phạm Văn Phúc</t>
  </si>
  <si>
    <t>Trương Công Hoài Bảo</t>
  </si>
  <si>
    <t>Phan Huỳnh Cầm</t>
  </si>
  <si>
    <t>Nguyễn Thế Hiển</t>
  </si>
  <si>
    <t>Võ Tấn Trường</t>
  </si>
  <si>
    <t>A Lăng Kiền</t>
  </si>
  <si>
    <t>Nguyễn Mạnh Linh</t>
  </si>
  <si>
    <t>Trần Nguyễn Thành Luân</t>
  </si>
  <si>
    <t>Nguyễn Thị Quỳnh Như</t>
  </si>
  <si>
    <t>Nguyễn Thành Sự</t>
  </si>
  <si>
    <t>Phan Văn Sanh</t>
  </si>
  <si>
    <t>Ngô Đức Tuấn</t>
  </si>
  <si>
    <t>Dương Quang Lộc</t>
  </si>
  <si>
    <t>Vũ Xuân Tuấn Anh</t>
  </si>
  <si>
    <t>Nguyễn Trương Đại Vĩ</t>
  </si>
  <si>
    <t>Võ Hồng Vân</t>
  </si>
  <si>
    <t>Phạm Văn Chiến</t>
  </si>
  <si>
    <t>Dương Tấn Khánh Trình</t>
  </si>
  <si>
    <t>14TCLC1</t>
  </si>
  <si>
    <t>Trương Công Toàn</t>
  </si>
  <si>
    <t>Hoàng Linh Tân</t>
  </si>
  <si>
    <t>Hoàng Bùi Ngọc Quý</t>
  </si>
  <si>
    <t>Võ Văn Danh</t>
  </si>
  <si>
    <t>Nguyễn Trọng Trung</t>
  </si>
  <si>
    <t>Hoàng Minh Thắng</t>
  </si>
  <si>
    <t>14D3</t>
  </si>
  <si>
    <t>Lê Bá Thắng</t>
  </si>
  <si>
    <t>Trương Quang Quốc</t>
  </si>
  <si>
    <t>14D2</t>
  </si>
  <si>
    <t>Bùi Văn Bắc</t>
  </si>
  <si>
    <t>Dương Văn Kiên</t>
  </si>
  <si>
    <t>Nguyễn Hoàng Phương</t>
  </si>
  <si>
    <t>Phạm Công Thức</t>
  </si>
  <si>
    <t>Lê Quang Hùng</t>
  </si>
  <si>
    <t>Trần Đình Quang</t>
  </si>
  <si>
    <t>Nguyễn Xuân Thái</t>
  </si>
  <si>
    <t>Hoàng Văn Nhật</t>
  </si>
  <si>
    <t>Lê Tuấn Vũ</t>
  </si>
  <si>
    <t>Trần Việt Hưng</t>
  </si>
  <si>
    <t>Dương Mạnh Tuấn</t>
  </si>
  <si>
    <t>Bùi Lê Đạt</t>
  </si>
  <si>
    <t>14TDHCLC</t>
  </si>
  <si>
    <t>Huỳnh Văn Tiến</t>
  </si>
  <si>
    <t>14D1</t>
  </si>
  <si>
    <t>Nguyễn Lên</t>
  </si>
  <si>
    <t>Đoàn Quang Tân</t>
  </si>
  <si>
    <t>Nguyễn Hữu An</t>
  </si>
  <si>
    <t>Nguyễn Minh Khương</t>
  </si>
  <si>
    <t>Lê Cao Hoài</t>
  </si>
  <si>
    <t>Phan Thị Thương</t>
  </si>
  <si>
    <t>Nguyễn Văn Đức Vũ</t>
  </si>
  <si>
    <t>Đỗ Đức Trung</t>
  </si>
  <si>
    <t>14TDH1</t>
  </si>
  <si>
    <t>Nguyễn Khánh Trình</t>
  </si>
  <si>
    <t>Nguyễn Như Liêm</t>
  </si>
  <si>
    <t>Phùng Ngọc Hiếu</t>
  </si>
  <si>
    <t>Nguyễn Anh Tú</t>
  </si>
  <si>
    <t>Phùng Quang Phát</t>
  </si>
  <si>
    <t>Nguyễn Đức Đạt</t>
  </si>
  <si>
    <t>14TDH2</t>
  </si>
  <si>
    <t>Lê Văn Tân</t>
  </si>
  <si>
    <t>Trần Duy Ninh</t>
  </si>
  <si>
    <t>Đinh Thị Sen</t>
  </si>
  <si>
    <t>Huỳnh Thanh Phong</t>
  </si>
  <si>
    <t>Lê Kim Tuấn</t>
  </si>
  <si>
    <t>Phạm Hữu Huân</t>
  </si>
  <si>
    <t>Đoàn Ngọc Đức</t>
  </si>
  <si>
    <t>Đoàn Khắc Hải</t>
  </si>
  <si>
    <t>Võ Trung Hưng</t>
  </si>
  <si>
    <t>Lê Viết Cường</t>
  </si>
  <si>
    <t>Trần Quốc Tài</t>
  </si>
  <si>
    <t>Trần Phước Nguyên Thành</t>
  </si>
  <si>
    <t>Dương Ngọc Quốc</t>
  </si>
  <si>
    <t>Nguyễn Thái Hoàng</t>
  </si>
  <si>
    <t>Nguyễn Kim Tý</t>
  </si>
  <si>
    <t>Hoàng Minh Tuấn</t>
  </si>
  <si>
    <t>Dương Nhật Zôn</t>
  </si>
  <si>
    <t>Nguyễn Trí Đạt</t>
  </si>
  <si>
    <t>Hoàng Đức Đạt</t>
  </si>
  <si>
    <t>Trần Thanh Kiên</t>
  </si>
  <si>
    <t>Trần Ngọc Thiên Nam</t>
  </si>
  <si>
    <t>14DCLC</t>
  </si>
  <si>
    <t>Đỗ Vạn Nguyên</t>
  </si>
  <si>
    <t>Phạm Đức Thiện</t>
  </si>
  <si>
    <t>Nguyễn Đăng Nhật Minh</t>
  </si>
  <si>
    <t>Nguyễn Thành Công</t>
  </si>
  <si>
    <t>Phan Đắc Tân</t>
  </si>
  <si>
    <t>Trần Xuân Lỉnh</t>
  </si>
  <si>
    <t>Hoàng Trọng Danh</t>
  </si>
  <si>
    <t>Lê Văn Quỳnh</t>
  </si>
  <si>
    <t>Tạ Trung Tín</t>
  </si>
  <si>
    <t>Nguyễn Văn Tiệp</t>
  </si>
  <si>
    <t>Lê Minh ánh Nhật</t>
  </si>
  <si>
    <t>Võ Phát Linh</t>
  </si>
  <si>
    <t>Trương Văn Vũ</t>
  </si>
  <si>
    <t>Phạm Đắc Hiển</t>
  </si>
  <si>
    <t>Trần Duy Dương</t>
  </si>
  <si>
    <t>Hoàng Nguyên Phước Hiệp</t>
  </si>
  <si>
    <t>Lê Minh Tính</t>
  </si>
  <si>
    <t>La Văn Tuân</t>
  </si>
  <si>
    <t>Nguyễn Đức Khang</t>
  </si>
  <si>
    <t>Hồ Văn Nhất</t>
  </si>
  <si>
    <t>Trần Quốc Đức</t>
  </si>
  <si>
    <t>Trần Công Lịch</t>
  </si>
  <si>
    <t>Phan Trọng Huân</t>
  </si>
  <si>
    <t>Trương Văn Phương Thịnh</t>
  </si>
  <si>
    <t>Nguyễn Hoài Tân</t>
  </si>
  <si>
    <t>Hồ Quốc Thọ</t>
  </si>
  <si>
    <t>Phạm Văn Anh Tú</t>
  </si>
  <si>
    <t>Phạm Hồng Thảo</t>
  </si>
  <si>
    <t>Lê Tuấn</t>
  </si>
  <si>
    <t>Nguyễn Quang Hưng</t>
  </si>
  <si>
    <t>Nguyễn Văn Quốc</t>
  </si>
  <si>
    <t>Hoàng Quốc Cường</t>
  </si>
  <si>
    <t>Phạm Ngân</t>
  </si>
  <si>
    <t>Đỗ Văn Minh</t>
  </si>
  <si>
    <t>Đinh Văn Lũy</t>
  </si>
  <si>
    <t>14DT2</t>
  </si>
  <si>
    <t>Phan Ngọc Điệp</t>
  </si>
  <si>
    <t>Ngô Đức Thiệp</t>
  </si>
  <si>
    <t>14DT3</t>
  </si>
  <si>
    <t>Lê Văn Chiến</t>
  </si>
  <si>
    <t>Lê Thanh Vũ</t>
  </si>
  <si>
    <t>Huỳnh Bá Anh Tuấn</t>
  </si>
  <si>
    <t>Nguyễn Công Huân</t>
  </si>
  <si>
    <t>Đoàn Quý Diệu</t>
  </si>
  <si>
    <t>Hồ Thăng Huy</t>
  </si>
  <si>
    <t>Lê Ngọc Hưng</t>
  </si>
  <si>
    <t>Lê Ngọc Tú</t>
  </si>
  <si>
    <t>Trần Hữu Anh</t>
  </si>
  <si>
    <t>14DT1</t>
  </si>
  <si>
    <t>Phan Thị Thu Thảo</t>
  </si>
  <si>
    <t>Ngô Tài Hùng</t>
  </si>
  <si>
    <t>Lê Nguyễn Bảo Duy</t>
  </si>
  <si>
    <t>Võ Văn Dũng</t>
  </si>
  <si>
    <t>Nguyễn Trường Thi</t>
  </si>
  <si>
    <t>Nguyễn Quốc Huy</t>
  </si>
  <si>
    <t>Quách Minh Tiến</t>
  </si>
  <si>
    <t>Ngô Văn Tính</t>
  </si>
  <si>
    <t>Võ Văn Trung</t>
  </si>
  <si>
    <t>Nguyễn Tá Quang</t>
  </si>
  <si>
    <t>Trần Thanh An</t>
  </si>
  <si>
    <t>Nguyễn Thanh Định</t>
  </si>
  <si>
    <t>Nguyễn Phước Ngưỡng Thiện</t>
  </si>
  <si>
    <t>Phan Anh Tuấn</t>
  </si>
  <si>
    <t>Nguyễn Tấn Linh</t>
  </si>
  <si>
    <t>Võ Quang Khải</t>
  </si>
  <si>
    <t>Lê Đình Phụng</t>
  </si>
  <si>
    <t>Dương Quang Thông</t>
  </si>
  <si>
    <t>Đoàn Văn Kỳ Phương</t>
  </si>
  <si>
    <t>14H5</t>
  </si>
  <si>
    <t>Lưu Thị ánh Trinh</t>
  </si>
  <si>
    <t>Ngô Tấn Quang</t>
  </si>
  <si>
    <t>Lê Thị Lênh</t>
  </si>
  <si>
    <t>Phạm Thị Linh</t>
  </si>
  <si>
    <t>Huỳnh Văn Tân</t>
  </si>
  <si>
    <t>Võ Văn Khoa</t>
  </si>
  <si>
    <t>14H2B</t>
  </si>
  <si>
    <t>Trần Thị Hương Lan</t>
  </si>
  <si>
    <t>14SH</t>
  </si>
  <si>
    <t>Hoàng Văn Thiện</t>
  </si>
  <si>
    <t>Nguyễn Thị Như Anh</t>
  </si>
  <si>
    <t>Mai Chí Đại</t>
  </si>
  <si>
    <t>Lê Trần Tường Vy</t>
  </si>
  <si>
    <t>Đỗ Minh Thư</t>
  </si>
  <si>
    <t>Nguyễn Thị Kim Yến (B)</t>
  </si>
  <si>
    <t>Trương Thị Thùy Châu</t>
  </si>
  <si>
    <t>Trương Vũ Nhật Hà</t>
  </si>
  <si>
    <t>Hoàng Đức Thành Vinh</t>
  </si>
  <si>
    <t>Nguyễn Thị Tuyết Hoa</t>
  </si>
  <si>
    <t>Trần Việt</t>
  </si>
  <si>
    <t>Hoàng Trọng Tiến</t>
  </si>
  <si>
    <t>Hoàng Thị Nghĩa</t>
  </si>
  <si>
    <t>Cao Thị Ngọc ánh</t>
  </si>
  <si>
    <t>Nguyễn Đức Tuấn Ngọc</t>
  </si>
  <si>
    <t>Nguyễn Thị Lên</t>
  </si>
  <si>
    <t>Huỳnh Phong</t>
  </si>
  <si>
    <t>Đặng Thị Hưng</t>
  </si>
  <si>
    <t>Nguyễn Thị Mỹ Phương</t>
  </si>
  <si>
    <t>Phan Thị Kiều Tiên</t>
  </si>
  <si>
    <t>Nguyễn Thị Thanh Xuân</t>
  </si>
  <si>
    <t>Phan Thị Huế</t>
  </si>
  <si>
    <t>Đặng Đình Thắng</t>
  </si>
  <si>
    <t>Trương Hồng Minh</t>
  </si>
  <si>
    <t>Nguyễn Thị Thùy Diệu</t>
  </si>
  <si>
    <t>Lê Quang Trung</t>
  </si>
  <si>
    <t>Nguyễn Thị Đăng Thanh</t>
  </si>
  <si>
    <t>14H2A</t>
  </si>
  <si>
    <t>Lê Thị Quỳnh Anh</t>
  </si>
  <si>
    <t>Dương Quang Tuấn</t>
  </si>
  <si>
    <t>Phan Thị ánh Hương</t>
  </si>
  <si>
    <t>Nguyễn Thị Thơm</t>
  </si>
  <si>
    <t>Phạm Văn Duy</t>
  </si>
  <si>
    <t>Lê Thị Nỡ</t>
  </si>
  <si>
    <t>Đoàn Thị Linh</t>
  </si>
  <si>
    <t>Trần Thị Kiều Diễm</t>
  </si>
  <si>
    <t>Bùi Thị Hà</t>
  </si>
  <si>
    <t>Lê Thị Quỳnh Như</t>
  </si>
  <si>
    <t>Trần Thị Ngọc Diễm</t>
  </si>
  <si>
    <t>Nguyễn Cao Yên</t>
  </si>
  <si>
    <t>Phan Thị Mỹ</t>
  </si>
  <si>
    <t>Hồ Thị Ngọc Phượng</t>
  </si>
  <si>
    <t>Nguyễn Thị Sương</t>
  </si>
  <si>
    <t>Phạm Thị Biên Thùy</t>
  </si>
  <si>
    <t>Nguyễn Phước Thảo</t>
  </si>
  <si>
    <t>Nguyễn Thanh Nhàn</t>
  </si>
  <si>
    <t>Mai Thị Mỹ Linh</t>
  </si>
  <si>
    <t>Hồ Thị Kim Chi</t>
  </si>
  <si>
    <t>Nguyễn Thị Bích Anh</t>
  </si>
  <si>
    <t>Dương Thị Hải Vân</t>
  </si>
  <si>
    <t>Huỳnh Đức Nhựt</t>
  </si>
  <si>
    <t>Lê Đắc Nguyên Khoa</t>
  </si>
  <si>
    <t>Hoàng Phi Hùng</t>
  </si>
  <si>
    <t>Nguyễn Thị Diệu Phương</t>
  </si>
  <si>
    <t>Nguyễn Ngọc Tiển</t>
  </si>
  <si>
    <t>Nguyễn Thị Tuyết Ngọc</t>
  </si>
  <si>
    <t>Trần Ngọc Thoại</t>
  </si>
  <si>
    <t>Võ Công Khoa</t>
  </si>
  <si>
    <t>Nguyễn Thị Ngàn</t>
  </si>
  <si>
    <t>Hồ Lê Phương Trinh</t>
  </si>
  <si>
    <t>Lương Nguyên Trường</t>
  </si>
  <si>
    <t>Hoàng Thị Giang</t>
  </si>
  <si>
    <t>14H1,4</t>
  </si>
  <si>
    <t>Lê Thị Mỹ Linh</t>
  </si>
  <si>
    <t>Võ Thị Chiêu</t>
  </si>
  <si>
    <t>Tăng Thị Bích Trâm</t>
  </si>
  <si>
    <t>Hồ Thị Bình</t>
  </si>
  <si>
    <t>Ngô Anh Thư</t>
  </si>
  <si>
    <t>Hồ Thị Hồng Ngọc</t>
  </si>
  <si>
    <t>Dương Văn Anh</t>
  </si>
  <si>
    <t>Trần Văn Thạch</t>
  </si>
  <si>
    <t>Lưu Thị Tâm</t>
  </si>
  <si>
    <t>Trần Thị Huyền</t>
  </si>
  <si>
    <t>Nguyễn Thị Như Quỳnh</t>
  </si>
  <si>
    <t>Đậu Thị Hiền</t>
  </si>
  <si>
    <t>Nguyễn Phạm Thảo Nguyên</t>
  </si>
  <si>
    <t>Lê Thị Bích</t>
  </si>
  <si>
    <t>Đinh Trọng Phú</t>
  </si>
  <si>
    <t>Dương Thị Lanh</t>
  </si>
  <si>
    <t>Hà Thị Thanh Nga</t>
  </si>
  <si>
    <t>Phan Thị Loan</t>
  </si>
  <si>
    <t>Lê Phan Tấn Trường</t>
  </si>
  <si>
    <t>Trần Quang Phong</t>
  </si>
  <si>
    <t>Võ Thị Hồng Hiệp</t>
  </si>
  <si>
    <t>Trần Viết Thành</t>
  </si>
  <si>
    <t>Bùi Thị Hồng Vân</t>
  </si>
  <si>
    <t>Trần Thị Phượng</t>
  </si>
  <si>
    <t>Đặng Thị Mỹ Hương</t>
  </si>
  <si>
    <t>Trần Thái Thanh Tâm</t>
  </si>
  <si>
    <t>Trần Thị Thu Hương</t>
  </si>
  <si>
    <t>Nguyễn Đoàn Thanh Dung</t>
  </si>
  <si>
    <t>Huỳnh Tấn Ngọc</t>
  </si>
  <si>
    <t>Cao Tiến Hải</t>
  </si>
  <si>
    <t>Nguyễn Thị Lan</t>
  </si>
  <si>
    <t>Nguyễn Thị Hà Thuyên</t>
  </si>
  <si>
    <t>Võ Thị Đan</t>
  </si>
  <si>
    <t>Nguyễn Thị Việt Hà</t>
  </si>
  <si>
    <t>Ngô Phi Nhật</t>
  </si>
  <si>
    <t>Lê Đình Danh</t>
  </si>
  <si>
    <t>Hồ Ngọc Thành</t>
  </si>
  <si>
    <t>Nguyễn Bảo Ngọc</t>
  </si>
  <si>
    <t>Nguyễn Thị Phước</t>
  </si>
  <si>
    <t>Huỳnh Quốc Vỹ</t>
  </si>
  <si>
    <t>Lê Văn Thế Quang</t>
  </si>
  <si>
    <t>Huỳnh Thị Kiều Quanh</t>
  </si>
  <si>
    <t>Hồ Trần Thanh Toàn</t>
  </si>
  <si>
    <t>Phan Ngọc Lễ</t>
  </si>
  <si>
    <t>Bùi Thị ánh Tuyết</t>
  </si>
  <si>
    <t>Trần Thị Thanh Lam</t>
  </si>
  <si>
    <t>Tôn Nữ Quỳnh Trang</t>
  </si>
  <si>
    <t>Lê Công Trung</t>
  </si>
  <si>
    <t>Nguyễn Công Phong</t>
  </si>
  <si>
    <t>Trương Vũ Tấn Linh</t>
  </si>
  <si>
    <t>Nguyễn Thị Vy</t>
  </si>
  <si>
    <t>Văn Thị Phương Dung</t>
  </si>
  <si>
    <t>Trà Thị Minh Hoàng</t>
  </si>
  <si>
    <t>Lưu Trần Anh Vũ</t>
  </si>
  <si>
    <t>14KT1</t>
  </si>
  <si>
    <t>Nguyễn Chí Thiện</t>
  </si>
  <si>
    <t>14KT2</t>
  </si>
  <si>
    <t>Nguyễn Thị Đan Thảo</t>
  </si>
  <si>
    <t>Phan Thị Nghệ</t>
  </si>
  <si>
    <t>Văn Nữ Ty Na</t>
  </si>
  <si>
    <t>Lê Thị Thanh Thuỳ</t>
  </si>
  <si>
    <t>Ngô Văn Tấn</t>
  </si>
  <si>
    <t>Trần Thị Hương Trang</t>
  </si>
  <si>
    <t>Nguyễn Ngọc Trí</t>
  </si>
  <si>
    <t>Phan Thanh Hiền</t>
  </si>
  <si>
    <t>Nguyễn Ngọc Tú</t>
  </si>
  <si>
    <t>Huỳnh Thị Mỹ Linh</t>
  </si>
  <si>
    <t>Nguyễn Thị Tuyết Sương</t>
  </si>
  <si>
    <t>Huỳnh Trung Nghĩa</t>
  </si>
  <si>
    <t>Trần Thị Phương Mai</t>
  </si>
  <si>
    <t>Nguyễn Thị Tuyết Nhung</t>
  </si>
  <si>
    <t>Lê Ngọc ánh</t>
  </si>
  <si>
    <t>Hồ Lê Minh Tâm</t>
  </si>
  <si>
    <t>Trần Nhật Linh</t>
  </si>
  <si>
    <t>Lê Thanh Tài</t>
  </si>
  <si>
    <t>Dương Thị Thu Hiền</t>
  </si>
  <si>
    <t>Lê Trịnh Uyên Chi</t>
  </si>
  <si>
    <t>Hồ Thị Thúy</t>
  </si>
  <si>
    <t>Trần Thị Diệp Tuyền</t>
  </si>
  <si>
    <t>Nguyễn Đan Phượng</t>
  </si>
  <si>
    <t>14MT</t>
  </si>
  <si>
    <t>Võ Thị Hạnh</t>
  </si>
  <si>
    <t>Phan Thị Anh Thu</t>
  </si>
  <si>
    <t>Đoàn Thị Khánh Ly</t>
  </si>
  <si>
    <t>Trương Phương Thảo</t>
  </si>
  <si>
    <t>Trần Đình Vũ</t>
  </si>
  <si>
    <t>Phan Thị Ngọc Hân</t>
  </si>
  <si>
    <t>Phạm Thị Hà</t>
  </si>
  <si>
    <t>Phạm Thị Vệ</t>
  </si>
  <si>
    <t>Nguyễn Thị Phương Thạnh</t>
  </si>
  <si>
    <t>14QLMT</t>
  </si>
  <si>
    <t>Võ Thanh Nam</t>
  </si>
  <si>
    <t>Lương Nhật Công</t>
  </si>
  <si>
    <t>Nguyễn Thị Nga</t>
  </si>
  <si>
    <t>Trần Thị Nguyên Thảo</t>
  </si>
  <si>
    <t>Vỏ Thị Kim Trinh</t>
  </si>
  <si>
    <t>Nguyễn Thị Cẩm Như</t>
  </si>
  <si>
    <t>Trần Ngọc Thu</t>
  </si>
  <si>
    <t>Phạm Thị Luận</t>
  </si>
  <si>
    <t>Mai Thị Thanh Mai</t>
  </si>
  <si>
    <t>Nguyễn Thị Thanh Tâm</t>
  </si>
  <si>
    <t>Đoàn Thị Ngọc Minh</t>
  </si>
  <si>
    <t>14MTLT</t>
  </si>
  <si>
    <t>Nguyễn Thị Thùy</t>
  </si>
  <si>
    <t>Võ Thị Hoài Thương</t>
  </si>
  <si>
    <t>Nguyễn Thị Hoài</t>
  </si>
  <si>
    <t>Lê Nhật Vy</t>
  </si>
  <si>
    <t>Tăng Thị Mỹ Nhung</t>
  </si>
  <si>
    <t>Hoàng Thị Thùy Dung</t>
  </si>
  <si>
    <t>Nguyễn Thị Thu Giang</t>
  </si>
  <si>
    <t>Trần Thị Thuyên</t>
  </si>
  <si>
    <t>Võ Thị Mỵ</t>
  </si>
  <si>
    <t>Nguyễn Thị Ngọc Hà</t>
  </si>
  <si>
    <t>Huỳnh Thị Thảo Uyên</t>
  </si>
  <si>
    <t>Lê Trung Tân</t>
  </si>
  <si>
    <t>Đặng Thị Quỳnh Như</t>
  </si>
  <si>
    <t>Nguyễn Thị Bích Thảo</t>
  </si>
  <si>
    <t>Võ Thị Thúy Huê</t>
  </si>
  <si>
    <t>Bùi Thị Thiên Ngân</t>
  </si>
  <si>
    <t>14KX1</t>
  </si>
  <si>
    <t>Trần Thị Xuân ánh</t>
  </si>
  <si>
    <t>Lê Hồ Tố Linh</t>
  </si>
  <si>
    <t>Hà Thị Kim Liên</t>
  </si>
  <si>
    <t>Ngô Thị Thùy Trâm</t>
  </si>
  <si>
    <t>Nguyễn Thị Bích Vân</t>
  </si>
  <si>
    <t>Phạm Thị Thanh Loan</t>
  </si>
  <si>
    <t>Hồ Thị Nữ Nguyên</t>
  </si>
  <si>
    <t>Văn Thị Hà Tây</t>
  </si>
  <si>
    <t>Nguyễn Thị Thanh Mai</t>
  </si>
  <si>
    <t>Lê Quang Thành</t>
  </si>
  <si>
    <t>Nguyễn Lưu Đức</t>
  </si>
  <si>
    <t>Vũ Thị Anh Thư</t>
  </si>
  <si>
    <t>Trần Thị Mai Thông</t>
  </si>
  <si>
    <t>Nguyễn Thanh Ngọc</t>
  </si>
  <si>
    <t>Trương Thị Lan</t>
  </si>
  <si>
    <t>Phạm Hồng Trường</t>
  </si>
  <si>
    <t>Huỳnh Thị Kim Phượng</t>
  </si>
  <si>
    <t>Lê Văn Toàn</t>
  </si>
  <si>
    <t>Nguyễn Thị Khánh Tâm</t>
  </si>
  <si>
    <t>Trần Thị Quyền</t>
  </si>
  <si>
    <t>Nguyễn Thị Dạ Thảo</t>
  </si>
  <si>
    <t>Nguyễn Thị Thanh Tuyền</t>
  </si>
  <si>
    <t>Phan Thị Lộc</t>
  </si>
  <si>
    <t>Võ Phương Thảo</t>
  </si>
  <si>
    <t>Nguyễn Đậu Hiền</t>
  </si>
  <si>
    <t>Trần Thị Huệ</t>
  </si>
  <si>
    <t>Lâm Tỳ Ny</t>
  </si>
  <si>
    <t>Nguyễn Thị Thái Hiền</t>
  </si>
  <si>
    <t>Đào Ngọc Đức</t>
  </si>
  <si>
    <t>Nguyễn Nho Thạch</t>
  </si>
  <si>
    <t>Nguyễn Thị Khuyên</t>
  </si>
  <si>
    <t>Ngô Thị Hà Sâm</t>
  </si>
  <si>
    <t>Võ Quốc Khánh</t>
  </si>
  <si>
    <t>Lê Viết Hoàng</t>
  </si>
  <si>
    <t>Phan Thị Lệ Hằng</t>
  </si>
  <si>
    <t>Phạm Thị Hoàng Nguyên</t>
  </si>
  <si>
    <t>Trương Văn Đức</t>
  </si>
  <si>
    <t>Cao Thị Sương</t>
  </si>
  <si>
    <t>Nguyễn Văn Doanh</t>
  </si>
  <si>
    <t>Phan Thị Tuyết Sa</t>
  </si>
  <si>
    <t>Phan Việt Vương</t>
  </si>
  <si>
    <t>Phạm Thị Như Châu</t>
  </si>
  <si>
    <t>Trần Thị Viết Phương</t>
  </si>
  <si>
    <t>Huỳnh Phi Phụng</t>
  </si>
  <si>
    <t>Nguyễn Thị Hồng Điệp</t>
  </si>
  <si>
    <t>Lê Thị Hồng Loan</t>
  </si>
  <si>
    <t>Lê Thị Hồng Nương</t>
  </si>
  <si>
    <t>Huỳnh Thị Minh Cẩm</t>
  </si>
  <si>
    <t>14QLCN</t>
  </si>
  <si>
    <t>Trương Trí Hùng</t>
  </si>
  <si>
    <t>Võ Thị Kiều My</t>
  </si>
  <si>
    <t>Phạm Thị Mỹ Hạnh</t>
  </si>
  <si>
    <t>Đinh Thị Mới</t>
  </si>
  <si>
    <t>Lê Thị Thu Hiền</t>
  </si>
  <si>
    <t>Trương Văn Nghĩa</t>
  </si>
  <si>
    <t>Nguyễn Phước Chung</t>
  </si>
  <si>
    <t>Đặng Hoàng Tâm</t>
  </si>
  <si>
    <t>Đinh Thượng Nha</t>
  </si>
  <si>
    <t>Phạm Thị Thuỳ Linh</t>
  </si>
  <si>
    <t>Phan Minh Đức</t>
  </si>
  <si>
    <t>Hà Thị Nguyên Thảo</t>
  </si>
  <si>
    <t>Hồ Thị Kim Thanh</t>
  </si>
  <si>
    <t>Lê Thị Như Thương</t>
  </si>
  <si>
    <t>Đặng Thị Ngọc Sương</t>
  </si>
  <si>
    <t>Nguyễn Ngọc Minh Cương</t>
  </si>
  <si>
    <t>Nguyễn Thị Hoài Linh</t>
  </si>
  <si>
    <t>Nguyễn Văn Thiên</t>
  </si>
  <si>
    <t>Nguyễn Châu Minh Giang</t>
  </si>
  <si>
    <t>Phạm Văn Lai</t>
  </si>
  <si>
    <t>14SK</t>
  </si>
  <si>
    <t>Hồ Thị Mi Li</t>
  </si>
  <si>
    <t>Đặng Thị Na</t>
  </si>
  <si>
    <t>Nguyễn Đức Thuận</t>
  </si>
  <si>
    <t>Nguyễn Phước</t>
  </si>
  <si>
    <t>Vũ Quang Ngọc</t>
  </si>
  <si>
    <t>Lê Thế Quốc</t>
  </si>
  <si>
    <t>Nguyễn Thái La Thăng</t>
  </si>
  <si>
    <t>Nguyễn Như Thiên</t>
  </si>
  <si>
    <t>14X3B</t>
  </si>
  <si>
    <t>Võ Đình Quang Nhật</t>
  </si>
  <si>
    <t>14X3C</t>
  </si>
  <si>
    <t>Phạm Thị Nga</t>
  </si>
  <si>
    <t>Đặng Trần Đăng Khoa</t>
  </si>
  <si>
    <t>Hoàng Văn Anh</t>
  </si>
  <si>
    <t>Nguyễn Thương</t>
  </si>
  <si>
    <t>Hà Quang Đức</t>
  </si>
  <si>
    <t>Nguyễn Tiến Dũng</t>
  </si>
  <si>
    <t>Nguyễn Văn Đều</t>
  </si>
  <si>
    <t>Trần Công Đức</t>
  </si>
  <si>
    <t>14X3A</t>
  </si>
  <si>
    <t>Hoàng Minh Quảng</t>
  </si>
  <si>
    <t>Hoàng Tuấn Vũ</t>
  </si>
  <si>
    <t>Lê Đức Phước</t>
  </si>
  <si>
    <t>Trần Duy Tuân</t>
  </si>
  <si>
    <t>Phan Hoàng Hùng</t>
  </si>
  <si>
    <t>Bùi Văn Hùng</t>
  </si>
  <si>
    <t>Huỳnh Tấn Vương</t>
  </si>
  <si>
    <t>Nguyễn Tam Vũ</t>
  </si>
  <si>
    <t>Nguyễn Hữu Phong</t>
  </si>
  <si>
    <t>Phan Thông</t>
  </si>
  <si>
    <t>Phạm Tấn Đạo</t>
  </si>
  <si>
    <t>Tống Ngọc Quốc</t>
  </si>
  <si>
    <t>Nguyễn Tấn Trung</t>
  </si>
  <si>
    <t>Vương Khả Vinh</t>
  </si>
  <si>
    <t>Nguyễn Bá Dự</t>
  </si>
  <si>
    <t>Nguyễn Phước Duy</t>
  </si>
  <si>
    <t>Nguyễn Xuân Nam</t>
  </si>
  <si>
    <t>Đỗ Hoàng Tín</t>
  </si>
  <si>
    <t>Trần Thiện Thanh</t>
  </si>
  <si>
    <t>14X1A</t>
  </si>
  <si>
    <t>Đỗ Thị Thương</t>
  </si>
  <si>
    <t>Hoàng Ngọc Nhật</t>
  </si>
  <si>
    <t>14X1B</t>
  </si>
  <si>
    <t>Võ Văn Khanh</t>
  </si>
  <si>
    <t>Tô Hồng Oánh</t>
  </si>
  <si>
    <t>Lê Hoàng Kim</t>
  </si>
  <si>
    <t>14X1C</t>
  </si>
  <si>
    <t>Phan Thị Uyên Phương</t>
  </si>
  <si>
    <t>Châu Viết Hiếu</t>
  </si>
  <si>
    <t>Phan Huỳnh</t>
  </si>
  <si>
    <t>Nguyễn Ngọc Quý</t>
  </si>
  <si>
    <t>Lê Văn Trí</t>
  </si>
  <si>
    <t>Đoàn Mạnh Hà</t>
  </si>
  <si>
    <t>Lê Thanh Nhã</t>
  </si>
  <si>
    <t>Lê Đình Tấn Tài</t>
  </si>
  <si>
    <t>Trần Quý Quân</t>
  </si>
  <si>
    <t>Phùng Xuân Phương</t>
  </si>
  <si>
    <t>Trần Mạnh Long</t>
  </si>
  <si>
    <t>Lê Văn Chinh</t>
  </si>
  <si>
    <t>Lê Đức Thanh Tùng</t>
  </si>
  <si>
    <t>Nguyễn Vĩnh Phát</t>
  </si>
  <si>
    <t>Bùi Công Lý Minh</t>
  </si>
  <si>
    <t>Lê Đình Khánh</t>
  </si>
  <si>
    <t>Phạm Xuân Tráng</t>
  </si>
  <si>
    <t>Trần Hoàng Tiên</t>
  </si>
  <si>
    <t>Bùi Anh Tuấn</t>
  </si>
  <si>
    <t>Hồ Ngọc Phượng Hoàng</t>
  </si>
  <si>
    <t>Nguyễn Hoàng Khoa</t>
  </si>
  <si>
    <t>Phan Ngọc Hải</t>
  </si>
  <si>
    <t>Ngô Kiều Huynh</t>
  </si>
  <si>
    <t>Trần Oai Nhật</t>
  </si>
  <si>
    <t>Phạm Tiến Hùng</t>
  </si>
  <si>
    <t>Nguyễn Bá Công</t>
  </si>
  <si>
    <t>Bùi Nguyễn Công Nguyên</t>
  </si>
  <si>
    <t>Dương Hưng Minh</t>
  </si>
  <si>
    <t>Nguyễn Sỹ Duy</t>
  </si>
  <si>
    <t>Nguyễn Đình Vĩ</t>
  </si>
  <si>
    <t>Lê Phước Sỹ Phú</t>
  </si>
  <si>
    <t>Nguyễn Ngọc Toàn</t>
  </si>
  <si>
    <t>Lê Viết Thành</t>
  </si>
  <si>
    <t>Phạm Bá Quy</t>
  </si>
  <si>
    <t>Nguyễn Trung Huân</t>
  </si>
  <si>
    <t>Tạ Văn</t>
  </si>
  <si>
    <t>Phan Hữu Nhân</t>
  </si>
  <si>
    <t>Nguyễn Đình Hiệp</t>
  </si>
  <si>
    <t>Huỳnh Quốc Việt</t>
  </si>
  <si>
    <t>Nguyễn Quốc Cường</t>
  </si>
  <si>
    <t>Phạm Văn Vĩnh</t>
  </si>
  <si>
    <t>Huỳnh Trung Thuyên</t>
  </si>
  <si>
    <t>Thái Xuân Đạt</t>
  </si>
  <si>
    <t>14X1LT</t>
  </si>
  <si>
    <t>Nguyễn Thị Bé Sáu</t>
  </si>
  <si>
    <t>Bùi Thanh Hoàng</t>
  </si>
  <si>
    <t>Nguyễn Trung Nghĩa</t>
  </si>
  <si>
    <t>Hà Trọng Trí</t>
  </si>
  <si>
    <t>Nguyễn Hồng Quân</t>
  </si>
  <si>
    <t>Tôn Thất Huy</t>
  </si>
  <si>
    <t>Lê Văn Thinh</t>
  </si>
  <si>
    <t>Lê Duy Phong</t>
  </si>
  <si>
    <t>Trần Hoàng Đạo</t>
  </si>
  <si>
    <t>Lê Hữu Ngọc Tài</t>
  </si>
  <si>
    <t>Vũ Việt Trinh</t>
  </si>
  <si>
    <t>Lê Thị ánh Nhung</t>
  </si>
  <si>
    <t>Phạm Văn Bình</t>
  </si>
  <si>
    <t>Lý Đình Phát</t>
  </si>
  <si>
    <t>Nguyễn Công Long</t>
  </si>
  <si>
    <t>Nguyễn Lê Quang Duy</t>
  </si>
  <si>
    <t>Nguyễn Bá Nguyên</t>
  </si>
  <si>
    <t>Nguyễn Hoàng Hải</t>
  </si>
  <si>
    <t>Mai Văn Anh</t>
  </si>
  <si>
    <t>Trương Quang Nghĩa</t>
  </si>
  <si>
    <t>Thái Liên Thành</t>
  </si>
  <si>
    <t>Trần Tiến Trung</t>
  </si>
  <si>
    <t>Nguyễn Đình Thiên</t>
  </si>
  <si>
    <t>Nguyễn Hữu Hoàng Huy</t>
  </si>
  <si>
    <t>Trần Phước Khôi</t>
  </si>
  <si>
    <t>Nguyễn Văn May</t>
  </si>
  <si>
    <t>Lưu Văn Cường</t>
  </si>
  <si>
    <t>Phạm Văn Vương</t>
  </si>
  <si>
    <t>Lê Xuân Quang</t>
  </si>
  <si>
    <t>Huỳnh Quang Nam</t>
  </si>
  <si>
    <t>Bùi Ngọc Lĩnh</t>
  </si>
  <si>
    <t>Dương Đình Phụng</t>
  </si>
  <si>
    <t>Trần Hoàng Thảo</t>
  </si>
  <si>
    <t>Ngô Thành Công</t>
  </si>
  <si>
    <t>Võ Như Xuân</t>
  </si>
  <si>
    <t>Bùi Quang Bình</t>
  </si>
  <si>
    <t>Nguyễn Xuân Thiện</t>
  </si>
  <si>
    <t>Hoàng Huy</t>
  </si>
  <si>
    <t>Phạm Ngọc Thành Tín</t>
  </si>
  <si>
    <t>Phan Hoàng Đăng Thiều</t>
  </si>
  <si>
    <t>14X2A</t>
  </si>
  <si>
    <t>Đoàn Thị Lan Chi</t>
  </si>
  <si>
    <t>Nguyễn Thị Hồng Sen</t>
  </si>
  <si>
    <t>14THXD</t>
  </si>
  <si>
    <t>Võ Văn Thạnh</t>
  </si>
  <si>
    <t>Nguyễn Quốc Lượng</t>
  </si>
  <si>
    <t>Nguyễn Quang Huy</t>
  </si>
  <si>
    <t>Võ Văn Tuấn Kiệt</t>
  </si>
  <si>
    <t>Phan Văn Chung</t>
  </si>
  <si>
    <t>Huỳnh Ngọc Ân</t>
  </si>
  <si>
    <t>Lê Chí Hiếu</t>
  </si>
  <si>
    <t>Trần Trung Hậu</t>
  </si>
  <si>
    <t>Ngô Việt Tân</t>
  </si>
  <si>
    <t>Nguyễn Thị Kiều Trinh</t>
  </si>
  <si>
    <t>Phan Hữu Cho</t>
  </si>
  <si>
    <t>Đoàn Ngọc Quý</t>
  </si>
  <si>
    <t>Võ Duy Luân</t>
  </si>
  <si>
    <t>Nguyễn Thị Hằng Ni</t>
  </si>
  <si>
    <t>Hoàng Công Mạnh</t>
  </si>
  <si>
    <t>Phan Văn Phú</t>
  </si>
  <si>
    <t>Từ Xuân Đức</t>
  </si>
  <si>
    <t>Nguyễn Huy Kim</t>
  </si>
  <si>
    <t>Trịnh Ngọc Hòa</t>
  </si>
  <si>
    <t>Trần Đình Tuấn</t>
  </si>
  <si>
    <t>Trần Mạnh Chính</t>
  </si>
  <si>
    <t>Đặng Ngọc Linh</t>
  </si>
  <si>
    <t>Đậu Đình Tiến</t>
  </si>
  <si>
    <t>Võ Anh Khoa</t>
  </si>
  <si>
    <t>Trần Văn Cảm</t>
  </si>
  <si>
    <t>Huỳnh Nhật Hòa</t>
  </si>
  <si>
    <t>Đinh Văn Thắng</t>
  </si>
  <si>
    <t>Phạm Minh Nhãn</t>
  </si>
  <si>
    <t>Phan Ngọc Quý</t>
  </si>
  <si>
    <t>Nguyễn Đức tài</t>
  </si>
  <si>
    <t>Đinh Văn Sum </t>
  </si>
  <si>
    <t>Nguyễn Đình Đàn</t>
  </si>
  <si>
    <t>Võ Anh Hòa</t>
  </si>
  <si>
    <t>Lê Đình Chức</t>
  </si>
  <si>
    <t>Hoàng Văn Tuấn</t>
  </si>
  <si>
    <t>Lê Phước Hà</t>
  </si>
  <si>
    <t>Nguyễn Anh Văn</t>
  </si>
  <si>
    <t>Hoàng Ngọc Cảnh</t>
  </si>
  <si>
    <t>Võ Trọng Nam</t>
  </si>
  <si>
    <t>102151101169</t>
  </si>
  <si>
    <t>102151101171</t>
  </si>
  <si>
    <t>102152101156</t>
  </si>
  <si>
    <t>102152101117</t>
  </si>
  <si>
    <t>102153101124</t>
  </si>
  <si>
    <t>102153101135</t>
  </si>
  <si>
    <t>102154101129</t>
  </si>
  <si>
    <t>102154101169</t>
  </si>
  <si>
    <t>102110168</t>
  </si>
  <si>
    <t>102110115</t>
  </si>
  <si>
    <t>102110253</t>
  </si>
  <si>
    <t>102110236</t>
  </si>
  <si>
    <t>102110272</t>
  </si>
  <si>
    <t>102110276</t>
  </si>
  <si>
    <t>102110222</t>
  </si>
  <si>
    <t>102110187</t>
  </si>
  <si>
    <t>102110363</t>
  </si>
  <si>
    <t>102110361</t>
  </si>
  <si>
    <t>Châu Nhật Long</t>
  </si>
  <si>
    <t>102120102</t>
  </si>
  <si>
    <t>Võ Duy Linh</t>
  </si>
  <si>
    <t>102120101</t>
  </si>
  <si>
    <t>Lê Doãn Chánh</t>
  </si>
  <si>
    <t>102120130</t>
  </si>
  <si>
    <t>Nguyễn Gia Long</t>
  </si>
  <si>
    <t>102120145</t>
  </si>
  <si>
    <t>102120176</t>
  </si>
  <si>
    <t>102120168</t>
  </si>
  <si>
    <t>102120230</t>
  </si>
  <si>
    <t>102120211</t>
  </si>
  <si>
    <t>Phạm Ngọc Giang</t>
  </si>
  <si>
    <t>102120216</t>
  </si>
  <si>
    <t>CN CLB</t>
  </si>
  <si>
    <t>102130007</t>
  </si>
  <si>
    <t>Lê Hải Nghi</t>
  </si>
  <si>
    <t>102130026</t>
  </si>
  <si>
    <t>102130074</t>
  </si>
  <si>
    <t>102130062</t>
  </si>
  <si>
    <t>102130137</t>
  </si>
  <si>
    <t>102130121</t>
  </si>
  <si>
    <t>102130163</t>
  </si>
  <si>
    <t>102130160</t>
  </si>
  <si>
    <t>Thái Văn Lợi</t>
  </si>
  <si>
    <t>102130168</t>
  </si>
  <si>
    <t>102120208</t>
  </si>
  <si>
    <t>Nguyễn Công Hường</t>
  </si>
  <si>
    <t>102130203</t>
  </si>
  <si>
    <t>Nguyễn Tri Viên</t>
  </si>
  <si>
    <t>102140052</t>
  </si>
  <si>
    <t>Ngô Ngọc Nam Trân</t>
  </si>
  <si>
    <t>102140047</t>
  </si>
  <si>
    <t>102140093</t>
  </si>
  <si>
    <t>Ngô Thị Diệu Hằng</t>
  </si>
  <si>
    <t>102140068</t>
  </si>
  <si>
    <t>Võ Trần Quý</t>
  </si>
  <si>
    <t>102140148</t>
  </si>
  <si>
    <t>Hoàng Duy Khánh</t>
  </si>
  <si>
    <t>102140130</t>
  </si>
  <si>
    <t>Huỳnh Ngọc Thịnh</t>
  </si>
  <si>
    <t>102140193</t>
  </si>
  <si>
    <t>Trương Đặng Duy Trung</t>
  </si>
  <si>
    <t>102140198</t>
  </si>
  <si>
    <t>102140220</t>
  </si>
  <si>
    <t>Phạm Quốc Trọng</t>
  </si>
  <si>
    <t>102140225</t>
  </si>
  <si>
    <t>102120117</t>
  </si>
  <si>
    <t>Lê Quang Biên</t>
  </si>
  <si>
    <t>Phan Thanh Thuận</t>
  </si>
  <si>
    <t>Nguyễn Thị Tứ</t>
  </si>
  <si>
    <t>102151101121</t>
  </si>
  <si>
    <t>102151101150</t>
  </si>
  <si>
    <t>102152101158</t>
  </si>
  <si>
    <t>102152101168</t>
  </si>
  <si>
    <t>102152101104</t>
  </si>
  <si>
    <t>102153101117</t>
  </si>
  <si>
    <t>102153101146</t>
  </si>
  <si>
    <t>102154101136</t>
  </si>
  <si>
    <t>102154101146</t>
  </si>
  <si>
    <t>102110138</t>
  </si>
  <si>
    <t>102110108</t>
  </si>
  <si>
    <t>Chu Thiện Tâm</t>
  </si>
  <si>
    <t>102110160</t>
  </si>
  <si>
    <t>102110230</t>
  </si>
  <si>
    <t>102110200</t>
  </si>
  <si>
    <t>102110291</t>
  </si>
  <si>
    <t>102110290</t>
  </si>
  <si>
    <t>102110327</t>
  </si>
  <si>
    <t>102110314</t>
  </si>
  <si>
    <t>102110344</t>
  </si>
  <si>
    <t>102110357</t>
  </si>
  <si>
    <t>102120115</t>
  </si>
  <si>
    <t>Trương Đình Thọ</t>
  </si>
  <si>
    <t>102120120</t>
  </si>
  <si>
    <t>102120160</t>
  </si>
  <si>
    <t>102120135</t>
  </si>
  <si>
    <t>102120172</t>
  </si>
  <si>
    <t>102120179</t>
  </si>
  <si>
    <t>102120262</t>
  </si>
  <si>
    <t>102120245</t>
  </si>
  <si>
    <t>Phạm Văn Huy</t>
  </si>
  <si>
    <t>102120226</t>
  </si>
  <si>
    <t>102130011</t>
  </si>
  <si>
    <t>102130051</t>
  </si>
  <si>
    <t>102130014</t>
  </si>
  <si>
    <t>102130094</t>
  </si>
  <si>
    <t>Văn Đức Dũng</t>
  </si>
  <si>
    <t>102130063</t>
  </si>
  <si>
    <t>102130058</t>
  </si>
  <si>
    <t>102130100</t>
  </si>
  <si>
    <t>102130108</t>
  </si>
  <si>
    <t>102130127</t>
  </si>
  <si>
    <t>102130150</t>
  </si>
  <si>
    <t>102130166</t>
  </si>
  <si>
    <t>Đỗ Phúc Hòa</t>
  </si>
  <si>
    <t>102130158</t>
  </si>
  <si>
    <t>102130209</t>
  </si>
  <si>
    <t>102130211</t>
  </si>
  <si>
    <t>102130205</t>
  </si>
  <si>
    <t>Nguyễn Văn Thứ</t>
  </si>
  <si>
    <t>102140045</t>
  </si>
  <si>
    <t>Lê Thị Hương Châu</t>
  </si>
  <si>
    <t>102140010</t>
  </si>
  <si>
    <t>102140023</t>
  </si>
  <si>
    <t>Nguyễn Thanh Bằng</t>
  </si>
  <si>
    <t>102140057</t>
  </si>
  <si>
    <t>102140088</t>
  </si>
  <si>
    <t>102140165</t>
  </si>
  <si>
    <t>Nguyễn Đình Nhân</t>
  </si>
  <si>
    <t>102140139</t>
  </si>
  <si>
    <t>Võ Thị Phước Ngọc</t>
  </si>
  <si>
    <t>102140138</t>
  </si>
  <si>
    <t>Nguyện Nhị Minh Nghi</t>
  </si>
  <si>
    <t>102140188</t>
  </si>
  <si>
    <t>Nguyễn Thanh Hưng</t>
  </si>
  <si>
    <t>102140181</t>
  </si>
  <si>
    <t>102140221</t>
  </si>
  <si>
    <t>102140204</t>
  </si>
  <si>
    <t>Trương Minh Đức</t>
  </si>
  <si>
    <t>102140205</t>
  </si>
  <si>
    <t>Võ Đức Tâm</t>
  </si>
  <si>
    <t>CN DĐ</t>
  </si>
  <si>
    <t>Nguyễn Bá Tuấn</t>
  </si>
  <si>
    <t>Ngô Văn Khuyến</t>
  </si>
  <si>
    <t> Nguyễn Thanh Đô</t>
  </si>
  <si>
    <t>Phạm Nguyên Danh</t>
  </si>
  <si>
    <t>Nguyễn Bá Hùng</t>
  </si>
  <si>
    <t>14C1B</t>
  </si>
  <si>
    <t>Phạm Thanh Phi</t>
  </si>
  <si>
    <t>14C1DT1</t>
  </si>
  <si>
    <t>Đỗ Văn Hưng</t>
  </si>
  <si>
    <t>10d2</t>
  </si>
  <si>
    <t>Trần Quang Đan Thùy</t>
  </si>
  <si>
    <t>Trần Văn Lộc</t>
  </si>
  <si>
    <t>11D1ClC</t>
  </si>
  <si>
    <t>Phan Minh Chí</t>
  </si>
  <si>
    <t>Châu Trọng Nghĩa</t>
  </si>
  <si>
    <t>Trần Nhật Phú</t>
  </si>
  <si>
    <t>Lê Hữu Minh Hoàng</t>
  </si>
  <si>
    <t>Nguyễn Mạnh Tú</t>
  </si>
  <si>
    <t>Đoàn Ngọc Khánh</t>
  </si>
  <si>
    <t>Phạm Lưu Hiểu</t>
  </si>
  <si>
    <t>Trịnh Ngọc Văn</t>
  </si>
  <si>
    <t>Hoàng Võ Ngọc Anh</t>
  </si>
  <si>
    <t>Nguyễn Ngọc Phúc</t>
  </si>
  <si>
    <t>Hà Văn Thái</t>
  </si>
  <si>
    <t>13d1</t>
  </si>
  <si>
    <t>Phan Tôn Thiện</t>
  </si>
  <si>
    <t>Lê Trọng Lễ</t>
  </si>
  <si>
    <t>Nguyễn Đình Sáng</t>
  </si>
  <si>
    <t>Lê Thị Anh</t>
  </si>
  <si>
    <t>Nguyễn Ngọc Phát</t>
  </si>
  <si>
    <t>Nguyễn Đình Tuân</t>
  </si>
  <si>
    <t>Nguyễn Thị Hà Khuê</t>
  </si>
  <si>
    <t>13es</t>
  </si>
  <si>
    <t>Nguyễn Viết Minh Tuệ</t>
  </si>
  <si>
    <t>Nguyễn Đình Mạnh</t>
  </si>
  <si>
    <t>Lê Văn Thắng</t>
  </si>
  <si>
    <t>Lê Chánh Quảng</t>
  </si>
  <si>
    <t>nguyễn khắc mạnh</t>
  </si>
  <si>
    <t>Hoàng Như Thành</t>
  </si>
  <si>
    <t>Ông Lương Thịnh</t>
  </si>
  <si>
    <t>Ngô Bảo Bình</t>
  </si>
  <si>
    <t>Huỳnh Nam Cát</t>
  </si>
  <si>
    <t>Nguyễn Đức Tân</t>
  </si>
  <si>
    <t>Nguyễn Lê Hoài Nam</t>
  </si>
  <si>
    <t>14ES</t>
  </si>
  <si>
    <t>Nguyễn Quang Chí</t>
  </si>
  <si>
    <t>Nguyễn Đức Thông</t>
  </si>
  <si>
    <t>Nguyễn Quyết Thắng</t>
  </si>
  <si>
    <t>Ngô Thị Bích Hằng</t>
  </si>
  <si>
    <t>Ngô Công Minh</t>
  </si>
  <si>
    <t>Nguyễn Văn Tiến</t>
  </si>
  <si>
    <t>Lê Tín Đức</t>
  </si>
  <si>
    <t>Nguyễn Đức Phước</t>
  </si>
  <si>
    <t>Nguyễn Văn Hồng Thắng</t>
  </si>
  <si>
    <t>Võ Văn Rôn</t>
  </si>
  <si>
    <t>Hồ Viết Thăng</t>
  </si>
  <si>
    <t>Đỗ Văn Đạo</t>
  </si>
  <si>
    <t>Lê Văn Vũ An</t>
  </si>
  <si>
    <t>Nguyễn Duy Lanh</t>
  </si>
  <si>
    <t>Mai Phước Hùng</t>
  </si>
  <si>
    <t>Trần Quang Đạt</t>
  </si>
  <si>
    <t>12d2</t>
  </si>
  <si>
    <t>NGuyễn Đức Huy</t>
  </si>
  <si>
    <t>Phan Hoàng Phúc</t>
  </si>
  <si>
    <t>đoàn công danh</t>
  </si>
  <si>
    <t>Hà Hưng Thịnh</t>
  </si>
  <si>
    <t>Trương Đức Mạnh</t>
  </si>
  <si>
    <t>trần đình quang</t>
  </si>
  <si>
    <t>Đặng Nhất Trí</t>
  </si>
  <si>
    <t>Trần minh nghĩa</t>
  </si>
  <si>
    <t>Nguyễn Như Tình</t>
  </si>
  <si>
    <t>Trần Nghĩa</t>
  </si>
  <si>
    <t>13d3</t>
  </si>
  <si>
    <t>Ngyyễn Thái Thiên</t>
  </si>
  <si>
    <t>Võ Minh Anh</t>
  </si>
  <si>
    <t>Vương Nguyễn Thanh Minh</t>
  </si>
  <si>
    <t>Đào Văn Anh</t>
  </si>
  <si>
    <t>13TĐH2</t>
  </si>
  <si>
    <t>Lê Tiến Lịnh</t>
  </si>
  <si>
    <t>đặng văn tĩnh</t>
  </si>
  <si>
    <t>14d1</t>
  </si>
  <si>
    <t>Phạm Văn Hiệu</t>
  </si>
  <si>
    <t>Tô Ngọc Vinh</t>
  </si>
  <si>
    <t>Nguyễn Thái Ngọc</t>
  </si>
  <si>
    <t>Lý Nguyễn Hoàng Phúc</t>
  </si>
  <si>
    <t>Hồ Tấn Hà</t>
  </si>
  <si>
    <t>Trịnh Công Anh</t>
  </si>
  <si>
    <t>Phạm Công Đông</t>
  </si>
  <si>
    <t>Lê Quang Long</t>
  </si>
  <si>
    <t>Nguyễn Nhật Thái</t>
  </si>
  <si>
    <t>Trần Thanh Hiếu</t>
  </si>
  <si>
    <t>Nguyễn Nhật Thái</t>
  </si>
  <si>
    <t>Nguyễn Ngọc Quang</t>
  </si>
  <si>
    <t>Nguyễn Duy Viên</t>
  </si>
  <si>
    <t>Hồ Hoàng Việt</t>
  </si>
  <si>
    <t>Nguyễn Xuân Bình</t>
  </si>
  <si>
    <t>Lâm Đức Quí</t>
  </si>
  <si>
    <t>Hồ Thanh Hoài</t>
  </si>
  <si>
    <t>Phạm Hồng Việt</t>
  </si>
  <si>
    <t>Bạch Ngọc Tâm</t>
  </si>
  <si>
    <t>Nguyễn Tấn Thành</t>
  </si>
  <si>
    <t>Nguyễn Ngọc Châu</t>
  </si>
  <si>
    <t>Phạm Hồng Sơn</t>
  </si>
  <si>
    <t>Đặng Thúy Kiều</t>
  </si>
  <si>
    <t xml:space="preserve">Võ Duy Hồng Sâm </t>
  </si>
  <si>
    <t>Nguyễn Văn Phú</t>
  </si>
  <si>
    <t>Trịnh Đăng Vượng</t>
  </si>
  <si>
    <t>Nguyễn Quốc Nam</t>
  </si>
  <si>
    <t>Trịnh Vỹ</t>
  </si>
  <si>
    <t>Nguyễn Đức Thiện Quang</t>
  </si>
  <si>
    <t>Võ Công Tây</t>
  </si>
  <si>
    <t>Lê Cảnh Lộc</t>
  </si>
  <si>
    <t>Đàm Nguyễn Hoàng</t>
  </si>
  <si>
    <t>Phạm Quang Nam</t>
  </si>
  <si>
    <t>Phùng Hữu Hoàng Thao</t>
  </si>
  <si>
    <t>Trần Quang Lộc</t>
  </si>
  <si>
    <t>Nguyễn Thị Trúc Linh</t>
  </si>
  <si>
    <t xml:space="preserve"> Hoàng Thị Ly Ly</t>
  </si>
  <si>
    <t xml:space="preserve">Trần Nguyễn Quan Tình </t>
  </si>
  <si>
    <t xml:space="preserve">Nguyễn Văn Tùng  </t>
  </si>
  <si>
    <t>Trần Đặng Phi Long</t>
  </si>
  <si>
    <t>Hồ Thúy Hoàng Trâm Uyên</t>
  </si>
  <si>
    <t>Đặng Phước Linh</t>
  </si>
  <si>
    <t>Phạm Thị Thu Trang</t>
  </si>
  <si>
    <t>Trần Thị Thục Linh</t>
  </si>
  <si>
    <t>Trần Mạnh Quyết</t>
  </si>
  <si>
    <t>Trần Ngọc Anh</t>
  </si>
  <si>
    <t>Nguyễn Thị Khánh Vi</t>
  </si>
  <si>
    <t>Nguyễn Đặng Ái Loan</t>
  </si>
  <si>
    <t>Nguyễn Doãn Anh</t>
  </si>
  <si>
    <t>Nguyễn Thị Ngọc Diệp</t>
  </si>
  <si>
    <t>Nguyễn Thị Hồng Nhị</t>
  </si>
  <si>
    <t>Phan Mạnh Cường</t>
  </si>
  <si>
    <t>Trần Văn Khẩn</t>
  </si>
  <si>
    <t>Võ Như Bảo Hòa</t>
  </si>
  <si>
    <t>Trần Thành Đạt</t>
  </si>
  <si>
    <t>Phạm Quốc Nam</t>
  </si>
  <si>
    <t>Nguyễn Thị Hòa Thương</t>
  </si>
  <si>
    <t>Hoàng Thanh Tùng</t>
  </si>
  <si>
    <t>Nguyễn Thị Thùy Trang</t>
  </si>
  <si>
    <t>Phạm Quốc Anh Vũ</t>
  </si>
  <si>
    <t>Mai Thị Như Ngọc</t>
  </si>
  <si>
    <t>Dương Thị Mỹ Yến</t>
  </si>
  <si>
    <t>11 QLMT</t>
  </si>
  <si>
    <t>104 161 101 158</t>
  </si>
  <si>
    <t>104 161 101 132</t>
  </si>
  <si>
    <t>104 161 101 146</t>
  </si>
  <si>
    <t>Trần Đình Bảo Châu</t>
  </si>
  <si>
    <t>104 161 101 106</t>
  </si>
  <si>
    <t>Chu Văn Trung</t>
  </si>
  <si>
    <t>104 161 101 152</t>
  </si>
  <si>
    <t>104 161 101 150</t>
  </si>
  <si>
    <t>Võ Văn Đại</t>
  </si>
  <si>
    <t>Đặng Nhật Trường</t>
  </si>
  <si>
    <t>Huỳnh Tấn Thịnh</t>
  </si>
  <si>
    <t>Nguyễn Thanh Tín</t>
  </si>
  <si>
    <t xml:space="preserve">Trương Quang Tùng </t>
  </si>
  <si>
    <t xml:space="preserve">Phan Đình Chiến </t>
  </si>
  <si>
    <t>Ngô Phi Lên</t>
  </si>
  <si>
    <t>Trần Công Năm</t>
  </si>
  <si>
    <t>Nguyễn Minh Cường</t>
  </si>
  <si>
    <t>Phan Thế Khánh</t>
  </si>
  <si>
    <t>Hồ Văn Nghĩa</t>
  </si>
  <si>
    <t>Nguyễn Hoàng Hòa</t>
  </si>
  <si>
    <t>Nguyễn Thị Hà</t>
  </si>
  <si>
    <t>Nguyễn Thị Hoài Nhi</t>
  </si>
  <si>
    <t>Nguyễn Văn Thoan</t>
  </si>
  <si>
    <t xml:space="preserve">Nguyễn Thị Minh Tuyên </t>
  </si>
  <si>
    <t>Võ Đức Trần Hải</t>
  </si>
  <si>
    <t>Nguyễn Chí Thanh</t>
  </si>
  <si>
    <t>Nguyễn Lâm Anh Kiệt</t>
  </si>
  <si>
    <t>Nguyễn Văn Bi</t>
  </si>
  <si>
    <t>Mai Chiếm Phước</t>
  </si>
  <si>
    <t xml:space="preserve"> Lê Văn Hướng </t>
  </si>
  <si>
    <t>Bạch Văn Hoàng Bảo</t>
  </si>
  <si>
    <t xml:space="preserve">Phạm Minh Đức </t>
  </si>
  <si>
    <t>Võ Tấn Hiệp</t>
  </si>
  <si>
    <t>Văn Bá Nhân</t>
  </si>
  <si>
    <t>Hoàng Đăng Khoa</t>
  </si>
  <si>
    <t>Trần Đặng Quang</t>
  </si>
  <si>
    <t>Hồ Đắc Chương</t>
  </si>
  <si>
    <t>Hồ Văn Phúc</t>
  </si>
  <si>
    <t>Dương Văn Bằng</t>
  </si>
  <si>
    <t>Phạm Thị Huề</t>
  </si>
  <si>
    <t>Võ Bá Phúc</t>
  </si>
  <si>
    <t>Trương Thị Mỹ Duyên</t>
  </si>
  <si>
    <t>Nguyễn Nhạc</t>
  </si>
  <si>
    <t>Phạm Ngọc Trúc Quỳnh</t>
  </si>
  <si>
    <t>14KX</t>
  </si>
  <si>
    <t>Nguyễn Tấn Mãnh</t>
  </si>
  <si>
    <t>Phạm Sỉ Zen</t>
  </si>
  <si>
    <t>Phạm Thị Diễm Phượng</t>
  </si>
  <si>
    <t>Phạm Thành Long</t>
  </si>
  <si>
    <t>Lê Xuân Tân</t>
  </si>
  <si>
    <t>Nguyễn Thanh Cường</t>
  </si>
  <si>
    <t>Cao Quang Uy Vũ</t>
  </si>
  <si>
    <t>Lê Thị Hà Giang</t>
  </si>
  <si>
    <t>Nguyễn Trung</t>
  </si>
  <si>
    <t>Trương Ngọc Sơn</t>
  </si>
  <si>
    <t xml:space="preserve">Lê Anh Trí </t>
  </si>
  <si>
    <t>Mạc Thị Vy</t>
  </si>
  <si>
    <t>Phan Văn Thọ</t>
  </si>
  <si>
    <t>Trần Thái Bảo</t>
  </si>
  <si>
    <t>Phan Thị Tú Ân</t>
  </si>
  <si>
    <t>Lê Thị Như Quyên</t>
  </si>
  <si>
    <t>Phan Thị Diệu Hiền</t>
  </si>
  <si>
    <t>Lê Thị Anh Thi</t>
  </si>
  <si>
    <t>Huỳnh Thị Gia Huy</t>
  </si>
  <si>
    <t>Võ Thị Oanh</t>
  </si>
  <si>
    <t>Trần Thị Yến Phượng</t>
  </si>
  <si>
    <t>Võ Thị Ngọc Thảo</t>
  </si>
  <si>
    <t>Hồ Sĩ Hảo</t>
  </si>
  <si>
    <t>Nguyễn Vũ Pha Lê</t>
  </si>
  <si>
    <t>Lê Trọng Nhật</t>
  </si>
  <si>
    <t>Nguyễn Thành Vũ</t>
  </si>
  <si>
    <t>108231101150</t>
  </si>
  <si>
    <t>108231101118</t>
  </si>
  <si>
    <t>Trần Đức Quang Công</t>
  </si>
  <si>
    <t>108110004</t>
  </si>
  <si>
    <t>108120001</t>
  </si>
  <si>
    <t>Phạm Phú Ân</t>
  </si>
  <si>
    <t>Trương Công Bích</t>
  </si>
  <si>
    <t>Trần Văn Bộ</t>
  </si>
  <si>
    <t>Nguyễn Tuấn Đạt</t>
  </si>
  <si>
    <t>Võ Thị Thu Thủy</t>
  </si>
  <si>
    <t>Lương Thị Kim Lộc</t>
  </si>
  <si>
    <t>Huỳnh Thanh Việt</t>
  </si>
  <si>
    <t>108140036</t>
  </si>
  <si>
    <t>Đặng Thị Thu</t>
  </si>
  <si>
    <t>Lưu Thị Kiều Diễm</t>
  </si>
  <si>
    <t>Nguyễn Hữu Thi</t>
  </si>
  <si>
    <t>Lê Thị Duyên Anh</t>
  </si>
  <si>
    <t>Đặng Xuân Huy</t>
  </si>
  <si>
    <t>Võ Viết Quân</t>
  </si>
  <si>
    <t>Lâm Quang Tới</t>
  </si>
  <si>
    <t>Hoàng Văn Hữu</t>
  </si>
  <si>
    <t>Võ Phước Hoàng Lộc</t>
  </si>
  <si>
    <t>Lương Xuân Trường</t>
  </si>
  <si>
    <t>Huỳnh Thị Bích Trâm</t>
  </si>
  <si>
    <t>Nguyễn Thị Thu</t>
  </si>
  <si>
    <t>14X2</t>
  </si>
  <si>
    <t>Trương Văn Quyết</t>
  </si>
  <si>
    <t>Đoàn Tiến Đạt</t>
  </si>
  <si>
    <t>Trần Văn Hạnh</t>
  </si>
  <si>
    <t>Nguyễn Tuấn Linh</t>
  </si>
  <si>
    <t xml:space="preserve">Lương Thị Nam </t>
  </si>
  <si>
    <t xml:space="preserve">Trần Thị Hòa </t>
  </si>
  <si>
    <t xml:space="preserve">Nguyễn Công Hạnh </t>
  </si>
  <si>
    <t>Nguyễn Doãn Hùng</t>
  </si>
  <si>
    <t>Tô Hữu Toàn</t>
  </si>
  <si>
    <t>Trần Thanh Truyền</t>
  </si>
  <si>
    <t>Đặng Xuân Bình</t>
  </si>
  <si>
    <t>Nguyễn Đình Nghĩa</t>
  </si>
  <si>
    <t>Nguyễn trọng Nam</t>
  </si>
  <si>
    <t>Phạm trọng Thành</t>
  </si>
  <si>
    <t>Phan Sỹ Hùng</t>
  </si>
  <si>
    <t>Lê Thị Hiền</t>
  </si>
  <si>
    <t>Nguyễn Văn Hiệp</t>
  </si>
  <si>
    <t>Nguyễn Văn Thạch</t>
  </si>
  <si>
    <t>Hoàng Đức Hào</t>
  </si>
  <si>
    <t>Nguyễn Tuấn Khôi</t>
  </si>
  <si>
    <t>Đỗ Anh Vũ</t>
  </si>
  <si>
    <t>Phùng Thiên Sa</t>
  </si>
  <si>
    <t xml:space="preserve">Lê Bình </t>
  </si>
  <si>
    <t>Trần Văn Ngọt</t>
  </si>
  <si>
    <t>14VLXD</t>
  </si>
  <si>
    <t>Nguyễn Hữu Duy</t>
  </si>
  <si>
    <t>Phan Công Danh</t>
  </si>
  <si>
    <t>Trần Thị Loan</t>
  </si>
  <si>
    <t>Phan Văn Sang</t>
  </si>
  <si>
    <t>Trần Trường Đức Anh</t>
  </si>
  <si>
    <t xml:space="preserve">Lê Thành Quang  </t>
  </si>
  <si>
    <t>Nguyễn Gia ly</t>
  </si>
  <si>
    <t>Đoàn Ngọc Quận</t>
  </si>
  <si>
    <t>Hồ Ngọc Thành Trung</t>
  </si>
  <si>
    <t>Dương Thành Vương</t>
  </si>
  <si>
    <t>Hồ Phi Minh</t>
  </si>
  <si>
    <t>Trương Anh Quân</t>
  </si>
  <si>
    <t>Phan Hữu Thiền</t>
  </si>
  <si>
    <t>Vương Khả Bằng</t>
  </si>
  <si>
    <t>Bùi Xuân Lý</t>
  </si>
  <si>
    <t>Lê Văn Hiếu</t>
  </si>
  <si>
    <t>Nguyễn Văn Thời</t>
  </si>
  <si>
    <t>Đỗ Phú Nghĩa</t>
  </si>
  <si>
    <t xml:space="preserve">Hồ Nhật Huy </t>
  </si>
  <si>
    <t>Ngô Đình Phước</t>
  </si>
  <si>
    <t>Hồ Thị Quỳnh Như</t>
  </si>
  <si>
    <t>Hồ Thiện Bách</t>
  </si>
  <si>
    <t>Nguyễn Thọ Phú</t>
  </si>
  <si>
    <t>Võ Minh Tân</t>
  </si>
  <si>
    <t>Đỗ Phú Đạt</t>
  </si>
  <si>
    <t>Nguyễn Trường Tây</t>
  </si>
  <si>
    <t>Nguyễn Hữu Kỳ</t>
  </si>
  <si>
    <t>Huỳnh Kim Thường</t>
  </si>
  <si>
    <t>Nguyễn Minh Gia</t>
  </si>
  <si>
    <t>Nguyễn Văn Bình</t>
  </si>
  <si>
    <t>Trương Thành Nhơn </t>
  </si>
  <si>
    <t>110163101150 </t>
  </si>
  <si>
    <t>Bùi Viết Hoàng </t>
  </si>
  <si>
    <t>110163101124 </t>
  </si>
  <si>
    <t>Trần Viết Trai </t>
  </si>
  <si>
    <t>110163101182 </t>
  </si>
  <si>
    <t>Nguyễn Đình Minh</t>
  </si>
  <si>
    <t>Phạm Thanh Huy</t>
  </si>
  <si>
    <t>Lê Chí Thành</t>
  </si>
  <si>
    <t>Bùi Đình Nga</t>
  </si>
  <si>
    <t>Nguyễn Đăng Anh Tuấn</t>
  </si>
  <si>
    <t>Thái Duy Sang</t>
  </si>
  <si>
    <t>Phan Đức Thọ</t>
  </si>
  <si>
    <t>Nguyễn Thành Lưu</t>
  </si>
  <si>
    <t>Lê Hữu Rin</t>
  </si>
  <si>
    <t>Nguyễn Kế Cao Nguyên</t>
  </si>
  <si>
    <t>Nguyễn Hữu Khương</t>
  </si>
  <si>
    <t>Hồ Ngọc Trình</t>
  </si>
  <si>
    <t>Lê Văn Anh Quân</t>
  </si>
  <si>
    <t>Lưu Văn Hoài</t>
  </si>
  <si>
    <t>Hoàng Sơn Hải</t>
  </si>
  <si>
    <t>Huỳnh Văn Đức</t>
  </si>
  <si>
    <t>Phan Thị Thanh Trà</t>
  </si>
  <si>
    <t>Phan Đăng Tiệp</t>
  </si>
  <si>
    <t>Lê Bá Tài</t>
  </si>
  <si>
    <t>Huỳnh Mai Bảo Lâm</t>
  </si>
  <si>
    <t>Đồng Lê Khoa</t>
  </si>
  <si>
    <t>Nguyễn Trung Vũ</t>
  </si>
  <si>
    <t xml:space="preserve">Trần Thanh Hiền </t>
  </si>
  <si>
    <t>Nguyễn Trường Tuấn</t>
  </si>
  <si>
    <t>Nguyễn Hồng Sơn</t>
  </si>
  <si>
    <t>Nguyễn Mậu Nhật Ân</t>
  </si>
  <si>
    <t>Nguyễn Quốc Đạt</t>
  </si>
  <si>
    <t>Nguyễn Đức Việt</t>
  </si>
  <si>
    <t>Phạm Viết Ngọc Sơn </t>
  </si>
  <si>
    <t>110163101164 </t>
  </si>
  <si>
    <t>Nguyễn Đức Thành </t>
  </si>
  <si>
    <t>110163101172 </t>
  </si>
  <si>
    <t>Trần Quốc Tĩnh </t>
  </si>
  <si>
    <t>110163101181 </t>
  </si>
  <si>
    <t>Nguyễn Minh Thành</t>
  </si>
  <si>
    <t>Lê Ngọc Hiếu</t>
  </si>
  <si>
    <t>Nguyễn Nhật Phương</t>
  </si>
  <si>
    <t>Trần Ngọc Trung</t>
  </si>
  <si>
    <t>Huỳnh Đức Hiếu</t>
  </si>
  <si>
    <t>Ngô Thành Công</t>
  </si>
  <si>
    <t>Trương Nguyên Vũ</t>
  </si>
  <si>
    <t>Trịnh Ngọc Thiện</t>
  </si>
  <si>
    <t>Lê Nguyễn Hoàng Nhân</t>
  </si>
  <si>
    <t>Nguyễn Thanh Hải</t>
  </si>
  <si>
    <t>Nguyễn Nhất Thống</t>
  </si>
  <si>
    <t>Nguyễn Hoàng Lâm</t>
  </si>
  <si>
    <t>Bùi Minh Phát</t>
  </si>
  <si>
    <t>Phan Viết Trọng Hiếu</t>
  </si>
  <si>
    <t>Trần Nguyễn Ngọc Hoàng</t>
  </si>
  <si>
    <t>Nguyễn Đại Sự</t>
  </si>
  <si>
    <t>Tôn Thất Đăng Khoa</t>
  </si>
  <si>
    <t>Trần Thị Hồng</t>
  </si>
  <si>
    <t>Ngô Nguyễn Nhật Minh</t>
  </si>
  <si>
    <t>Nguyễn Văn Quệ</t>
  </si>
  <si>
    <t>Phạm Thị Hằng</t>
  </si>
  <si>
    <t>Phạm Ngọc Trung</t>
  </si>
  <si>
    <t>Nguyễn Hữu Kỳ Tây</t>
  </si>
  <si>
    <t>Nguyễn  Trường Giang</t>
  </si>
  <si>
    <t>Đặng Thị Thùy Trâm</t>
  </si>
  <si>
    <t>Vi Văn Gíap</t>
  </si>
  <si>
    <t>Khương Tiểu Ly</t>
  </si>
  <si>
    <t>Nguyễn Đình Chiến</t>
  </si>
  <si>
    <t>Đinh Thị Khánh Thu</t>
  </si>
  <si>
    <t>Nguyễn Văn Lực</t>
  </si>
  <si>
    <t>Nguyễn Ngọc Phương</t>
  </si>
  <si>
    <t>Trần Thi Minh Lý</t>
  </si>
  <si>
    <t>Nguyễn Thị Hà</t>
  </si>
  <si>
    <t xml:space="preserve">Trương Quốc Đại </t>
  </si>
  <si>
    <t>Lê Thị Nhàn</t>
  </si>
  <si>
    <t>Ngô Chí Trung</t>
  </si>
  <si>
    <t>Phan Thanh Viên</t>
  </si>
  <si>
    <t>Đỗ Văn Chương</t>
  </si>
  <si>
    <t>Lê Thị Quỳnh Hương</t>
  </si>
  <si>
    <t>Hồ Thị Hương</t>
  </si>
  <si>
    <t>12CNVL</t>
  </si>
  <si>
    <t>Phùng Ngọc Quý</t>
  </si>
  <si>
    <t>Nguyễn Đức Phúc</t>
  </si>
  <si>
    <t>Lê Tiến Dũng</t>
  </si>
  <si>
    <t>Hà Thành</t>
  </si>
  <si>
    <t>Nguyễn Ngọc Bàng</t>
  </si>
  <si>
    <t>Văn Đình Nghị</t>
  </si>
  <si>
    <t>Đoàn Công Trung</t>
  </si>
  <si>
    <t>Võ Đình Cường</t>
  </si>
  <si>
    <t>Đào Văn Hùng</t>
  </si>
  <si>
    <t>Nguyễn Công Lương</t>
  </si>
  <si>
    <t>Trần Quang Huy</t>
  </si>
  <si>
    <t>Trần Thị Thảo Trâm</t>
  </si>
  <si>
    <t>Trần Thị Mẩn</t>
  </si>
  <si>
    <t>Phạm Nguyễn Thị Kim Thương</t>
  </si>
  <si>
    <t>Lê Thị Ngân</t>
  </si>
  <si>
    <t>Đoàn Thị Ngọc Thúy</t>
  </si>
  <si>
    <t>Nguyễn Thị Chua</t>
  </si>
  <si>
    <t>Đặng Thị Thiện</t>
  </si>
  <si>
    <t>Mai Thị Thu Sương</t>
  </si>
  <si>
    <t>Nguyễn Hữu Thịnh</t>
  </si>
  <si>
    <t>Trương Như Thích</t>
  </si>
  <si>
    <t>Phan Bá Tạo</t>
  </si>
  <si>
    <t>Huỳnh Thị Mỹ Dung</t>
  </si>
  <si>
    <t>Trần Hùng</t>
  </si>
  <si>
    <t>Dương Thị Hương</t>
  </si>
  <si>
    <t>Nguyễn Hồng Cảnh</t>
  </si>
  <si>
    <t>Hồ Thị Ngọc Hà</t>
  </si>
  <si>
    <t>Ngô Thị Tuyết Hoa</t>
  </si>
  <si>
    <t>Cao Thanh Bộ</t>
  </si>
  <si>
    <t>Trần Đại Hào</t>
  </si>
  <si>
    <t>Phạm Quang Việt</t>
  </si>
  <si>
    <t>Đặng Bảo Quyền</t>
  </si>
  <si>
    <t>Trương Văn Lương</t>
  </si>
  <si>
    <t>Phạm Phú Quỳnh</t>
  </si>
  <si>
    <t>Lê Hùng</t>
  </si>
  <si>
    <t>Nguyễn Văn Thoan</t>
  </si>
  <si>
    <t>Nguyễn Bá Anh Vũ</t>
  </si>
  <si>
    <t>Lê Ngọc Minh</t>
  </si>
  <si>
    <t>Nguyễn Duy Thắng</t>
  </si>
  <si>
    <t>102110355</t>
  </si>
  <si>
    <t>Đà Nẵng, ngày     tháng     năm 2015</t>
  </si>
  <si>
    <t>Trần Quang</t>
  </si>
  <si>
    <t>Trần Văn Bình</t>
  </si>
  <si>
    <t>Nguyễn Chỉ Định</t>
  </si>
  <si>
    <t>Nguyễn Thành Diệp</t>
  </si>
  <si>
    <t>Nguyễn Văn Trương</t>
  </si>
  <si>
    <t>Tôn Quang Ánh Hoàng</t>
  </si>
  <si>
    <t>Hoàng Kim Dự</t>
  </si>
  <si>
    <t>Ngô Văn Linh</t>
  </si>
  <si>
    <t>Nguyễn Duy Toàn</t>
  </si>
  <si>
    <t>Ngô Đức Toàn</t>
  </si>
  <si>
    <t>Phạm Văn Vàng</t>
  </si>
  <si>
    <t>Phạm Đình Trọng</t>
  </si>
  <si>
    <t>Đậu Văn Thắng</t>
  </si>
  <si>
    <t>Thới Văn Khoa</t>
  </si>
  <si>
    <t>Lê Quang Trưởng</t>
  </si>
  <si>
    <t>Đinh Văn Huy</t>
  </si>
  <si>
    <t>Võ Văn Nhựt</t>
  </si>
  <si>
    <t>Trần Anh Thượng Long</t>
  </si>
  <si>
    <t>Phạm Huy Thành</t>
  </si>
  <si>
    <t>Trần Viễn Thông</t>
  </si>
  <si>
    <t>Nguyễn Nên</t>
  </si>
  <si>
    <t>Lê Bá Khánh</t>
  </si>
  <si>
    <t>Trần Thanh Điểu</t>
  </si>
  <si>
    <t>Đặng Đình Hoài</t>
  </si>
  <si>
    <t>Hoàng Khánh Bình </t>
  </si>
  <si>
    <t>Phan huy Thành</t>
  </si>
  <si>
    <t>Đặng Nguyễn Trà Lam</t>
  </si>
  <si>
    <t>Phạm Đức Toàn</t>
  </si>
  <si>
    <t>Trà Quang Quý</t>
  </si>
  <si>
    <t>Nguyễn Hoàng Thiện</t>
  </si>
  <si>
    <t>Nguyễn Ngọc Chi</t>
  </si>
  <si>
    <t>Nguyễn Hoàng Thạnh Khang</t>
  </si>
  <si>
    <t>Hoàng Văn Sỷ</t>
  </si>
  <si>
    <t>Trần Công Viện</t>
  </si>
  <si>
    <t>Phan Thường Duy</t>
  </si>
  <si>
    <t>10H1</t>
  </si>
  <si>
    <t>LÊ HOÀNG UYÊN</t>
  </si>
  <si>
    <t>Nguyễn Thái Hải Đăng</t>
  </si>
  <si>
    <t>10H4</t>
  </si>
  <si>
    <t>Trần Ái Phúc Nguyên</t>
  </si>
  <si>
    <t>Nguyễn Thi Mai</t>
  </si>
  <si>
    <t>11H4</t>
  </si>
  <si>
    <t>11H1</t>
  </si>
  <si>
    <t xml:space="preserve">  LÊ THỊ HẰNG  </t>
  </si>
  <si>
    <t>Hàn Thị Thu</t>
  </si>
  <si>
    <t xml:space="preserve"> LÊ ANH THẮNG </t>
  </si>
  <si>
    <t>Trần Hữu Hậu</t>
  </si>
  <si>
    <t>13H14</t>
  </si>
  <si>
    <t>Huỳnh Đức Hải</t>
  </si>
  <si>
    <t>NGUYỄN THỊ KIM YẾN</t>
  </si>
  <si>
    <t xml:space="preserve">   Võ Văn Phước  </t>
  </si>
  <si>
    <t>14CNVL</t>
  </si>
  <si>
    <t xml:space="preserve"> Nguyễn Thị Kim Chi</t>
  </si>
  <si>
    <t>Hoàng Hữu Nghị</t>
  </si>
  <si>
    <t>TRẦN CHÂU CẨM HẰNG</t>
  </si>
  <si>
    <t>BÙI THỊ DUNG</t>
  </si>
  <si>
    <t>Nguyễn Diệu My</t>
  </si>
  <si>
    <t>Lê Thị Thùy</t>
  </si>
  <si>
    <t xml:space="preserve">Nguyễn Thị Trinh </t>
  </si>
  <si>
    <t>Ngô Đỗ Thị Nguyệt Ánh</t>
  </si>
  <si>
    <t>Phan Văn Hiền</t>
  </si>
  <si>
    <t>Phan Thảo Nguyên</t>
  </si>
  <si>
    <t>Nguyễn Võ Hoài Anh</t>
  </si>
  <si>
    <t>Lê Thị Hồng Thúy</t>
  </si>
  <si>
    <t>Trần Công Mỹ</t>
  </si>
  <si>
    <t>TRẦN VĂN VUI</t>
  </si>
  <si>
    <t xml:space="preserve"> Phạm Thị Anh </t>
  </si>
  <si>
    <t xml:space="preserve"> Trần Thị Huyền</t>
  </si>
  <si>
    <t>NGUYỄN QUANG ĐẠT</t>
  </si>
  <si>
    <t>TRẦN XUÂN HÙNG</t>
  </si>
  <si>
    <t>Nguyễn Ngọc Hòa</t>
  </si>
  <si>
    <t>Đinh Anh Tùng</t>
  </si>
  <si>
    <t xml:space="preserve">NGUYỄN THỊ NGHĨA </t>
  </si>
  <si>
    <t>NGUYỄN SỸ HÙNG</t>
  </si>
  <si>
    <t>Lương Thị Bích Thùy</t>
  </si>
  <si>
    <t xml:space="preserve">Mai Chí Đại </t>
  </si>
  <si>
    <t>TRẦN THỊ HÀ NY</t>
  </si>
  <si>
    <t>Võ Hoàng Hảo</t>
  </si>
  <si>
    <t>Lê Minh Thuyết</t>
  </si>
  <si>
    <t>MAI TRỌNG NGHĨA</t>
  </si>
  <si>
    <t>Hồ Minh Trí</t>
  </si>
  <si>
    <t xml:space="preserve">Đặng Thị Khánh </t>
  </si>
  <si>
    <t xml:space="preserve">Hoàng Đăng Huy   </t>
  </si>
  <si>
    <t>Biện Thị Hồng Gấm</t>
  </si>
  <si>
    <t>HỒ THỊ THANH THẢO</t>
  </si>
  <si>
    <t>Trần Thị Thùy Vân</t>
  </si>
  <si>
    <t>Trịnh Thị Thoa</t>
  </si>
  <si>
    <t>Lê Ngọc Sơn</t>
  </si>
  <si>
    <t xml:space="preserve">Võ Thị Thương </t>
  </si>
  <si>
    <t xml:space="preserve">Lê Đức Anh </t>
  </si>
  <si>
    <t xml:space="preserve">11SH </t>
  </si>
  <si>
    <t>Bùi Thị Ánh Tuyết</t>
  </si>
  <si>
    <t>Nguyễn Tấn Thịnh</t>
  </si>
  <si>
    <t xml:space="preserve">12SH </t>
  </si>
  <si>
    <t>Võ Huỳnh Quốc Khánh</t>
  </si>
  <si>
    <t>Hoàng Tiến Hải Nhi</t>
  </si>
  <si>
    <t>Đào Quang Ái</t>
  </si>
  <si>
    <t xml:space="preserve">13H5 </t>
  </si>
  <si>
    <t>Lê Trần Như Phước</t>
  </si>
  <si>
    <t xml:space="preserve">13SH </t>
  </si>
  <si>
    <t xml:space="preserve">14SH  </t>
  </si>
  <si>
    <t xml:space="preserve"> Nguyễn Văn Nhanh</t>
  </si>
  <si>
    <t xml:space="preserve">Nguyễn Phước Nhị </t>
  </si>
  <si>
    <t xml:space="preserve">                                                                                       </t>
  </si>
  <si>
    <t>XÂY DỰNG TL TĐ</t>
  </si>
  <si>
    <t>QUẢN LÝ DỰ ÁN</t>
  </si>
  <si>
    <t>CÔNG NGHỆ THÔNG TIN</t>
  </si>
  <si>
    <t>CK GIAO THÔNG</t>
  </si>
  <si>
    <t>NHIỆT - ĐIỆN LẠNH</t>
  </si>
  <si>
    <t>ĐIỆN TỬ VIỄN THÔNG</t>
  </si>
  <si>
    <t>SP KỸ THUẬT</t>
  </si>
  <si>
    <t>XD DÂN DỤNG &amp; CN</t>
  </si>
  <si>
    <t xml:space="preserve">XD CẦU ĐƯỜNG </t>
  </si>
  <si>
    <t>HỌC KỲ 2 NĂM HỌC 2014-2015</t>
  </si>
  <si>
    <t>Từ Đức Tiến</t>
  </si>
  <si>
    <t>Đặng Hưng Pháp</t>
  </si>
  <si>
    <t>Mai Văn Tuân</t>
  </si>
  <si>
    <t>Võ Thị Hường</t>
  </si>
  <si>
    <t>Nguyễn Đình Chóng</t>
  </si>
  <si>
    <t>Phan Minh Thổ</t>
  </si>
  <si>
    <t>Huỳnh Văn Huy</t>
  </si>
  <si>
    <t>Trần Văn Thắng</t>
  </si>
  <si>
    <t>Bùi Thanh Nhất</t>
  </si>
  <si>
    <t>Trần Thị Quỳnh Nhi</t>
  </si>
  <si>
    <t>Võ Trọng Nghĩa</t>
  </si>
  <si>
    <t>Võ Văn Nhân</t>
  </si>
  <si>
    <t>Bùi Duy Nguyên Anh</t>
  </si>
  <si>
    <t>Nguyễn Thị Thể</t>
  </si>
  <si>
    <t>Nguyễn Xuân Hồng</t>
  </si>
  <si>
    <t>Nguyễn Hữu Nghị</t>
  </si>
  <si>
    <t>Lê Thị Linh</t>
  </si>
  <si>
    <t>Nguyễn Nhật Huy</t>
  </si>
  <si>
    <t>Nguyễn Thị Thu Huệ</t>
  </si>
  <si>
    <t>Lê Thanh Hoà</t>
  </si>
  <si>
    <t>Trần Văn Thiên</t>
  </si>
  <si>
    <t>Đoàn Nguyên Vũ</t>
  </si>
  <si>
    <t>Trần Phước Thành</t>
  </si>
  <si>
    <t>Phạm Hoàng Linh</t>
  </si>
  <si>
    <t>Trương Quang Tiến</t>
  </si>
  <si>
    <t>Cao Hùng Khánh</t>
  </si>
  <si>
    <t>Ngô Xuân Trung</t>
  </si>
  <si>
    <t>Nguyễn Phúc Trải</t>
  </si>
  <si>
    <t>Trần Thị Cao Hồng Lời</t>
  </si>
  <si>
    <t>Trương Đình An</t>
  </si>
  <si>
    <t>Đỗ Minh Phong</t>
  </si>
  <si>
    <t>Phạm Thị Thuý</t>
  </si>
  <si>
    <t>Trương Văn Chương</t>
  </si>
  <si>
    <t>Phạm Minh Đức</t>
  </si>
  <si>
    <t>Lê Bá Cao</t>
  </si>
  <si>
    <t>Hồ Xuân Thắng</t>
  </si>
  <si>
    <t>Phan Văn Tuyên</t>
  </si>
  <si>
    <t>Võ Hồng Long</t>
  </si>
  <si>
    <t>Ngô Văn Lực</t>
  </si>
  <si>
    <t>Nguyễn Hoa Đăng</t>
  </si>
  <si>
    <t>Trần Trung Tân</t>
  </si>
  <si>
    <t>Hoàng Thanh Liêm</t>
  </si>
  <si>
    <t>Nguyễn Đỗ Tuấn Anh</t>
  </si>
  <si>
    <t>Dương Văn Hiền</t>
  </si>
  <si>
    <t>Huỳnh Ngọc Huy</t>
  </si>
  <si>
    <t>Trần Ngọc Khánh</t>
  </si>
  <si>
    <t>Nguyễn Ngọc Vũ</t>
  </si>
  <si>
    <t>Nguyễn Quyến</t>
  </si>
  <si>
    <t>Trịnh Hữu Hưng</t>
  </si>
  <si>
    <t>Nguyễn Ngọc Vỹ</t>
  </si>
  <si>
    <t>Nguyễn Ngọc Bảo</t>
  </si>
  <si>
    <t>Nguyễn Văn Duy</t>
  </si>
  <si>
    <t>Dương Minh Mẫn</t>
  </si>
  <si>
    <t>Lại Trọng Hiếu</t>
  </si>
  <si>
    <t>Nguyễn Lê Khanh</t>
  </si>
  <si>
    <t>Trần Đình Sang</t>
  </si>
  <si>
    <t>Cao Thanh Hùng</t>
  </si>
  <si>
    <t>Nguyễn Kim Quang</t>
  </si>
  <si>
    <t>Nguyễn Văn Vương</t>
  </si>
  <si>
    <t>Phan Đình Công</t>
  </si>
  <si>
    <t>Nguyễn Văn Điệp</t>
  </si>
  <si>
    <t>Lê Phong Tùng</t>
  </si>
  <si>
    <t>Nguyễn Thi</t>
  </si>
  <si>
    <t>Phạm Văn Dũng</t>
  </si>
  <si>
    <t>Trương Văn Như</t>
  </si>
  <si>
    <t>Hồ Duy Vũ</t>
  </si>
  <si>
    <t>Lê Sơn Thiên Hậu</t>
  </si>
  <si>
    <t>Nguyễn Trung Anh</t>
  </si>
  <si>
    <t>Nguyễn Tấn Hảo</t>
  </si>
  <si>
    <t>Nguyễn Thanh Thịnh</t>
  </si>
  <si>
    <t>Hoàng Quý Quyền</t>
  </si>
  <si>
    <t>Nguyễn Khắc Tuyến</t>
  </si>
  <si>
    <t>Phan Văn Giáp</t>
  </si>
  <si>
    <t>Trương Văn Chơn</t>
  </si>
  <si>
    <t>Trương Cảnh Tín</t>
  </si>
  <si>
    <t>Nguyễn Trung Đức</t>
  </si>
  <si>
    <t>Hồ Minh Hiển</t>
  </si>
  <si>
    <t>Phan Quốc Hoàng</t>
  </si>
  <si>
    <t>Vũ Đình Tuân</t>
  </si>
  <si>
    <t>Lê Cu Lỳ</t>
  </si>
  <si>
    <t>Tôn Quang ánh Hoàng</t>
  </si>
  <si>
    <t>Nguyễn Ngọc Lễ</t>
  </si>
  <si>
    <t>Huỳnh Ngọc Thảo</t>
  </si>
  <si>
    <t>Hà Minh Ái</t>
  </si>
  <si>
    <t>Lê Hồng Thành</t>
  </si>
  <si>
    <t>Nguyễn Đức Quân</t>
  </si>
  <si>
    <t>Võ Văn Thôi</t>
  </si>
  <si>
    <t>Nguyễn Thành Anh Vũ</t>
  </si>
  <si>
    <t>Phan Huy Thành</t>
  </si>
  <si>
    <t>Phạm Văn Hưng</t>
  </si>
  <si>
    <t>Ngô Sang Tòng</t>
  </si>
  <si>
    <t>Phan Hoàng Khánh</t>
  </si>
  <si>
    <t>Nguyễn Khoa Nguyên</t>
  </si>
  <si>
    <t>Trương Văn Khải</t>
  </si>
  <si>
    <t>Huỳnh Thanh Tùng</t>
  </si>
  <si>
    <t>Lê Văn Năm</t>
  </si>
  <si>
    <t>Nguyễn Lê Huy</t>
  </si>
  <si>
    <t>Nguyễn Thành Tuấn</t>
  </si>
  <si>
    <t>Quách Viết Hai</t>
  </si>
  <si>
    <t>Phạm Bá Biển</t>
  </si>
  <si>
    <t>Nguyễn Văn Vinh</t>
  </si>
  <si>
    <t>Nguyễn Thanh Trong</t>
  </si>
  <si>
    <t>Trần Hữu Nghĩa</t>
  </si>
  <si>
    <t>Dương Thanh Quân</t>
  </si>
  <si>
    <t>Phạm Minh Hải</t>
  </si>
  <si>
    <t>Ngô Hoàng Nam,</t>
  </si>
  <si>
    <t>Hoàng Hữu Kính</t>
  </si>
  <si>
    <t>Đỗ Hoàng Vũ</t>
  </si>
  <si>
    <t>Đinh Ngọc Sơn</t>
  </si>
  <si>
    <t>Trần Văn Phúc</t>
  </si>
  <si>
    <t>Đặng Đức Cường</t>
  </si>
  <si>
    <t>Lê Văn Thành</t>
  </si>
  <si>
    <t>Nguyễn Đại Thiên</t>
  </si>
  <si>
    <t>Nguyễn Văn Tùng</t>
  </si>
  <si>
    <t>Trương Đình Nam</t>
  </si>
  <si>
    <t>Nguyễn Khánh Thanh</t>
  </si>
  <si>
    <t>Nguyễn Khắc Điệp</t>
  </si>
  <si>
    <t>Trần Lê Quang</t>
  </si>
  <si>
    <t>Trần Quốc Đoàn</t>
  </si>
  <si>
    <t>Nguyễn Kim Cường Thịnh</t>
  </si>
  <si>
    <t>Vi Thanh Tùng</t>
  </si>
  <si>
    <t>Đặng Hoàng Khải</t>
  </si>
  <si>
    <t>Nguyễn Thanh Mạo</t>
  </si>
  <si>
    <t>Phạm Văn Cảnh</t>
  </si>
  <si>
    <t>Lê Tân Lập</t>
  </si>
  <si>
    <t>Bùi Anh Vũ</t>
  </si>
  <si>
    <t>Hồ Đăng Nhân</t>
  </si>
  <si>
    <t>Trần Văn Quý</t>
  </si>
  <si>
    <t>Hoàng Kim Nhật Quân</t>
  </si>
  <si>
    <t>Phan Hữu Minh</t>
  </si>
  <si>
    <t>Thái Ngọc Tâm</t>
  </si>
  <si>
    <t>Nguyễn Văn Nở</t>
  </si>
  <si>
    <t>Lưu Xuân Mạnh</t>
  </si>
  <si>
    <t>Tống Văn Lục</t>
  </si>
  <si>
    <t>Lê Văn Quang</t>
  </si>
  <si>
    <t>Nguyễn Văn Tuyển</t>
  </si>
  <si>
    <t>Trần Đông Nhựt</t>
  </si>
  <si>
    <t>Hồ Quang Dự</t>
  </si>
  <si>
    <t>Phạm Thanh Việt</t>
  </si>
  <si>
    <t>Đỗ Hoàng Huy</t>
  </si>
  <si>
    <t>Nguyễn Phước Minh</t>
  </si>
  <si>
    <t>Hồ Hoàng Minh</t>
  </si>
  <si>
    <t>Đặng Văn Đại</t>
  </si>
  <si>
    <t>Phan Đình Quyên</t>
  </si>
  <si>
    <t>Bùi Việt Tân</t>
  </si>
  <si>
    <t>Mai Đình Thiện</t>
  </si>
  <si>
    <t>Trần Quốc Cường</t>
  </si>
  <si>
    <t>Lưu Đức Hùng</t>
  </si>
  <si>
    <t>Ngô Thiện Đức</t>
  </si>
  <si>
    <t>Nguyễn Thành Đức</t>
  </si>
  <si>
    <t>Thái Văn Thắng</t>
  </si>
  <si>
    <t>Đặng Văn Huấn</t>
  </si>
  <si>
    <t>Trần Thế Mạnh</t>
  </si>
  <si>
    <t>Nguyễn Đình Tráng</t>
  </si>
  <si>
    <t>Võ Đình Hậu</t>
  </si>
  <si>
    <t>Hồ Quang Huy</t>
  </si>
  <si>
    <t>Lê Văn Đây</t>
  </si>
  <si>
    <t>Nguyễn Hữu Thương</t>
  </si>
  <si>
    <t>Phạm Duy Thông</t>
  </si>
  <si>
    <t>Nguyễn Công Phước</t>
  </si>
  <si>
    <t>Phan Đình Thìn</t>
  </si>
  <si>
    <t>Nguyễn Thiện Ánh</t>
  </si>
  <si>
    <t>Nguyễn Hửu Vinh</t>
  </si>
  <si>
    <t>Hồ Văn Triều</t>
  </si>
  <si>
    <t>Nguyễn Như Lộc</t>
  </si>
  <si>
    <t>Đậu Văn Kỳ</t>
  </si>
  <si>
    <t>Huỳnh Lê Đông</t>
  </si>
  <si>
    <t>Trần Văn Chuyển</t>
  </si>
  <si>
    <t>Phạm Khuê Văn</t>
  </si>
  <si>
    <t>Lưu Trường Giang</t>
  </si>
  <si>
    <t>Phạm Hồng Nhật</t>
  </si>
  <si>
    <t>Nguyễn Văn Hiền</t>
  </si>
  <si>
    <t>Nguyễn Đình Tuấn</t>
  </si>
  <si>
    <t>Nguyễn Huy Thịnh</t>
  </si>
  <si>
    <t>Trịnh Xuân Chinh</t>
  </si>
  <si>
    <t>Hoàng Thanh Long</t>
  </si>
  <si>
    <t>Bùi Giang</t>
  </si>
  <si>
    <t>Nguyễn Tấn Bình</t>
  </si>
  <si>
    <t>Hứa Hữu Lân</t>
  </si>
  <si>
    <t>Hồ Thiện Minh</t>
  </si>
  <si>
    <t>Trương Công Vĩ</t>
  </si>
  <si>
    <t>Trần Văn Sáu</t>
  </si>
  <si>
    <t>Phạm Xuân Vương</t>
  </si>
  <si>
    <t>Phan Đăng Thế</t>
  </si>
  <si>
    <t>Lê Tấn Minh</t>
  </si>
  <si>
    <t>Nguyễn Văn Triêm</t>
  </si>
  <si>
    <t>Huỳnh Văn Dũng</t>
  </si>
  <si>
    <t>Dương Trương Anh Hậu</t>
  </si>
  <si>
    <t>Lê Hồng Phi</t>
  </si>
  <si>
    <t>Bùi Văn Chức</t>
  </si>
  <si>
    <t>Lê Hữu Năm</t>
  </si>
  <si>
    <t>Trần Quang Sơn</t>
  </si>
  <si>
    <t>Nguyễn Công Lý</t>
  </si>
  <si>
    <t>Hoàng Ngọc Sơn</t>
  </si>
  <si>
    <t>Trần Phước Hưng</t>
  </si>
  <si>
    <t>Nguyễn Văn Nguyên</t>
  </si>
  <si>
    <t>Nguyễn Tấn Hữu</t>
  </si>
  <si>
    <t>Hà Hữu Trường</t>
  </si>
  <si>
    <t>Trương Sơn Trà</t>
  </si>
  <si>
    <t>Hồ Cường</t>
  </si>
  <si>
    <t>Trương Công Vũ</t>
  </si>
  <si>
    <t>Bùi Ngọc Pháp</t>
  </si>
  <si>
    <t>Đoàn Minh Anh</t>
  </si>
  <si>
    <t>Trần Thị Mai Hoa</t>
  </si>
  <si>
    <t>Nguyễn Như Thạch</t>
  </si>
  <si>
    <t>Trương Ngọc Duy</t>
  </si>
  <si>
    <t>Dương Đình Huy</t>
  </si>
  <si>
    <t>Vũ Đức Nội</t>
  </si>
  <si>
    <t>Nguyễn Mạnh Hùng</t>
  </si>
  <si>
    <t>Nguyễn Thị Bích Loan</t>
  </si>
  <si>
    <t>Hoàng Thị Nhung</t>
  </si>
  <si>
    <t>Nguyễn Xuân Khánh</t>
  </si>
  <si>
    <t>Huỳnh Phi Thiện Tài</t>
  </si>
  <si>
    <t>Đặng Ngọc Huy</t>
  </si>
  <si>
    <t>Nguyễn Văn Cao</t>
  </si>
  <si>
    <t>Ngô Đức Quang</t>
  </si>
  <si>
    <t>Lương Thị Tuyết</t>
  </si>
  <si>
    <t>Đặng Minh Thành</t>
  </si>
  <si>
    <t>Nguyễn Hiếu Nhơn</t>
  </si>
  <si>
    <t>Ngô Văn Định</t>
  </si>
  <si>
    <t>Lê Thị Dung</t>
  </si>
  <si>
    <t>Lê Hồng Vân</t>
  </si>
  <si>
    <t>Trần Thị Thùy</t>
  </si>
  <si>
    <t>Hồ Thị Hải Bích</t>
  </si>
  <si>
    <t>Nguyễn Quang Minh</t>
  </si>
  <si>
    <t>Phan Ngọc</t>
  </si>
  <si>
    <t>Lưu Thị Ngọc Lan</t>
  </si>
  <si>
    <t>Nguyễn Đăng Tài Hoa</t>
  </si>
  <si>
    <t>Nguyễn Khánh Huy</t>
  </si>
  <si>
    <t>Phan Duy Viên</t>
  </si>
  <si>
    <t>Đinh Văn Duy</t>
  </si>
  <si>
    <t>Vũ Ngọc Sơn</t>
  </si>
  <si>
    <t>Nguyễn Thiện Vinh</t>
  </si>
  <si>
    <t>Huỳnh Hoàng Đức</t>
  </si>
  <si>
    <t>Lê Như Thoang</t>
  </si>
  <si>
    <t>Trần Đức Quốc</t>
  </si>
  <si>
    <t>Võ Hồng Nghĩa</t>
  </si>
  <si>
    <t>Võ Văn Hai</t>
  </si>
  <si>
    <t>Lê Song Hưng</t>
  </si>
  <si>
    <t>Phan Thắng</t>
  </si>
  <si>
    <t>Thái Văn Trường</t>
  </si>
  <si>
    <t>Nguyễn Thanh Nhật</t>
  </si>
  <si>
    <t>Nguyễn Thị Minh Tâm</t>
  </si>
  <si>
    <t>Phạm Văn Nhã</t>
  </si>
  <si>
    <t>Lê Thanh Phong</t>
  </si>
  <si>
    <t>Nguyễn Văn Đạt</t>
  </si>
  <si>
    <t>Hồ Quốc Hải</t>
  </si>
  <si>
    <t>Phạm Vương Hoài Phúc</t>
  </si>
  <si>
    <t>Trần Đại Dương</t>
  </si>
  <si>
    <t>Nguyễn Quốc Anh</t>
  </si>
  <si>
    <t>Nguyễn Đình Quý</t>
  </si>
  <si>
    <t>Phạm Văn Thanh</t>
  </si>
  <si>
    <t>Phan Thị Cẩm</t>
  </si>
  <si>
    <t>Nguyễn Quang Nhật</t>
  </si>
  <si>
    <t>Nguyễn Công Tân</t>
  </si>
  <si>
    <t>Phan Ngọc Quyền</t>
  </si>
  <si>
    <t>Nguyễn Thanh Công</t>
  </si>
  <si>
    <t>Ngô Viết Thảo</t>
  </si>
  <si>
    <t>Lê Văn Thanh</t>
  </si>
  <si>
    <t>Tạ Phú Nhuận</t>
  </si>
  <si>
    <t>Lê Văn Thể</t>
  </si>
  <si>
    <t>Huỳnh Tú Thiên</t>
  </si>
  <si>
    <t>Nguyễn Khương Dương</t>
  </si>
  <si>
    <t>Đặng Trần Thuỷ</t>
  </si>
  <si>
    <t>Nguyễn Văn Vui</t>
  </si>
  <si>
    <t>Trần Văn Minh Vương</t>
  </si>
  <si>
    <t>Nguyễn Tùng Đức</t>
  </si>
  <si>
    <t>Lê Viết Vũ</t>
  </si>
  <si>
    <t>Đặng Minh Đạt</t>
  </si>
  <si>
    <t>Huỳnh Hoàng Phúc</t>
  </si>
  <si>
    <t>Trương Văn Quốc Hoàng</t>
  </si>
  <si>
    <t>Hoàng Đại Việt Quốc</t>
  </si>
  <si>
    <t>Thái Khánh Hoài</t>
  </si>
  <si>
    <t>Hồ Thị Kim Huệ</t>
  </si>
  <si>
    <t>Trần Đại Sơn</t>
  </si>
  <si>
    <t>Nguyễn Thành Phước</t>
  </si>
  <si>
    <t>Cao Văn Hậu</t>
  </si>
  <si>
    <t>Trần Đăng King</t>
  </si>
  <si>
    <t>Nguyễn Tấn Vĩnh Hoàng</t>
  </si>
  <si>
    <t>Hoàng Tuấn Nhân</t>
  </si>
  <si>
    <t>Nguyễn Thị Xuân Huệ</t>
  </si>
  <si>
    <t>Bùi Xuân Thế</t>
  </si>
  <si>
    <t>Dương Phú Ngọc</t>
  </si>
  <si>
    <t>Trần Văn Hoàng Nam</t>
  </si>
  <si>
    <t>Hồ Kim Tâm</t>
  </si>
  <si>
    <t>Nguyễn Phước Hải</t>
  </si>
  <si>
    <t>Đoàn Minh Cường</t>
  </si>
  <si>
    <t>Phùng Thế Trung</t>
  </si>
  <si>
    <t>Lê Thiện Đạt</t>
  </si>
  <si>
    <t>Võ Minh Công</t>
  </si>
  <si>
    <t>Hồ Ngọc Long</t>
  </si>
  <si>
    <t>Phạm Duy Đài</t>
  </si>
  <si>
    <t>Lê Cẩm Tiên</t>
  </si>
  <si>
    <t>Đoàn Lê Tuấn Tú</t>
  </si>
  <si>
    <t>Vương Hưng Vĩnh</t>
  </si>
  <si>
    <t>Nguyễn Nhật Thành</t>
  </si>
  <si>
    <t>Hoàng Văn Phụng</t>
  </si>
  <si>
    <t>Đặng Văn Dũng</t>
  </si>
  <si>
    <t>Nguyễn Hà Huy Hoàng</t>
  </si>
  <si>
    <t>Phan Nhật ánh</t>
  </si>
  <si>
    <t>Nguyễn Hữu Đại Dương</t>
  </si>
  <si>
    <t>Lưu Văn Sinh</t>
  </si>
  <si>
    <t>Lê Đức Tánh</t>
  </si>
  <si>
    <t>Lương Quang Hà</t>
  </si>
  <si>
    <t>Lê Bá Vỹ</t>
  </si>
  <si>
    <t>Lê Anh Đức</t>
  </si>
  <si>
    <t>Hồ Văn Lý</t>
  </si>
  <si>
    <t>Nguyễn Thị Ngọc Anh</t>
  </si>
  <si>
    <t>Lê Đình Tư</t>
  </si>
  <si>
    <t>Lê Quang Tín</t>
  </si>
  <si>
    <t>Bùi Thế Dinh</t>
  </si>
  <si>
    <t>Văn Phú Sơn</t>
  </si>
  <si>
    <t>Trương Hồng Hạnh</t>
  </si>
  <si>
    <t>Bùi Văn Trình</t>
  </si>
  <si>
    <t>Đặng Hữu Thịnh</t>
  </si>
  <si>
    <t>Nguyễn Đức Tường</t>
  </si>
  <si>
    <t>Lê Xuân Hải</t>
  </si>
  <si>
    <t>Nguyễn Duy Hùng</t>
  </si>
  <si>
    <t>Phan Thế Anh Kiệt</t>
  </si>
  <si>
    <t>Phạm Doãn Trung</t>
  </si>
  <si>
    <t>Trần Duy Hòa</t>
  </si>
  <si>
    <t>Nguyễn Mậu Cường</t>
  </si>
  <si>
    <t>Nguyễn Thái Bảo</t>
  </si>
  <si>
    <t>Trần Long Kế</t>
  </si>
  <si>
    <t>Huỳnh Đăng Khoa</t>
  </si>
  <si>
    <t>Nguyễn Hoàng Văn</t>
  </si>
  <si>
    <t>Nguyễn Văn Thạnh</t>
  </si>
  <si>
    <t>Huỳnh Ngọc Tân</t>
  </si>
  <si>
    <t>Nguyễn Lương Hưng</t>
  </si>
  <si>
    <t>Trần Xuân Mẫn</t>
  </si>
  <si>
    <t>Châu Viết Trung</t>
  </si>
  <si>
    <t>Thái Văn Tuấn</t>
  </si>
  <si>
    <t>Trần Quốc Thống</t>
  </si>
  <si>
    <t>Dương Hiển Thao</t>
  </si>
  <si>
    <t>Nguyễn Đình Việt</t>
  </si>
  <si>
    <t>Nguyễn Trọng Khôi</t>
  </si>
  <si>
    <t>Mai Phước</t>
  </si>
  <si>
    <t>Huỳnh Đức Vũ</t>
  </si>
  <si>
    <t>Trần Văn Phú</t>
  </si>
  <si>
    <t>14DLT</t>
  </si>
  <si>
    <t>Trần Đức Bản</t>
  </si>
  <si>
    <t>Nguyễn Thiện Phước</t>
  </si>
  <si>
    <t>Lê Thành Đạt</t>
  </si>
  <si>
    <t>Nguyễn Duy Phú</t>
  </si>
  <si>
    <t>Nguyễn Văn Đại</t>
  </si>
  <si>
    <t>Nguyễn Phạm Hoàng Lân</t>
  </si>
  <si>
    <t>Đặng Công Thi</t>
  </si>
  <si>
    <t>Đỗ Quốc Việt</t>
  </si>
  <si>
    <t>Phan Thanh Tạo</t>
  </si>
  <si>
    <t>Lê Ngọc Quý</t>
  </si>
  <si>
    <t>Cáp Kim Triệu</t>
  </si>
  <si>
    <t>Mai Thành Nhân</t>
  </si>
  <si>
    <t>Đoàn Ngọc Thanh</t>
  </si>
  <si>
    <t>Trương Hữu Ngô</t>
  </si>
  <si>
    <t>Huỳnh Tấn Kha</t>
  </si>
  <si>
    <t>Bùi Xuân Thành</t>
  </si>
  <si>
    <t>Trần Đức Đông</t>
  </si>
  <si>
    <t>Lý Hoàng Phương</t>
  </si>
  <si>
    <t>Phạm Quí Nin</t>
  </si>
  <si>
    <t>Hoàng Minh Tùng</t>
  </si>
  <si>
    <t>Hoàng Văn Hiến</t>
  </si>
  <si>
    <t>Amôn</t>
  </si>
  <si>
    <t>Dương Đình Khánh</t>
  </si>
  <si>
    <t>Trương Trọng Nhân</t>
  </si>
  <si>
    <t>Lê Quang Đức Huy</t>
  </si>
  <si>
    <t>Nguyễn Thành Thuận</t>
  </si>
  <si>
    <t>Đinh Tiến Vũ</t>
  </si>
  <si>
    <t>Trần Xuân Đức</t>
  </si>
  <si>
    <t>Lê Xuân Tiến</t>
  </si>
  <si>
    <t>Nguyễn Ngọc Quang</t>
  </si>
  <si>
    <t>Đặng Thái Hà</t>
  </si>
  <si>
    <t>Khương Văn Mạnh</t>
  </si>
  <si>
    <t>Nguyễn Thành Đạt</t>
  </si>
  <si>
    <t>Hoàng Thanh Hiếu</t>
  </si>
  <si>
    <t>Đặng Lê Việt Trung</t>
  </si>
  <si>
    <t>Phạm Đức Nguyên</t>
  </si>
  <si>
    <t>Nguyễn Hải Hoàng</t>
  </si>
  <si>
    <t>Đặng Văn Thạo</t>
  </si>
  <si>
    <t>Trần Thành Trung</t>
  </si>
  <si>
    <t>Phan Thanh Sơn</t>
  </si>
  <si>
    <t>Đặng Ngọc Thành</t>
  </si>
  <si>
    <t>Nguyễn Thành Tâm</t>
  </si>
  <si>
    <t>Văn Quang Anh Vũ</t>
  </si>
  <si>
    <t>Lương Minh Thiện</t>
  </si>
  <si>
    <t>Đoàn Tuấn Anh</t>
  </si>
  <si>
    <t>Nguyễn Trung Tính</t>
  </si>
  <si>
    <t>Nguyễn Quang Anh</t>
  </si>
  <si>
    <t>Thái Doãn Khoa</t>
  </si>
  <si>
    <t>Mai Văn Vũ</t>
  </si>
  <si>
    <t>Nguyễn Văn Luýt</t>
  </si>
  <si>
    <t>Nguyễn Huy Dũng</t>
  </si>
  <si>
    <t>Lê Phước Trang Sinh</t>
  </si>
  <si>
    <t>Nguyễn Tiến Cẩn</t>
  </si>
  <si>
    <t>Đào Hữu Vinh</t>
  </si>
  <si>
    <t>Hoàng Phạm Vân</t>
  </si>
  <si>
    <t>Văn Lê Hữu Lộc</t>
  </si>
  <si>
    <t>Nguyễn Hữu Hào</t>
  </si>
  <si>
    <t>Trần Trịnh Vĩ</t>
  </si>
  <si>
    <t>Đoàn Công Cường</t>
  </si>
  <si>
    <t>Đoàn Minh Tuấn</t>
  </si>
  <si>
    <t>Mai Bá Cường</t>
  </si>
  <si>
    <t>Nguyễn Khắc Thoả</t>
  </si>
  <si>
    <t>Nguyễn Công Thắng</t>
  </si>
  <si>
    <t>Hoàng Đăng Bình</t>
  </si>
  <si>
    <t>Phạm Văn Tiến</t>
  </si>
  <si>
    <t>Dương Đức Khải</t>
  </si>
  <si>
    <t>Ngô Quốc Hưng</t>
  </si>
  <si>
    <t>Đào Văn Chí</t>
  </si>
  <si>
    <t>Lê Quang Kỳ</t>
  </si>
  <si>
    <t>Nguyễn Trần Tiến</t>
  </si>
  <si>
    <t>Tôn Thất Phúc Thịnh</t>
  </si>
  <si>
    <t>Mai Đức Bảo</t>
  </si>
  <si>
    <t>Nguyễn Đình Khải Cường</t>
  </si>
  <si>
    <t>Lê Tất Thắng</t>
  </si>
  <si>
    <t>Doãn Đức Công</t>
  </si>
  <si>
    <t>Trà Thiện Thông</t>
  </si>
  <si>
    <t>Hà Quốc Trung</t>
  </si>
  <si>
    <t>Đào Lê Duy Bình</t>
  </si>
  <si>
    <t>Nguyễn Bá Tây</t>
  </si>
  <si>
    <t>Phạm Ngọc Quốc</t>
  </si>
  <si>
    <t>Nguyễn Thái Thiên</t>
  </si>
  <si>
    <t>Phan Thanh Hiếu</t>
  </si>
  <si>
    <t>Lê Xuân Toàn</t>
  </si>
  <si>
    <t>Đặng Ngọc Thảo</t>
  </si>
  <si>
    <t>Ngô Đức Chính</t>
  </si>
  <si>
    <t>Lê Nhân Văn</t>
  </si>
  <si>
    <t>Trương Khắc Tài</t>
  </si>
  <si>
    <t>Lê Trí Dũng</t>
  </si>
  <si>
    <t>Nguyễn Đức Rin</t>
  </si>
  <si>
    <t>Trương ích Ngọc</t>
  </si>
  <si>
    <t>Nguyễn Thanh Lai</t>
  </si>
  <si>
    <t>Phạm Xuân Đỉnh</t>
  </si>
  <si>
    <t>Đặng Ngọc Huỳnh</t>
  </si>
  <si>
    <t>Nguyễn Ngọc Thi</t>
  </si>
  <si>
    <t>Đoàn Vương Quốc</t>
  </si>
  <si>
    <t>Trần Mạnh Khương</t>
  </si>
  <si>
    <t>Nguyễn Thị Dung</t>
  </si>
  <si>
    <t>Nguyễn Huy Phú</t>
  </si>
  <si>
    <t>Lê Quốc Ri</t>
  </si>
  <si>
    <t>Bùi Lâm Thanh Hải</t>
  </si>
  <si>
    <t>Bạch Đức Trịnh</t>
  </si>
  <si>
    <t>Hồ Viết Lưu</t>
  </si>
  <si>
    <t>Nguyễn Phi Thường</t>
  </si>
  <si>
    <t>Phạm Ngọc Thảo</t>
  </si>
  <si>
    <t>Nguyễn Thanh Gia Vỹ</t>
  </si>
  <si>
    <t>Hứa Thanh Long</t>
  </si>
  <si>
    <t>Lương Tấn Phương</t>
  </si>
  <si>
    <t>Lê Văn Luyện</t>
  </si>
  <si>
    <t>Nguyễn Văn Ngọc Nghĩa</t>
  </si>
  <si>
    <t>Phan Nguyên Bảo</t>
  </si>
  <si>
    <t>Đoàn Thanh</t>
  </si>
  <si>
    <t>Nguyễn Vĩnh Hùng</t>
  </si>
  <si>
    <t>Nguyễn Công Định</t>
  </si>
  <si>
    <t>Lê Phương Du</t>
  </si>
  <si>
    <t>Nguyễn Viết Tường</t>
  </si>
  <si>
    <t>Đặng Ngọc Khánh Tín</t>
  </si>
  <si>
    <t>Lê Trần Nghĩa</t>
  </si>
  <si>
    <t>Phạm Văn Duân</t>
  </si>
  <si>
    <t>Nguyễn Phúc Bửu Gia</t>
  </si>
  <si>
    <t>Phạm Hữu Uyên</t>
  </si>
  <si>
    <t>Bùi Gia Huy</t>
  </si>
  <si>
    <t>Trần Sang</t>
  </si>
  <si>
    <t>Nguyễn Đình Nhật Tân</t>
  </si>
  <si>
    <t>Đỗ Thị Yến Nhi</t>
  </si>
  <si>
    <t>Trịnh Đình Tùng</t>
  </si>
  <si>
    <t>Nguyễn Hữu Trí</t>
  </si>
  <si>
    <t>Huỳnh Chỉnh</t>
  </si>
  <si>
    <t>Bùi Đình Phúc</t>
  </si>
  <si>
    <t>Tăng Quang Tú</t>
  </si>
  <si>
    <t>Hoàng Ngọc Thanh Ngân</t>
  </si>
  <si>
    <t>Nguyễn Đức Tuấn</t>
  </si>
  <si>
    <t>Phan Cẩm Thi</t>
  </si>
  <si>
    <t>Nguyễn Cảnh Phước Em</t>
  </si>
  <si>
    <t>Trần Văn Quốc</t>
  </si>
  <si>
    <t>Phạm Thị Trung Kiên</t>
  </si>
  <si>
    <t>Đoàn Ngọc Tấn</t>
  </si>
  <si>
    <t>Nguyễn Thị Hoàng Vy</t>
  </si>
  <si>
    <t>Trần Thị Duyên</t>
  </si>
  <si>
    <t>Phạm Tố Nữ</t>
  </si>
  <si>
    <t>Nguyễn Thanh Thảo</t>
  </si>
  <si>
    <t>Nguyễn Thị Hạnh</t>
  </si>
  <si>
    <t>Phan Đình Phương Thảo</t>
  </si>
  <si>
    <t>Lê Thị Diệu Hoa</t>
  </si>
  <si>
    <t>Lê Thị Thúy</t>
  </si>
  <si>
    <t>Trần Thị Thanh Thanh</t>
  </si>
  <si>
    <t>Bùi Thị Danh</t>
  </si>
  <si>
    <t>Phạm Thị Tường Vi</t>
  </si>
  <si>
    <t>Trần Thị Mai</t>
  </si>
  <si>
    <t>Thân Ngọc Miên Thảo</t>
  </si>
  <si>
    <t>Võ Thị Thủy</t>
  </si>
  <si>
    <t>Võ Bích Ngân</t>
  </si>
  <si>
    <t>Mai Thị Thu Cúc</t>
  </si>
  <si>
    <t>Phan Hồng Hạnh</t>
  </si>
  <si>
    <t>Đinh Thị Thanh Ngân</t>
  </si>
  <si>
    <t>Bùi Thị Sương</t>
  </si>
  <si>
    <t>Đỗ Thị Thuỳ Dương</t>
  </si>
  <si>
    <t>Hồ Thị Thanh Thảo</t>
  </si>
  <si>
    <t>Nguyễn Thị Diệp</t>
  </si>
  <si>
    <t>Lê Thị Nhật Ly</t>
  </si>
  <si>
    <t>Hoàng Thị Thu Thảo</t>
  </si>
  <si>
    <t>Trần Thị Như Đào</t>
  </si>
  <si>
    <t>Lê Đức Ngưu</t>
  </si>
  <si>
    <t>Nguyễn Hữu Tâm</t>
  </si>
  <si>
    <t>Trần Quốc Toản</t>
  </si>
  <si>
    <t>Võ Thị Diệu Linh</t>
  </si>
  <si>
    <t>Nguyễn Thị Minh Nguyệt</t>
  </si>
  <si>
    <t>Đỗ Thị My Ly</t>
  </si>
  <si>
    <t>Hồ Thị Minh Châu</t>
  </si>
  <si>
    <t>Trần Thị Hòa</t>
  </si>
  <si>
    <t>Thái Thị Trang</t>
  </si>
  <si>
    <t>Trần Thị Hồng Hạnh</t>
  </si>
  <si>
    <t>Đặng Thị Khánh</t>
  </si>
  <si>
    <t>Trương Văn Nhân</t>
  </si>
  <si>
    <t>Trương Nguyên Quân</t>
  </si>
  <si>
    <t>Lê Trang Hoàng Duyên</t>
  </si>
  <si>
    <t>Trần Quốc Lộc</t>
  </si>
  <si>
    <t>Nguyễn Thị Hạnh Nhơn</t>
  </si>
  <si>
    <t>Nguyễn Hữu Dương</t>
  </si>
  <si>
    <t>Ngô Phi Đờ Rim</t>
  </si>
  <si>
    <t>Lý Thế Duy</t>
  </si>
  <si>
    <t>Mai Thị Mỹ Duyên</t>
  </si>
  <si>
    <t>Vũ Thanh Hòa</t>
  </si>
  <si>
    <t>Lã Thiện Thái</t>
  </si>
  <si>
    <t>Trần Minh Đức</t>
  </si>
  <si>
    <t>Trần Thị Hoàng Vi</t>
  </si>
  <si>
    <t>Nguyễn Thị Ngọc Quỳnh</t>
  </si>
  <si>
    <t>Huỳnh Thị Anh</t>
  </si>
  <si>
    <t>Nguyễn Thị Thanh Thảo</t>
  </si>
  <si>
    <t>Trần Đoàn Quang Vinh</t>
  </si>
  <si>
    <t>Võ Quang Tính</t>
  </si>
  <si>
    <t>Phan Thị Quỳnh Trâm</t>
  </si>
  <si>
    <t>Hồ Thị Thu Thảo</t>
  </si>
  <si>
    <t>Võ Hồng Quân</t>
  </si>
  <si>
    <t>Nguyễn Quang Nhựt</t>
  </si>
  <si>
    <t>Phùng Thị Tường Vân</t>
  </si>
  <si>
    <t>Mai Trọng Nghĩa</t>
  </si>
  <si>
    <t>Trần Thị Thẩm</t>
  </si>
  <si>
    <t>Nguyễn Thị Mỹ Nhung</t>
  </si>
  <si>
    <t>Nguyễn Thị Kim Hoa</t>
  </si>
  <si>
    <t>Lê Anh Tuần</t>
  </si>
  <si>
    <t>Đặng Thị Giang</t>
  </si>
  <si>
    <t>Đặng Thị Bích Trâm</t>
  </si>
  <si>
    <t>Phạm Thị Oanh</t>
  </si>
  <si>
    <t>Lê Thị Thu Ngọc</t>
  </si>
  <si>
    <t>Nguyễn Thị Hường</t>
  </si>
  <si>
    <t>Nguyễn Ngọc Uyên Thi</t>
  </si>
  <si>
    <t>Võ Thị Hồng Phương</t>
  </si>
  <si>
    <t>Lê Thị Hoàng Lan</t>
  </si>
  <si>
    <t>Phan Thị Nga</t>
  </si>
  <si>
    <t>Lê Hữu Tân</t>
  </si>
  <si>
    <t>Lê Hữu Quốc</t>
  </si>
  <si>
    <t>Phan Văn Xuân</t>
  </si>
  <si>
    <t>Nguyễn Thị Thơ</t>
  </si>
  <si>
    <t>Trần Thị Phúc</t>
  </si>
  <si>
    <t>Phan Quốc Thịnh</t>
  </si>
  <si>
    <t>Hứa Thị Tạo</t>
  </si>
  <si>
    <t>Nguyễn Phú Hiệp</t>
  </si>
  <si>
    <t>Lê Thị Thủy Tuyên</t>
  </si>
  <si>
    <t>Tôn Thất Tiến</t>
  </si>
  <si>
    <t>Võ Thu Thủy</t>
  </si>
  <si>
    <t>La Thị Loan</t>
  </si>
  <si>
    <t>Lê Nữ Kiều Trang</t>
  </si>
  <si>
    <t>Huỳnh Đức Sang</t>
  </si>
  <si>
    <t>Trần Minh Trọng</t>
  </si>
  <si>
    <t>Hồ Thị Thu Sương</t>
  </si>
  <si>
    <t>Võ Văn Bình</t>
  </si>
  <si>
    <t>Lê Quốc Cường</t>
  </si>
  <si>
    <t>Trần Thị Thuỳ Vân</t>
  </si>
  <si>
    <t>Chu Thị Mỹ Duyên</t>
  </si>
  <si>
    <t>Lê Thị Như</t>
  </si>
  <si>
    <t>Nguyễn Thị Mơ</t>
  </si>
  <si>
    <t>Đặng Thị Mỹ Phượng</t>
  </si>
  <si>
    <t>Nguyễn Hồng Chinh</t>
  </si>
  <si>
    <t>Phạm Thị Thảo Dung</t>
  </si>
  <si>
    <t>Trần Thị Thảo My</t>
  </si>
  <si>
    <t>Phạm Sĩ Khiêm</t>
  </si>
  <si>
    <t>Huỳnh Trọng Nghĩa</t>
  </si>
  <si>
    <t>Lâm Thảo Nhân</t>
  </si>
  <si>
    <t>Nguyễn Văn Nhàn</t>
  </si>
  <si>
    <t>Nguyễn Hoài Thương</t>
  </si>
  <si>
    <t>Lê Đăng Trình</t>
  </si>
  <si>
    <t>Lê Thị Kiều Nga</t>
  </si>
  <si>
    <t>Nguyễn Thị Bê</t>
  </si>
  <si>
    <t>Phan Thị Oanh</t>
  </si>
  <si>
    <t>Huỳnh Thị Diệu Thiện</t>
  </si>
  <si>
    <t>Lương Thị Thuý Nga</t>
  </si>
  <si>
    <t>Nguyễn Thị Hồng Kha</t>
  </si>
  <si>
    <t>Nguyễn Ngọc Diệu Huyền</t>
  </si>
  <si>
    <t>Huỳnh Thị Tú</t>
  </si>
  <si>
    <t>Phạm Thị Hát</t>
  </si>
  <si>
    <t>Nguyễn Thị Ngọc Thơm</t>
  </si>
  <si>
    <t>Nguyễn Thị Yến Nhi</t>
  </si>
  <si>
    <t>Nguyễn Thị Kiều Diên</t>
  </si>
  <si>
    <t>Trần Công Phương</t>
  </si>
  <si>
    <t>Lê Thị Lệ Vân</t>
  </si>
  <si>
    <t>Võ Văn Mạnh</t>
  </si>
  <si>
    <t>Cư Vi Hoàng</t>
  </si>
  <si>
    <t>Lê Thị Hoài Nhi</t>
  </si>
  <si>
    <t>Hoàng Thị Ngọc Anh</t>
  </si>
  <si>
    <t>Phạm Thị Bích Phương</t>
  </si>
  <si>
    <t>Vũ Anh Nhật</t>
  </si>
  <si>
    <t>Nguyễn Việt Phương</t>
  </si>
  <si>
    <t>Lê Quang Thuận</t>
  </si>
  <si>
    <t>Phạm Thị Kim Thủy</t>
  </si>
  <si>
    <t>Trần Phước Bảo Thư</t>
  </si>
  <si>
    <t>Ngô Thành Đạo</t>
  </si>
  <si>
    <t>Phan Thái Hiền</t>
  </si>
  <si>
    <t>Trương Hùng Lĩnh</t>
  </si>
  <si>
    <t>Thân Mạnh Tín</t>
  </si>
  <si>
    <t>Nguyễn Thị Thảo Nguyên</t>
  </si>
  <si>
    <t>Trần Nhật Tiến</t>
  </si>
  <si>
    <t>Hoàng Thị Bích Phương</t>
  </si>
  <si>
    <t>Trần Thị Ngọc Hà</t>
  </si>
  <si>
    <t>Từ Công Tuấn</t>
  </si>
  <si>
    <t>Lê Hồng Hạnh</t>
  </si>
  <si>
    <t>Lê Thị Ngọc Tú</t>
  </si>
  <si>
    <t>Đỗ Thành Minh</t>
  </si>
  <si>
    <t>Nguyễn Thanh Thành Tài</t>
  </si>
  <si>
    <t>Hoàng Quang Trung</t>
  </si>
  <si>
    <t>Lê Thị Minh Trang</t>
  </si>
  <si>
    <t>Võ Thị Thanh Thảo</t>
  </si>
  <si>
    <t>Phạm Thị ái Nhựt</t>
  </si>
  <si>
    <t>Hoàng Thị Hương</t>
  </si>
  <si>
    <t>Đặng Đình Rin</t>
  </si>
  <si>
    <t>Lê Thị Khánh Hằng</t>
  </si>
  <si>
    <t>Lê Nguyên Vũ</t>
  </si>
  <si>
    <t>Huỳnh Thị Phương Thảo</t>
  </si>
  <si>
    <t>Trần Thị Tình Lam</t>
  </si>
  <si>
    <t>Trần Thị Kiều Loan</t>
  </si>
  <si>
    <t>Dương Ngọc Lê</t>
  </si>
  <si>
    <t>Đinh Thị Thuý Vy</t>
  </si>
  <si>
    <t>Lâm Hưng Thắng</t>
  </si>
  <si>
    <t>Nguyễn Văn Phước</t>
  </si>
  <si>
    <t>Trần Lan Anh</t>
  </si>
  <si>
    <t>Nguyễn Ngọc Cẩm Tú</t>
  </si>
  <si>
    <t>Huỳnh Thị Xuân Hồng</t>
  </si>
  <si>
    <t>Trương Thị Thùy Duyên</t>
  </si>
  <si>
    <t>Nguyễn Hồ Thanh Hoàng</t>
  </si>
  <si>
    <t>Hồ Thị Hải Hạnh</t>
  </si>
  <si>
    <t>Phạm Nguyễn Khả Tú</t>
  </si>
  <si>
    <t>Hà Thị Thu Thuỷ</t>
  </si>
  <si>
    <t>Nguyễn Mai Hồng Khánh Vy</t>
  </si>
  <si>
    <t>Trần Thị Kim Ngân</t>
  </si>
  <si>
    <t>Phan Thị Kiều</t>
  </si>
  <si>
    <t>Lê Thị Như Ý</t>
  </si>
  <si>
    <t>Phạm Thị Nguyệt</t>
  </si>
  <si>
    <t>Nguyễn Quyền Linh</t>
  </si>
  <si>
    <t>Trần Văn Thông</t>
  </si>
  <si>
    <t>Trương Thị Vĩ Ngọc</t>
  </si>
  <si>
    <t>Thái Thị Hà</t>
  </si>
  <si>
    <t>Trương Quang Vẹn</t>
  </si>
  <si>
    <t>Trương Thị Như Mỹ</t>
  </si>
  <si>
    <t>Đoàn Quốc Huy</t>
  </si>
  <si>
    <t>Trần Phương Giang</t>
  </si>
  <si>
    <t>Phạm Quang Huy</t>
  </si>
  <si>
    <t>Hồ Thị Diễm</t>
  </si>
  <si>
    <t>Trần Minh Lộc</t>
  </si>
  <si>
    <t>Đỗ Thị Kim Thoa</t>
  </si>
  <si>
    <t>Trần Thị Minh Lý</t>
  </si>
  <si>
    <t>Lê Thị Như Quỳnh</t>
  </si>
  <si>
    <t>Phan Thị Thảo</t>
  </si>
  <si>
    <t>Nguyễn Phú</t>
  </si>
  <si>
    <t>Trần Thị Xuân Ngọc</t>
  </si>
  <si>
    <t>Đinh Hồng Danh</t>
  </si>
  <si>
    <t>Vương Khả Thái</t>
  </si>
  <si>
    <t>Nguyễn Thị Kiều Anh</t>
  </si>
  <si>
    <t>Võ Ngọc Sang</t>
  </si>
  <si>
    <t>Lê Đình Luân</t>
  </si>
  <si>
    <t>Võ Thị Thảo Nguyên</t>
  </si>
  <si>
    <t>Ngô Nguyên Vương</t>
  </si>
  <si>
    <t>Trần Quốc Việt</t>
  </si>
  <si>
    <t>Võ Văn Nhẫn</t>
  </si>
  <si>
    <t>Hoàng Thị Kim Phương</t>
  </si>
  <si>
    <t>Phạm Thị Hoà</t>
  </si>
  <si>
    <t>Hồ Thị Thanh Huyền</t>
  </si>
  <si>
    <t>Nguyễn Ngọc Tùng</t>
  </si>
  <si>
    <t>Dương Thị Minh Hải</t>
  </si>
  <si>
    <t>Lê Anh Trí</t>
  </si>
  <si>
    <t>Đặng Thị Phương Oanh</t>
  </si>
  <si>
    <t>Lê Thị Ngọc Thảo</t>
  </si>
  <si>
    <t>Trần Trung Nhân</t>
  </si>
  <si>
    <t>Đặng Hồ Trọng Nghĩa</t>
  </si>
  <si>
    <t>Nguyễn Thị Nhàn</t>
  </si>
  <si>
    <t>Trần Thị Thuỳ Linh</t>
  </si>
  <si>
    <t>Lê Hoàng Hạ Uyên</t>
  </si>
  <si>
    <t>Phùng Đình Mãi</t>
  </si>
  <si>
    <t>Nguyễn Thị Thiện Ý</t>
  </si>
  <si>
    <t>Đặng Thị Cẩm Tú</t>
  </si>
  <si>
    <t>Phan Thị Quỳnh Loan</t>
  </si>
  <si>
    <t>Lê Đức Hoàng Đạo</t>
  </si>
  <si>
    <t>Lê Thị Thuận Yến</t>
  </si>
  <si>
    <t>Hoàng Thị Kiều My</t>
  </si>
  <si>
    <t>Trần Quang Thế</t>
  </si>
  <si>
    <t>Võ Thị Diệu Thu</t>
  </si>
  <si>
    <t>Nguyễn Thị Anh Thơ</t>
  </si>
  <si>
    <t>Nguyễn Thị Vân Lam</t>
  </si>
  <si>
    <t>Đồng Thanh Linh</t>
  </si>
  <si>
    <t>Trần Nhật Trường</t>
  </si>
  <si>
    <t>Đỗ Phạm Thanh Hiến</t>
  </si>
  <si>
    <t>Nguyễn Thị Đông An</t>
  </si>
  <si>
    <t>Phan Thị Như Quỳnh</t>
  </si>
  <si>
    <t>Võ Như Cảnh</t>
  </si>
  <si>
    <t>Đặng Thị Bích Ngà</t>
  </si>
  <si>
    <t>Trương Thanh Toản</t>
  </si>
  <si>
    <t>Đỗ Xuân Phú</t>
  </si>
  <si>
    <t>Phạm Thị Thanh Thanh</t>
  </si>
  <si>
    <t>Nguyễn Nam Nhật Phương</t>
  </si>
  <si>
    <t>Nguyễn Thị Diệu</t>
  </si>
  <si>
    <t>Ngô Thị Hà Ngân</t>
  </si>
  <si>
    <t>Phạm Thị Thu Thảo</t>
  </si>
  <si>
    <t>Doãn Thị Diễm</t>
  </si>
  <si>
    <t>Hồ Tấn Minh</t>
  </si>
  <si>
    <t>Phan Thị Quỳnh Thu</t>
  </si>
  <si>
    <t>Đặng Văn Tiến</t>
  </si>
  <si>
    <t>Nguyễn Tấn Lực</t>
  </si>
  <si>
    <t>Ngô Hoài Phương</t>
  </si>
  <si>
    <t>Ngô Thị Mộng Mơ</t>
  </si>
  <si>
    <t>Mai Thị Việt Trinh</t>
  </si>
  <si>
    <t>Võ Quốc Nguyên</t>
  </si>
  <si>
    <t>Lê Thị Thuỳ Vân</t>
  </si>
  <si>
    <t>Đinh Thị Thu</t>
  </si>
  <si>
    <t>Đỗ Thị Thu Phương</t>
  </si>
  <si>
    <t>Hà Đức Khoa</t>
  </si>
  <si>
    <t>Hà Thúc Tiến</t>
  </si>
  <si>
    <t>Hồ Thị Hương Giang</t>
  </si>
  <si>
    <t>Trần Văn Hòa</t>
  </si>
  <si>
    <t>Phạm Thị Kim Ngân</t>
  </si>
  <si>
    <t>Mai Thị Phượng</t>
  </si>
  <si>
    <t>Phan Đình Tuấn</t>
  </si>
  <si>
    <t>Đậu Thị Minh Hằng</t>
  </si>
  <si>
    <t>Huỳnh Ngọc Khánh</t>
  </si>
  <si>
    <t>Lê Đức Trí</t>
  </si>
  <si>
    <t>Thái Việt Anh</t>
  </si>
  <si>
    <t>Đoàn Thị Hà Ny</t>
  </si>
  <si>
    <t>Ngô Thị Linh</t>
  </si>
  <si>
    <t>Nguyễn Hưng Chĩnh</t>
  </si>
  <si>
    <t>Đinh Văn Nam</t>
  </si>
  <si>
    <t>Bùi Thị Bé</t>
  </si>
  <si>
    <t>Nguyễn Tiến Thuần</t>
  </si>
  <si>
    <t>Nguyễn Lai</t>
  </si>
  <si>
    <t>Nguyễn Mỹ Phượng</t>
  </si>
  <si>
    <t>Nguyễn Thị Thu Dung</t>
  </si>
  <si>
    <t>Nguyễn Nữ Hoài Thi</t>
  </si>
  <si>
    <t>Trần Văn Thành</t>
  </si>
  <si>
    <t>Từ Thị Thúy Vy</t>
  </si>
  <si>
    <t>Phạm Thị Xuân</t>
  </si>
  <si>
    <t>Phạm Quang Khải</t>
  </si>
  <si>
    <t>Nguyễn Thị Thúy Nga</t>
  </si>
  <si>
    <t>Huỳnh Quang Thành</t>
  </si>
  <si>
    <t>Nguyễn Phúc Hoà</t>
  </si>
  <si>
    <t>Mai Văn Trọng</t>
  </si>
  <si>
    <t>Trương Thị Hồng Phúc</t>
  </si>
  <si>
    <t>Võ Khắc Thành</t>
  </si>
  <si>
    <t>Cao Thị Kim Ly</t>
  </si>
  <si>
    <t>Phan Chí Công</t>
  </si>
  <si>
    <t>Phạm Thị Diễm Phương</t>
  </si>
  <si>
    <t>Phạm Thị Thùy Trang</t>
  </si>
  <si>
    <t>Nguyễn Xuân Lê Khánh</t>
  </si>
  <si>
    <t>Trần Thị Hiền</t>
  </si>
  <si>
    <t>Nguyễn Hoàng Khánh</t>
  </si>
  <si>
    <t>Phan Hữu Thiền</t>
  </si>
  <si>
    <t>Thái Văn Ngãi</t>
  </si>
  <si>
    <t>Bạch Văn Thạnh</t>
  </si>
  <si>
    <t>Nguyễn Tấn Bá</t>
  </si>
  <si>
    <t>Nguyễn Vĩnh Trí</t>
  </si>
  <si>
    <t>Nguyễn Viết Châu</t>
  </si>
  <si>
    <t>Nguyễn Đức Chinh</t>
  </si>
  <si>
    <t>Bùi Trung Việt</t>
  </si>
  <si>
    <t>Lê Đình Tết</t>
  </si>
  <si>
    <t>Đặng Hữu Vương</t>
  </si>
  <si>
    <t>Đoàn Văn Tuyên</t>
  </si>
  <si>
    <t>Phạm Tiến Đạt</t>
  </si>
  <si>
    <t>Lê Thạc Cường</t>
  </si>
  <si>
    <t>Lê Quý Bửu Nam</t>
  </si>
  <si>
    <t>Hồ Văn An</t>
  </si>
  <si>
    <t>Lâm Thanh Toàn</t>
  </si>
  <si>
    <t>Tôn Nữ Kim Anh</t>
  </si>
  <si>
    <t>Đào Sỹ Hiền</t>
  </si>
  <si>
    <t>Nguyễn Phúc</t>
  </si>
  <si>
    <t>Nguyễn Xuân Quyền</t>
  </si>
  <si>
    <t>Nguyễn Huy Công</t>
  </si>
  <si>
    <t>Lê Hữu Sơn</t>
  </si>
  <si>
    <t>Võ Minh Trang</t>
  </si>
  <si>
    <t>Hoàng Ngọc Cường</t>
  </si>
  <si>
    <t>Nguyễn Bá Tiến</t>
  </si>
  <si>
    <t>Phạm Thị Thanh Tâm</t>
  </si>
  <si>
    <t>Hoàng Hữu Thành Nhu</t>
  </si>
  <si>
    <t>Lê Thị Uyên</t>
  </si>
  <si>
    <t>Nguyễn Văn Trung An</t>
  </si>
  <si>
    <t>Nguyễn Minh Ánh</t>
  </si>
  <si>
    <t>Lê Ngô Anh Khoa</t>
  </si>
  <si>
    <t>Nguyễn Thanh Kim Nhật Lợi</t>
  </si>
  <si>
    <t>Đoàn Văn Thể</t>
  </si>
  <si>
    <t>Nguyễn Phi Hoàn</t>
  </si>
  <si>
    <t>Nguyễn Tấn Đức Sinh</t>
  </si>
  <si>
    <t>Trần Anh Thế</t>
  </si>
  <si>
    <t>Đặng Hữu Thoại</t>
  </si>
  <si>
    <t>Nguyễn Việt Cường</t>
  </si>
  <si>
    <t>Nguyễn Đình Lục</t>
  </si>
  <si>
    <t>Nguyễn Vy</t>
  </si>
  <si>
    <t>Đặng Văn Pháp</t>
  </si>
  <si>
    <t>Trần Văn Mẫn</t>
  </si>
  <si>
    <t>Lê Hồng Thái</t>
  </si>
  <si>
    <t>Nguyễn Văn Thuần</t>
  </si>
  <si>
    <t>Trần Duy Hiếu</t>
  </si>
  <si>
    <t>Lê Đức Phụng</t>
  </si>
  <si>
    <t>Nguyễn Hoàng Tuấn</t>
  </si>
  <si>
    <t>Nguyễn Thanh An</t>
  </si>
  <si>
    <t>Trần Gia Mỹ</t>
  </si>
  <si>
    <t>Lê Đình Minh</t>
  </si>
  <si>
    <t>Trần Lưu Vũ</t>
  </si>
  <si>
    <t>Lê Hiển</t>
  </si>
  <si>
    <t>Bùi Tuệ Trung</t>
  </si>
  <si>
    <t>Lê Thạc Luận</t>
  </si>
  <si>
    <t>Phan Thị Chung</t>
  </si>
  <si>
    <t>Nguyễn Duy Kiên</t>
  </si>
  <si>
    <t>Cao Trung Thạch</t>
  </si>
  <si>
    <t>Huỳnh Thanh Hải</t>
  </si>
  <si>
    <t>Lê Văn Tùng</t>
  </si>
  <si>
    <t>Cao Văn Thừa</t>
  </si>
  <si>
    <t>Võ Anh Hậu</t>
  </si>
  <si>
    <t>Hoàng Quí</t>
  </si>
  <si>
    <t>Hồ Nguyên Vĩ</t>
  </si>
  <si>
    <t>Nguyễn Đình Long</t>
  </si>
  <si>
    <t>Phạm Nhân ái</t>
  </si>
  <si>
    <t>Trần Minh Quân</t>
  </si>
  <si>
    <t>Mai Công Huy</t>
  </si>
  <si>
    <t>Trần Văn Quân</t>
  </si>
  <si>
    <t>Huỳnh Văn Thọ</t>
  </si>
  <si>
    <t>Huỳnh Bá Phúc</t>
  </si>
  <si>
    <t>Đặng Công Pháp</t>
  </si>
  <si>
    <t>Nguyễn Thanh Quang</t>
  </si>
  <si>
    <t>Huỳnh Văn Bản</t>
  </si>
  <si>
    <t>Cao Nguyễn Trường Giang</t>
  </si>
  <si>
    <t>Nguyễn Thị Tấn Toàn</t>
  </si>
  <si>
    <t>Đặng Hoàng Phong</t>
  </si>
  <si>
    <t>Nguyễn Hữu Tuấn</t>
  </si>
  <si>
    <t>Trương Bích Thủy</t>
  </si>
  <si>
    <t>Đồng Văn Trọng</t>
  </si>
  <si>
    <t>Hà Thị Kim Trâm</t>
  </si>
  <si>
    <t>Lê Thị Thanh Duyên</t>
  </si>
  <si>
    <t>Nguyễn Bảo Long</t>
  </si>
  <si>
    <t>Huỳnh Kế Hưng</t>
  </si>
  <si>
    <t>Phạm Lực</t>
  </si>
  <si>
    <t>Trần Nguyễn Bá Hoàng</t>
  </si>
  <si>
    <t>Võ Thanh Lâm</t>
  </si>
  <si>
    <t>Võ Ngọc Điệp</t>
  </si>
  <si>
    <t>Dương Ngọc Lâm</t>
  </si>
  <si>
    <t>Nguyễn Viết Ngọc Long</t>
  </si>
  <si>
    <t>Võ Xuân Phước</t>
  </si>
  <si>
    <t>Lê Quang Khánh</t>
  </si>
  <si>
    <t>Hứa Vĩnh Thành</t>
  </si>
  <si>
    <t>Trịnh Trường Sơn</t>
  </si>
  <si>
    <t>Nguyễn Huệ Cương</t>
  </si>
  <si>
    <t>Thân Thị Ngọc Bích</t>
  </si>
  <si>
    <t>Huỳnh Tăng Hải Đăng</t>
  </si>
  <si>
    <t>Bùi Văn Phong</t>
  </si>
  <si>
    <t>Nguyễn Trí Thiện</t>
  </si>
  <si>
    <t>Huỳnh Viết Nam</t>
  </si>
  <si>
    <t>Châu Anh Ngọc</t>
  </si>
  <si>
    <t>Phạm Hùng Cường</t>
  </si>
  <si>
    <t>Nguyễn Hữu Vũ</t>
  </si>
  <si>
    <t>Thái Đức Thành</t>
  </si>
  <si>
    <t>Nguyễn Hữu Hiền</t>
  </si>
  <si>
    <t>Nguyễn Thị Kim Yến</t>
  </si>
  <si>
    <t>Trần Phước Lâm</t>
  </si>
  <si>
    <t>Nguyễn Đăng Anh Tuấn</t>
  </si>
  <si>
    <t>Trương Quang Vinh</t>
  </si>
  <si>
    <t>Lê Văn Phú</t>
  </si>
  <si>
    <t>Trần Thiên Nhân</t>
  </si>
  <si>
    <t>Hoàng Trọng Vũ</t>
  </si>
  <si>
    <t>Chu Đức Bảo</t>
  </si>
  <si>
    <t>Nguyễn Đức Trí</t>
  </si>
  <si>
    <t>Phan Vĩnh Quý</t>
  </si>
  <si>
    <t>Nguyễn Tất Thông</t>
  </si>
  <si>
    <t>Nguyễn Hưởng</t>
  </si>
  <si>
    <t>Nguyễn Tiến Chung</t>
  </si>
  <si>
    <t>Võ Minh Duy</t>
  </si>
  <si>
    <t>Đặng Văn Thắng</t>
  </si>
  <si>
    <t>Bùi Đức Thơ</t>
  </si>
  <si>
    <t>Ngô Hoàng Lâm</t>
  </si>
  <si>
    <t>Phùng Lê Huyền Trang</t>
  </si>
  <si>
    <t>Lê Văn Cơ</t>
  </si>
  <si>
    <t>Trương Nam Anh Khoa</t>
  </si>
  <si>
    <t>Phạm Quốc Hoàng</t>
  </si>
  <si>
    <t>Trương Thị Tường Vi</t>
  </si>
  <si>
    <t>Phan Ngọc Hôn</t>
  </si>
  <si>
    <t>Trần Viết Sang</t>
  </si>
  <si>
    <t>Nguyễn Phú Thắng</t>
  </si>
  <si>
    <t>Nguyễn Viết Lực</t>
  </si>
  <si>
    <t>Phạm Ngọc Long</t>
  </si>
  <si>
    <t>Trần Trung</t>
  </si>
  <si>
    <t>Trần Văn Xuân</t>
  </si>
  <si>
    <t>Nguyễn Quang Sáng</t>
  </si>
  <si>
    <t>Châu Văn Thưởng</t>
  </si>
  <si>
    <t>Lê Quang Diệm</t>
  </si>
  <si>
    <t>Nguyễn Quang Thành</t>
  </si>
  <si>
    <t>Dương Thanh Minh</t>
  </si>
  <si>
    <t>Phan Tiến Thành</t>
  </si>
  <si>
    <t>Lâm Quang Đông</t>
  </si>
  <si>
    <t>Hoàng Xuân Phúc</t>
  </si>
  <si>
    <t>Trần Phước Đạt</t>
  </si>
  <si>
    <t>Nguyễn Mậu Thành</t>
  </si>
  <si>
    <t>Võ Văn Trọng</t>
  </si>
  <si>
    <t>Lê Đình Sương</t>
  </si>
  <si>
    <t>Võ Nguyễn Anh Khoa</t>
  </si>
  <si>
    <t>Hồ Văn Hoà</t>
  </si>
  <si>
    <t>Phan Đức Thọ</t>
  </si>
  <si>
    <t>Trương Nguyên Vũ</t>
  </si>
  <si>
    <t>Nguyễn Văn Nội</t>
  </si>
  <si>
    <t>Giáp Văn Luận</t>
  </si>
  <si>
    <t>Nguyễn Lê Minh Trí</t>
  </si>
  <si>
    <t>Nguyễn Công Thủ</t>
  </si>
  <si>
    <t>Phan Văn Phước</t>
  </si>
  <si>
    <t>Phan Văn Bảo Khang</t>
  </si>
  <si>
    <t>Tăng Bá Trọng</t>
  </si>
  <si>
    <t>Huỳnh Văn Hoàng</t>
  </si>
  <si>
    <t>Trần Văn Nhân</t>
  </si>
  <si>
    <t>Nguyễn Lê Hoà</t>
  </si>
  <si>
    <t>Trương Minh Quyền</t>
  </si>
  <si>
    <t>Lê Trung Quỳnh</t>
  </si>
  <si>
    <t>Hồ Sĩ Bản</t>
  </si>
  <si>
    <t>Mai Văn Bắc</t>
  </si>
  <si>
    <t>Cao Thị Thùy Dương</t>
  </si>
  <si>
    <t>Võ Quang Tín</t>
  </si>
  <si>
    <t>Nguyễn Đăng Kha</t>
  </si>
  <si>
    <t>Vũ Thanh Hừng</t>
  </si>
  <si>
    <t>Lê Đức Anh Tuấn</t>
  </si>
  <si>
    <t>Nguyễn Đình Tâm</t>
  </si>
  <si>
    <t>Nguyễn Phước Tứ</t>
  </si>
  <si>
    <t>Trần Xuân Minh Đức</t>
  </si>
  <si>
    <t>Nguyễn Tiến Hoàng</t>
  </si>
  <si>
    <t>Đặng Hồ Đắc Trung</t>
  </si>
  <si>
    <t>Lê Hữu Thịnh</t>
  </si>
  <si>
    <t>Số TC</t>
  </si>
  <si>
    <t xml:space="preserve">    DANH SÁCH HỌC BỔNG LỚP</t>
  </si>
  <si>
    <t>Nguyễn Thế Hùng</t>
  </si>
  <si>
    <t>Trương Ích Phát</t>
  </si>
  <si>
    <t>Bùi Công Hiếu</t>
  </si>
  <si>
    <t>Lê Chiêu Mạnh Tấn</t>
  </si>
  <si>
    <t>Nguyễn Viĩ Tấn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</si>
</sst>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color theme="1"/>
      <name val="Cambria"/>
      <family val="1"/>
      <charset val="163"/>
      <scheme val="major"/>
    </font>
    <font>
      <sz val="11"/>
      <color theme="1"/>
      <name val="Arial"/>
      <family val="2"/>
    </font>
    <font>
      <sz val="14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sz val="14"/>
      <color rgb="FFFF0000"/>
      <name val="Cambria"/>
      <family val="1"/>
      <charset val="163"/>
      <scheme val="major"/>
    </font>
    <font>
      <sz val="14"/>
      <color indexed="8"/>
      <name val="Cambria"/>
      <family val="1"/>
      <charset val="163"/>
      <scheme val="major"/>
    </font>
    <font>
      <b/>
      <sz val="11"/>
      <color rgb="FF3F3F3F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indexed="8"/>
      <name val="Times New Roman"/>
      <family val="1"/>
    </font>
    <font>
      <sz val="14"/>
      <color indexed="63"/>
      <name val="Times New Roman"/>
      <family val="1"/>
    </font>
    <font>
      <sz val="14"/>
      <color rgb="FF222222"/>
      <name val="Times New Roman"/>
      <family val="1"/>
    </font>
    <font>
      <sz val="14"/>
      <color rgb="FF3F3F3F"/>
      <name val="Times New Roman"/>
      <family val="1"/>
    </font>
    <font>
      <sz val="14"/>
      <color rgb="FF333333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FF3300"/>
      <name val="Times New Roman"/>
      <family val="1"/>
    </font>
    <font>
      <b/>
      <sz val="14"/>
      <name val="Times New Roman"/>
      <family val="1"/>
    </font>
    <font>
      <sz val="14"/>
      <color rgb="FF500050"/>
      <name val="Times New Roman"/>
      <family val="1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Cambria"/>
      <family val="1"/>
    </font>
    <font>
      <sz val="14"/>
      <color indexed="8"/>
      <name val="Times New Roman"/>
      <family val="1"/>
      <charset val="163"/>
    </font>
    <font>
      <sz val="14"/>
      <color indexed="8"/>
      <name val="Cambria"/>
      <family val="1"/>
      <charset val="163"/>
    </font>
    <font>
      <sz val="14"/>
      <color theme="1"/>
      <name val="Times New Roman"/>
      <family val="2"/>
    </font>
    <font>
      <b/>
      <sz val="14"/>
      <color rgb="FFFF0000"/>
      <name val="Times New Roman"/>
      <family val="1"/>
    </font>
    <font>
      <i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8" fillId="4" borderId="3" applyNumberFormat="0" applyAlignment="0" applyProtection="0"/>
    <xf numFmtId="0" fontId="3" fillId="0" borderId="0"/>
    <xf numFmtId="164" fontId="17" fillId="0" borderId="0" applyFont="0" applyFill="0" applyBorder="0" applyAlignment="0" applyProtection="0"/>
    <xf numFmtId="0" fontId="25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9" fillId="0" borderId="0" xfId="0" applyFont="1"/>
    <xf numFmtId="0" fontId="12" fillId="0" borderId="4" xfId="0" applyFont="1" applyBorder="1"/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2" fillId="0" borderId="5" xfId="0" applyFont="1" applyBorder="1"/>
    <xf numFmtId="0" fontId="13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6" xfId="0" applyFont="1" applyBorder="1" applyAlignment="1">
      <alignment horizontal="center" vertical="center"/>
    </xf>
    <xf numFmtId="0" fontId="13" fillId="0" borderId="4" xfId="0" applyFont="1" applyBorder="1" applyAlignment="1"/>
    <xf numFmtId="0" fontId="13" fillId="5" borderId="4" xfId="0" applyFont="1" applyFill="1" applyBorder="1" applyAlignment="1">
      <alignment wrapText="1"/>
    </xf>
    <xf numFmtId="0" fontId="14" fillId="0" borderId="5" xfId="0" applyFont="1" applyBorder="1"/>
    <xf numFmtId="0" fontId="13" fillId="5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 vertical="center"/>
    </xf>
    <xf numFmtId="0" fontId="12" fillId="6" borderId="8" xfId="1" applyFont="1" applyFill="1" applyBorder="1" applyAlignment="1">
      <alignment horizontal="left"/>
    </xf>
    <xf numFmtId="1" fontId="12" fillId="6" borderId="8" xfId="1" applyNumberFormat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0" fillId="6" borderId="8" xfId="0" applyFont="1" applyFill="1" applyBorder="1" applyAlignment="1">
      <alignment horizontal="left"/>
    </xf>
    <xf numFmtId="1" fontId="10" fillId="6" borderId="8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8" xfId="0" applyFont="1" applyFill="1" applyBorder="1" applyAlignment="1"/>
    <xf numFmtId="0" fontId="12" fillId="0" borderId="1" xfId="3" applyFont="1" applyFill="1" applyBorder="1"/>
    <xf numFmtId="0" fontId="12" fillId="0" borderId="1" xfId="3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5" fillId="4" borderId="3" xfId="2" applyFont="1"/>
    <xf numFmtId="0" fontId="9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2" fillId="3" borderId="9" xfId="0" applyFont="1" applyFill="1" applyBorder="1"/>
    <xf numFmtId="0" fontId="9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3" fillId="5" borderId="7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2" fillId="6" borderId="8" xfId="1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0" xfId="0" applyFont="1" applyFill="1"/>
    <xf numFmtId="0" fontId="10" fillId="0" borderId="9" xfId="0" applyFont="1" applyFill="1" applyBorder="1" applyAlignment="1">
      <alignment horizontal="center"/>
    </xf>
    <xf numFmtId="0" fontId="18" fillId="0" borderId="0" xfId="0" applyFont="1" applyFill="1" applyAlignment="1"/>
    <xf numFmtId="0" fontId="9" fillId="0" borderId="0" xfId="0" applyFont="1" applyFill="1"/>
    <xf numFmtId="1" fontId="18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4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top"/>
    </xf>
    <xf numFmtId="0" fontId="12" fillId="2" borderId="4" xfId="0" applyFont="1" applyFill="1" applyBorder="1"/>
    <xf numFmtId="1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1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5" borderId="6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9" fillId="0" borderId="4" xfId="0" applyFont="1" applyBorder="1" applyAlignment="1">
      <alignment vertical="top" wrapText="1"/>
    </xf>
    <xf numFmtId="0" fontId="23" fillId="0" borderId="0" xfId="0" applyFont="1"/>
    <xf numFmtId="0" fontId="9" fillId="0" borderId="4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/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/>
    </xf>
    <xf numFmtId="0" fontId="12" fillId="0" borderId="1" xfId="5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6" fillId="0" borderId="8" xfId="0" applyFont="1" applyBorder="1"/>
    <xf numFmtId="0" fontId="9" fillId="0" borderId="9" xfId="0" applyFont="1" applyBorder="1" applyAlignment="1">
      <alignment horizontal="left"/>
    </xf>
    <xf numFmtId="0" fontId="12" fillId="0" borderId="9" xfId="5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18" fillId="0" borderId="1" xfId="0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3" fillId="5" borderId="4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/>
    </xf>
    <xf numFmtId="1" fontId="13" fillId="5" borderId="7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12" fillId="3" borderId="2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2" fillId="0" borderId="1" xfId="5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7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/>
    <xf numFmtId="0" fontId="29" fillId="0" borderId="1" xfId="6" applyFont="1" applyFill="1" applyBorder="1"/>
    <xf numFmtId="1" fontId="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</cellXfs>
  <cellStyles count="7">
    <cellStyle name="Comma 2" xfId="4"/>
    <cellStyle name="Normal" xfId="0" builtinId="0"/>
    <cellStyle name="Normal 2" xfId="1"/>
    <cellStyle name="Normal 3" xfId="3"/>
    <cellStyle name="Normal 4" xfId="6"/>
    <cellStyle name="Normal_Sheet1" xfId="5"/>
    <cellStyle name="Output" xfId="2" builtinId="21"/>
  </cellStyles>
  <dxfs count="0"/>
  <tableStyles count="0" defaultTableStyle="TableStyleMedium9" defaultPivotStyle="PivotStyleLight16"/>
  <colors>
    <mruColors>
      <color rgb="FFFF3300"/>
      <color rgb="FFCCE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6"/>
  <sheetViews>
    <sheetView tabSelected="1" zoomScale="80" zoomScaleNormal="80" workbookViewId="0">
      <pane ySplit="22" topLeftCell="A23" activePane="bottomLeft" state="frozen"/>
      <selection pane="bottomLeft" activeCell="L6" sqref="L6"/>
    </sheetView>
  </sheetViews>
  <sheetFormatPr defaultRowHeight="18.75" x14ac:dyDescent="0.3"/>
  <cols>
    <col min="1" max="1" width="10.28515625" style="119" customWidth="1"/>
    <col min="2" max="2" width="17.42578125" style="119" customWidth="1"/>
    <col min="3" max="3" width="31.7109375" style="117" customWidth="1"/>
    <col min="4" max="4" width="14.140625" style="220" customWidth="1"/>
    <col min="5" max="5" width="9" style="220" customWidth="1"/>
    <col min="6" max="6" width="8.85546875" style="120" customWidth="1"/>
    <col min="7" max="7" width="10.28515625" style="220" customWidth="1"/>
    <col min="8" max="8" width="11.85546875" style="220" customWidth="1"/>
    <col min="9" max="9" width="9" style="121" customWidth="1"/>
    <col min="10" max="10" width="6.42578125" style="173" customWidth="1"/>
    <col min="11" max="11" width="10.140625" style="220" customWidth="1"/>
    <col min="12" max="12" width="10.7109375" style="220" customWidth="1"/>
    <col min="13" max="13" width="13" style="212" bestFit="1" customWidth="1"/>
    <col min="14" max="14" width="11.140625" style="117" bestFit="1" customWidth="1"/>
    <col min="15" max="15" width="11" style="117" bestFit="1" customWidth="1"/>
    <col min="16" max="16" width="9.28515625" style="117" customWidth="1"/>
    <col min="17" max="17" width="7.7109375" style="117" bestFit="1" customWidth="1"/>
    <col min="18" max="18" width="42.85546875" style="117" bestFit="1" customWidth="1"/>
    <col min="19" max="19" width="9" style="117"/>
    <col min="20" max="20" width="7.7109375" style="117" bestFit="1" customWidth="1"/>
    <col min="21" max="16384" width="9.140625" style="117"/>
  </cols>
  <sheetData>
    <row r="1" spans="1:27" ht="24.75" customHeight="1" x14ac:dyDescent="0.3">
      <c r="B1" s="224" t="s">
        <v>20</v>
      </c>
      <c r="C1" s="224"/>
      <c r="F1" s="227" t="s">
        <v>9</v>
      </c>
      <c r="G1" s="227"/>
      <c r="H1" s="227"/>
      <c r="I1" s="227"/>
      <c r="J1" s="227"/>
      <c r="K1" s="227"/>
    </row>
    <row r="2" spans="1:27" ht="24.75" customHeight="1" x14ac:dyDescent="0.3">
      <c r="B2" s="225" t="s">
        <v>10</v>
      </c>
      <c r="C2" s="225"/>
      <c r="F2" s="226" t="s">
        <v>11</v>
      </c>
      <c r="G2" s="226"/>
      <c r="H2" s="226"/>
      <c r="I2" s="226"/>
      <c r="J2" s="226"/>
      <c r="K2" s="226"/>
      <c r="S2" s="220"/>
      <c r="V2" s="216"/>
      <c r="W2" s="216"/>
      <c r="X2" s="216"/>
      <c r="Y2" s="216"/>
      <c r="Z2" s="216"/>
      <c r="AA2" s="216"/>
    </row>
    <row r="3" spans="1:27" ht="11.25" customHeight="1" x14ac:dyDescent="0.3">
      <c r="F3" s="116"/>
      <c r="G3" s="116"/>
      <c r="H3" s="116"/>
      <c r="S3" s="220"/>
      <c r="V3" s="116"/>
      <c r="W3" s="116"/>
      <c r="X3" s="116"/>
      <c r="Y3" s="116"/>
      <c r="Z3" s="116"/>
      <c r="AA3" s="116"/>
    </row>
    <row r="4" spans="1:27" ht="24.75" customHeight="1" x14ac:dyDescent="0.3">
      <c r="A4" s="116"/>
      <c r="B4" s="116"/>
      <c r="D4" s="229" t="s">
        <v>4036</v>
      </c>
      <c r="E4" s="229"/>
      <c r="F4" s="229"/>
      <c r="G4" s="229"/>
      <c r="H4" s="116" t="str">
        <f>M5</f>
        <v>14H5</v>
      </c>
      <c r="I4" s="116"/>
      <c r="J4" s="206"/>
      <c r="K4" s="116"/>
      <c r="L4" s="116"/>
      <c r="S4" s="220"/>
      <c r="V4" s="116"/>
      <c r="W4" s="116"/>
      <c r="X4" s="116"/>
      <c r="Y4" s="116"/>
      <c r="Z4" s="116"/>
      <c r="AA4" s="116"/>
    </row>
    <row r="5" spans="1:27" ht="24.75" customHeight="1" x14ac:dyDescent="0.3">
      <c r="A5" s="116" t="s">
        <v>3090</v>
      </c>
      <c r="B5" s="116"/>
      <c r="D5" s="227" t="s">
        <v>3100</v>
      </c>
      <c r="E5" s="227"/>
      <c r="F5" s="227"/>
      <c r="G5" s="227"/>
      <c r="H5" s="227"/>
      <c r="I5" s="116"/>
      <c r="J5" s="206"/>
      <c r="K5" s="116"/>
      <c r="L5" s="116"/>
      <c r="M5" s="217" t="str">
        <f>VLOOKUP(1, A23:D3061,4)</f>
        <v>14H5</v>
      </c>
      <c r="S5" s="220"/>
      <c r="V5" s="220"/>
      <c r="W5" s="220"/>
      <c r="X5" s="220"/>
      <c r="Y5" s="220"/>
      <c r="Z5" s="220"/>
      <c r="AA5" s="220"/>
    </row>
    <row r="6" spans="1:27" ht="24.75" customHeight="1" x14ac:dyDescent="0.3">
      <c r="A6" s="118"/>
      <c r="B6" s="118"/>
      <c r="D6" s="206" t="s">
        <v>602</v>
      </c>
      <c r="E6" s="228" t="s">
        <v>705</v>
      </c>
      <c r="F6" s="228"/>
      <c r="G6" s="228"/>
      <c r="H6" s="116"/>
      <c r="I6" s="117"/>
      <c r="J6" s="206"/>
      <c r="K6" s="208"/>
      <c r="L6" s="208"/>
      <c r="S6" s="220"/>
      <c r="V6" s="220"/>
      <c r="W6" s="220"/>
      <c r="X6" s="220"/>
      <c r="Y6" s="220"/>
      <c r="Z6" s="220"/>
      <c r="AA6" s="220"/>
    </row>
    <row r="7" spans="1:27" hidden="1" x14ac:dyDescent="0.3">
      <c r="A7" s="118"/>
      <c r="B7" s="118"/>
      <c r="C7" s="208"/>
      <c r="D7" s="208"/>
      <c r="E7" s="208"/>
      <c r="F7" s="207"/>
      <c r="G7" s="209"/>
      <c r="H7" s="211" t="s">
        <v>3094</v>
      </c>
      <c r="I7" s="211"/>
      <c r="J7" s="211"/>
      <c r="K7" s="211"/>
      <c r="L7" s="208"/>
      <c r="S7" s="220"/>
      <c r="V7" s="220"/>
      <c r="W7" s="220"/>
      <c r="X7" s="220"/>
      <c r="Y7" s="220"/>
      <c r="Z7" s="220"/>
      <c r="AA7" s="220"/>
    </row>
    <row r="8" spans="1:27" hidden="1" x14ac:dyDescent="0.3">
      <c r="A8" s="118"/>
      <c r="B8" s="118"/>
      <c r="C8" s="208"/>
      <c r="D8" s="208"/>
      <c r="E8" s="208"/>
      <c r="G8" s="210"/>
      <c r="H8" s="211" t="s">
        <v>703</v>
      </c>
      <c r="I8" s="211"/>
      <c r="J8" s="211"/>
      <c r="K8" s="211"/>
      <c r="L8" s="208"/>
      <c r="S8" s="220"/>
      <c r="V8" s="220"/>
      <c r="W8" s="220"/>
      <c r="X8" s="220"/>
      <c r="Y8" s="220"/>
      <c r="Z8" s="220"/>
      <c r="AA8" s="220"/>
    </row>
    <row r="9" spans="1:27" hidden="1" x14ac:dyDescent="0.3">
      <c r="A9" s="118"/>
      <c r="B9" s="118"/>
      <c r="C9" s="208"/>
      <c r="D9" s="208"/>
      <c r="E9" s="208"/>
      <c r="G9" s="210"/>
      <c r="H9" s="211" t="s">
        <v>3095</v>
      </c>
      <c r="I9" s="211"/>
      <c r="J9" s="211"/>
      <c r="K9" s="211"/>
      <c r="L9" s="208"/>
      <c r="S9" s="220"/>
      <c r="V9" s="220"/>
      <c r="W9" s="220"/>
      <c r="X9" s="220"/>
      <c r="Y9" s="220"/>
      <c r="Z9" s="220"/>
      <c r="AA9" s="220"/>
    </row>
    <row r="10" spans="1:27" hidden="1" x14ac:dyDescent="0.3">
      <c r="A10" s="118"/>
      <c r="B10" s="118"/>
      <c r="C10" s="208"/>
      <c r="D10" s="208"/>
      <c r="E10" s="208"/>
      <c r="G10" s="210"/>
      <c r="H10" s="211" t="s">
        <v>3096</v>
      </c>
      <c r="I10" s="211"/>
      <c r="J10" s="211"/>
      <c r="K10" s="211"/>
      <c r="L10" s="208"/>
      <c r="S10" s="220"/>
      <c r="V10" s="220"/>
      <c r="W10" s="220"/>
      <c r="X10" s="220"/>
      <c r="Y10" s="220"/>
      <c r="Z10" s="220"/>
      <c r="AA10" s="220"/>
    </row>
    <row r="11" spans="1:27" hidden="1" x14ac:dyDescent="0.3">
      <c r="A11" s="118"/>
      <c r="B11" s="118"/>
      <c r="C11" s="208"/>
      <c r="D11" s="208"/>
      <c r="E11" s="208"/>
      <c r="G11" s="210"/>
      <c r="H11" s="211" t="s">
        <v>702</v>
      </c>
      <c r="I11" s="211"/>
      <c r="J11" s="211"/>
      <c r="K11" s="211"/>
      <c r="L11" s="208"/>
      <c r="S11" s="220"/>
      <c r="V11" s="220"/>
      <c r="W11" s="220"/>
      <c r="X11" s="220"/>
      <c r="Y11" s="220"/>
      <c r="Z11" s="220"/>
      <c r="AA11" s="220"/>
    </row>
    <row r="12" spans="1:27" hidden="1" x14ac:dyDescent="0.3">
      <c r="A12" s="118"/>
      <c r="B12" s="118"/>
      <c r="C12" s="208"/>
      <c r="D12" s="208"/>
      <c r="E12" s="208"/>
      <c r="G12" s="210"/>
      <c r="H12" s="211" t="s">
        <v>3097</v>
      </c>
      <c r="I12" s="211"/>
      <c r="J12" s="211"/>
      <c r="K12" s="211"/>
      <c r="L12" s="208"/>
      <c r="S12" s="220"/>
      <c r="V12" s="220"/>
      <c r="W12" s="220"/>
      <c r="X12" s="220"/>
      <c r="Y12" s="220"/>
      <c r="Z12" s="220"/>
      <c r="AA12" s="220"/>
    </row>
    <row r="13" spans="1:27" hidden="1" x14ac:dyDescent="0.3">
      <c r="A13" s="118"/>
      <c r="B13" s="118"/>
      <c r="C13" s="208"/>
      <c r="D13" s="208"/>
      <c r="E13" s="208"/>
      <c r="G13" s="210"/>
      <c r="H13" s="211" t="s">
        <v>3099</v>
      </c>
      <c r="I13" s="211"/>
      <c r="J13" s="211"/>
      <c r="K13" s="211"/>
      <c r="L13" s="208"/>
      <c r="S13" s="220"/>
      <c r="V13" s="220"/>
      <c r="W13" s="220"/>
      <c r="X13" s="220"/>
      <c r="Y13" s="220"/>
      <c r="Z13" s="220"/>
      <c r="AA13" s="220"/>
    </row>
    <row r="14" spans="1:27" hidden="1" x14ac:dyDescent="0.3">
      <c r="A14" s="118"/>
      <c r="B14" s="118"/>
      <c r="C14" s="208"/>
      <c r="D14" s="208"/>
      <c r="E14" s="208"/>
      <c r="G14" s="210"/>
      <c r="H14" s="211" t="s">
        <v>3098</v>
      </c>
      <c r="I14" s="211"/>
      <c r="J14" s="211"/>
      <c r="K14" s="211"/>
      <c r="L14" s="208"/>
      <c r="S14" s="220"/>
      <c r="V14" s="220"/>
      <c r="W14" s="220"/>
      <c r="X14" s="220"/>
      <c r="Y14" s="220"/>
      <c r="Z14" s="220"/>
      <c r="AA14" s="220"/>
    </row>
    <row r="15" spans="1:27" hidden="1" x14ac:dyDescent="0.3">
      <c r="A15" s="118"/>
      <c r="B15" s="118"/>
      <c r="C15" s="208"/>
      <c r="D15" s="208"/>
      <c r="E15" s="208"/>
      <c r="G15" s="210"/>
      <c r="H15" s="211" t="s">
        <v>705</v>
      </c>
      <c r="I15" s="211"/>
      <c r="J15" s="211"/>
      <c r="K15" s="211"/>
      <c r="L15" s="208"/>
      <c r="S15" s="220"/>
      <c r="V15" s="220"/>
      <c r="W15" s="220"/>
      <c r="X15" s="220"/>
      <c r="Y15" s="220"/>
      <c r="Z15" s="220"/>
      <c r="AA15" s="220"/>
    </row>
    <row r="16" spans="1:27" hidden="1" x14ac:dyDescent="0.3">
      <c r="A16" s="118"/>
      <c r="B16" s="118"/>
      <c r="C16" s="208"/>
      <c r="D16" s="208"/>
      <c r="E16" s="208"/>
      <c r="G16" s="210"/>
      <c r="H16" s="211" t="s">
        <v>3091</v>
      </c>
      <c r="I16" s="211"/>
      <c r="J16" s="211"/>
      <c r="K16" s="211"/>
      <c r="L16" s="208"/>
      <c r="S16" s="220"/>
      <c r="V16" s="220"/>
      <c r="W16" s="220"/>
      <c r="X16" s="220"/>
      <c r="Y16" s="220"/>
      <c r="Z16" s="220"/>
      <c r="AA16" s="220"/>
    </row>
    <row r="17" spans="1:27" hidden="1" x14ac:dyDescent="0.3">
      <c r="A17" s="118"/>
      <c r="B17" s="118"/>
      <c r="C17" s="208"/>
      <c r="D17" s="208"/>
      <c r="E17" s="208"/>
      <c r="G17" s="210"/>
      <c r="H17" s="211" t="s">
        <v>704</v>
      </c>
      <c r="I17" s="211"/>
      <c r="J17" s="211"/>
      <c r="K17" s="211"/>
      <c r="L17" s="208"/>
      <c r="S17" s="220"/>
      <c r="V17" s="220"/>
      <c r="W17" s="220"/>
      <c r="X17" s="220"/>
      <c r="Y17" s="220"/>
      <c r="Z17" s="220"/>
      <c r="AA17" s="220"/>
    </row>
    <row r="18" spans="1:27" hidden="1" x14ac:dyDescent="0.3">
      <c r="A18" s="118"/>
      <c r="B18" s="118"/>
      <c r="C18" s="208"/>
      <c r="D18" s="208"/>
      <c r="E18" s="208"/>
      <c r="G18" s="210"/>
      <c r="H18" s="211" t="s">
        <v>3092</v>
      </c>
      <c r="I18" s="211"/>
      <c r="J18" s="211"/>
      <c r="K18" s="211"/>
      <c r="L18" s="208"/>
      <c r="S18" s="220"/>
      <c r="V18" s="220"/>
      <c r="W18" s="220"/>
      <c r="X18" s="220"/>
      <c r="Y18" s="220"/>
      <c r="Z18" s="220"/>
      <c r="AA18" s="220"/>
    </row>
    <row r="19" spans="1:27" hidden="1" x14ac:dyDescent="0.3">
      <c r="A19" s="118"/>
      <c r="B19" s="118"/>
      <c r="C19" s="208"/>
      <c r="D19" s="208"/>
      <c r="E19" s="208"/>
      <c r="G19" s="210"/>
      <c r="H19" s="211" t="s">
        <v>701</v>
      </c>
      <c r="I19" s="211"/>
      <c r="J19" s="211"/>
      <c r="K19" s="211"/>
      <c r="L19" s="208"/>
      <c r="S19" s="220"/>
      <c r="V19" s="220"/>
      <c r="W19" s="220"/>
      <c r="X19" s="220"/>
      <c r="Y19" s="220"/>
      <c r="Z19" s="220"/>
      <c r="AA19" s="220"/>
    </row>
    <row r="20" spans="1:27" hidden="1" x14ac:dyDescent="0.3">
      <c r="A20" s="118"/>
      <c r="B20" s="118"/>
      <c r="C20" s="208"/>
      <c r="D20" s="208"/>
      <c r="E20" s="208"/>
      <c r="G20" s="210"/>
      <c r="H20" s="211" t="s">
        <v>3093</v>
      </c>
      <c r="I20" s="211"/>
      <c r="J20" s="211"/>
      <c r="K20" s="211"/>
      <c r="L20" s="208"/>
      <c r="S20" s="220"/>
      <c r="V20" s="220"/>
      <c r="W20" s="220"/>
      <c r="X20" s="220"/>
      <c r="Y20" s="220"/>
      <c r="Z20" s="220"/>
      <c r="AA20" s="220"/>
    </row>
    <row r="21" spans="1:27" ht="15.75" customHeight="1" x14ac:dyDescent="0.3">
      <c r="F21" s="116"/>
      <c r="G21" s="116"/>
      <c r="H21" s="116"/>
      <c r="M21" s="213"/>
      <c r="N21" s="122"/>
      <c r="O21" s="122"/>
      <c r="P21" s="123"/>
      <c r="Q21" s="114"/>
    </row>
    <row r="22" spans="1:27" s="220" customFormat="1" ht="56.25" x14ac:dyDescent="0.3">
      <c r="A22" s="124" t="s">
        <v>0</v>
      </c>
      <c r="B22" s="124" t="s">
        <v>1</v>
      </c>
      <c r="C22" s="125" t="s">
        <v>2</v>
      </c>
      <c r="D22" s="125" t="s">
        <v>3</v>
      </c>
      <c r="E22" s="125" t="s">
        <v>4035</v>
      </c>
      <c r="F22" s="126" t="s">
        <v>4</v>
      </c>
      <c r="G22" s="127" t="s">
        <v>6</v>
      </c>
      <c r="H22" s="127" t="s">
        <v>7</v>
      </c>
      <c r="I22" s="128" t="s">
        <v>8</v>
      </c>
      <c r="J22" s="174" t="s">
        <v>5</v>
      </c>
      <c r="K22" s="127" t="s">
        <v>17</v>
      </c>
      <c r="L22" s="125" t="s">
        <v>16</v>
      </c>
      <c r="M22" s="212" t="s">
        <v>21</v>
      </c>
      <c r="N22" s="220" t="s">
        <v>18</v>
      </c>
      <c r="O22" s="220" t="s">
        <v>19</v>
      </c>
      <c r="S22" s="117"/>
      <c r="T22" s="117"/>
      <c r="U22" s="117"/>
      <c r="V22" s="117"/>
    </row>
    <row r="23" spans="1:27" ht="21.75" customHeight="1" x14ac:dyDescent="0.3">
      <c r="A23" s="214">
        <f>SUBTOTAL(9,$Q$22:Q22)+1</f>
        <v>1</v>
      </c>
      <c r="B23" s="223">
        <v>107140206</v>
      </c>
      <c r="C23" s="223" t="s">
        <v>1990</v>
      </c>
      <c r="D23" s="223" t="s">
        <v>1991</v>
      </c>
      <c r="E23" s="223">
        <v>18</v>
      </c>
      <c r="F23" s="223">
        <v>9.44</v>
      </c>
      <c r="G23" s="66" t="str">
        <f>IFERROR(VLOOKUP(B23:B3062,'DOI TUONG'!$C$2:$E$1306,3,FALSE), "")</f>
        <v>LP</v>
      </c>
      <c r="H23" s="66">
        <f t="shared" ref="H23:H86" si="0">IF(G23="UV ĐT",0.3, 0)+IF(G23="UV HSV", 0.3, 0)+IF(G23="PBT LCĐ", 0.3,0)+ IF(G23="UV LCĐ", 0.2, 0)+IF(G23="BT CĐ", 0.3,0)+ IF(G23="PBT CĐ", 0.2,0)+ IF(G23="CN CLB", 0.2,0)+ IF(G23="CN DĐ", 0.2,0)+IF(G23="TĐXK", 0.3, 0)+IF(G23="PĐXK", 0.2, 0)+IF(G23="LT", 0.3,0)+IF(G23="LP", 0.2, 0)+IF(G23="GK 0.2",0.2,0)+IF(G23="GK 0.3", 0.3, 0)+IF(G23="TB ĐD",0.3,0)+IF(G23="PB ĐD",0.2,0)+IF(G23="ĐT ĐTQ",0.3,0)+IF(G23="ĐP ĐTQ",0.2,0)</f>
        <v>0.2</v>
      </c>
      <c r="I23" s="215">
        <f t="shared" ref="I23:I86" si="1">F23+H23</f>
        <v>9.6399999999999988</v>
      </c>
      <c r="J23" s="223">
        <v>88</v>
      </c>
      <c r="K23" s="66" t="str">
        <f t="shared" ref="K23:K86" si="2">IF(AND(I23&gt;=9,J23&gt;=90), "Xuất sắc", IF(AND(I23&gt;=8,J23&gt;=80), "Giỏi", "Khá"))</f>
        <v>Giỏi</v>
      </c>
      <c r="L23" s="66">
        <f t="shared" ref="L23:L86" si="3">IF(K23="Xuất sắc", 500000, IF(K23="Giỏi", 450000, 395000))</f>
        <v>450000</v>
      </c>
      <c r="M23" s="218" t="str">
        <f t="shared" ref="M23:M92" si="4">IF(K23="Xuất sắc",1,"")</f>
        <v/>
      </c>
      <c r="N23" s="219">
        <f t="shared" ref="N23:N92" si="5">IF(K23="Giỏi",1,"")</f>
        <v>1</v>
      </c>
      <c r="O23" s="219" t="str">
        <f t="shared" ref="O23:O92" si="6">IF(K23="Khá",1,"")</f>
        <v/>
      </c>
      <c r="Q23" s="114">
        <v>1</v>
      </c>
      <c r="R23" s="117" t="e">
        <f>"Danh sách trên gồm:      "&amp;#REF!&amp;" Sinh viên"</f>
        <v>#REF!</v>
      </c>
      <c r="S23" s="220"/>
      <c r="T23" s="220"/>
      <c r="V23" s="216" t="s">
        <v>2986</v>
      </c>
      <c r="W23" s="216"/>
      <c r="X23" s="216"/>
      <c r="Y23" s="173"/>
    </row>
    <row r="24" spans="1:27" ht="21.75" customHeight="1" x14ac:dyDescent="0.3">
      <c r="A24" s="214">
        <f>SUBTOTAL(9,$Q$22:Q23)+1</f>
        <v>2</v>
      </c>
      <c r="B24" s="223">
        <v>107120215</v>
      </c>
      <c r="C24" s="223" t="s">
        <v>164</v>
      </c>
      <c r="D24" s="223" t="s">
        <v>36</v>
      </c>
      <c r="E24" s="223">
        <v>13</v>
      </c>
      <c r="F24" s="223">
        <v>9.2200000000000006</v>
      </c>
      <c r="G24" s="66" t="str">
        <f>IFERROR(VLOOKUP(B24:B3063,'DOI TUONG'!$C$2:$E$1306,3,FALSE), "")</f>
        <v>LT</v>
      </c>
      <c r="H24" s="66">
        <f t="shared" si="0"/>
        <v>0.3</v>
      </c>
      <c r="I24" s="215">
        <f t="shared" si="1"/>
        <v>9.5200000000000014</v>
      </c>
      <c r="J24" s="223">
        <v>93</v>
      </c>
      <c r="K24" s="66" t="str">
        <f t="shared" si="2"/>
        <v>Xuất sắc</v>
      </c>
      <c r="L24" s="66">
        <f t="shared" si="3"/>
        <v>500000</v>
      </c>
      <c r="M24" s="218">
        <f t="shared" si="4"/>
        <v>1</v>
      </c>
      <c r="N24" s="219" t="str">
        <f t="shared" si="5"/>
        <v/>
      </c>
      <c r="O24" s="219" t="str">
        <f t="shared" si="6"/>
        <v/>
      </c>
      <c r="Q24" s="114">
        <v>1</v>
      </c>
      <c r="R24" s="117" t="e">
        <f>"- Số sinh viên Xuất sắc:     "&amp;#REF!&amp;" Sinh viên"</f>
        <v>#REF!</v>
      </c>
      <c r="S24" s="220"/>
      <c r="T24" s="220"/>
      <c r="V24" s="116" t="s">
        <v>22</v>
      </c>
      <c r="W24" s="116"/>
      <c r="X24" s="116"/>
      <c r="Y24" s="206"/>
    </row>
    <row r="25" spans="1:27" ht="21.75" customHeight="1" x14ac:dyDescent="0.3">
      <c r="A25" s="214">
        <f>SUBTOTAL(9,$Q$22:Q24)+1</f>
        <v>3</v>
      </c>
      <c r="B25" s="223">
        <v>107110378</v>
      </c>
      <c r="C25" s="223" t="s">
        <v>173</v>
      </c>
      <c r="D25" s="223" t="s">
        <v>112</v>
      </c>
      <c r="E25" s="223">
        <v>17</v>
      </c>
      <c r="F25" s="223">
        <v>9.1999999999999993</v>
      </c>
      <c r="G25" s="66" t="str">
        <f>IFERROR(VLOOKUP(B25:B3064,'DOI TUONG'!$C$2:$E$1306,3,FALSE), "")</f>
        <v>BT CĐ</v>
      </c>
      <c r="H25" s="66">
        <f t="shared" si="0"/>
        <v>0.3</v>
      </c>
      <c r="I25" s="215">
        <f t="shared" si="1"/>
        <v>9.5</v>
      </c>
      <c r="J25" s="223">
        <v>93</v>
      </c>
      <c r="K25" s="66" t="str">
        <f t="shared" si="2"/>
        <v>Xuất sắc</v>
      </c>
      <c r="L25" s="66">
        <f t="shared" si="3"/>
        <v>500000</v>
      </c>
      <c r="M25" s="218">
        <f t="shared" si="4"/>
        <v>1</v>
      </c>
      <c r="N25" s="219" t="str">
        <f t="shared" si="5"/>
        <v/>
      </c>
      <c r="O25" s="219" t="str">
        <f t="shared" si="6"/>
        <v/>
      </c>
      <c r="Q25" s="114">
        <v>1</v>
      </c>
      <c r="R25" s="117" t="e">
        <f>"- Số sinh viên Giỏi:         "&amp;#REF!&amp;" Sinh viên"</f>
        <v>#REF!</v>
      </c>
      <c r="S25" s="220"/>
      <c r="T25" s="220"/>
      <c r="V25" s="116" t="s">
        <v>23</v>
      </c>
      <c r="W25" s="116"/>
      <c r="X25" s="116"/>
      <c r="Y25" s="206"/>
    </row>
    <row r="26" spans="1:27" ht="21.75" customHeight="1" x14ac:dyDescent="0.3">
      <c r="A26" s="214">
        <f>SUBTOTAL(9,$Q$22:Q25)+1</f>
        <v>4</v>
      </c>
      <c r="B26" s="223">
        <v>110120233</v>
      </c>
      <c r="C26" s="223" t="s">
        <v>721</v>
      </c>
      <c r="D26" s="223" t="s">
        <v>45</v>
      </c>
      <c r="E26" s="223">
        <v>16.5</v>
      </c>
      <c r="F26" s="223">
        <v>9.1199999999999992</v>
      </c>
      <c r="G26" s="66" t="str">
        <f>IFERROR(VLOOKUP(B26:B3065,'DOI TUONG'!$C$2:$E$1306,3,FALSE), "")</f>
        <v>LT</v>
      </c>
      <c r="H26" s="66">
        <f t="shared" si="0"/>
        <v>0.3</v>
      </c>
      <c r="I26" s="215">
        <f t="shared" si="1"/>
        <v>9.42</v>
      </c>
      <c r="J26" s="223">
        <v>98</v>
      </c>
      <c r="K26" s="66" t="str">
        <f t="shared" si="2"/>
        <v>Xuất sắc</v>
      </c>
      <c r="L26" s="66">
        <f t="shared" si="3"/>
        <v>500000</v>
      </c>
      <c r="M26" s="218">
        <f t="shared" si="4"/>
        <v>1</v>
      </c>
      <c r="N26" s="219" t="str">
        <f t="shared" si="5"/>
        <v/>
      </c>
      <c r="O26" s="219" t="str">
        <f t="shared" si="6"/>
        <v/>
      </c>
      <c r="Q26" s="114">
        <v>1</v>
      </c>
      <c r="S26" s="220"/>
      <c r="T26" s="220"/>
      <c r="V26" s="116"/>
      <c r="W26" s="116"/>
      <c r="X26" s="116"/>
      <c r="Y26" s="206"/>
    </row>
    <row r="27" spans="1:27" ht="21.75" customHeight="1" x14ac:dyDescent="0.3">
      <c r="A27" s="214">
        <f>SUBTOTAL(9,$Q$22:Q26)+1</f>
        <v>5</v>
      </c>
      <c r="B27" s="223">
        <v>118110019</v>
      </c>
      <c r="C27" s="223" t="s">
        <v>1055</v>
      </c>
      <c r="D27" s="223" t="s">
        <v>178</v>
      </c>
      <c r="E27" s="223">
        <v>17</v>
      </c>
      <c r="F27" s="223">
        <v>9.2100000000000009</v>
      </c>
      <c r="G27" s="66" t="str">
        <f>IFERROR(VLOOKUP(B27:B3066,'DOI TUONG'!$C$2:$E$1306,3,FALSE), "")</f>
        <v>PBT CĐ</v>
      </c>
      <c r="H27" s="66">
        <f t="shared" si="0"/>
        <v>0.2</v>
      </c>
      <c r="I27" s="215">
        <f t="shared" si="1"/>
        <v>9.41</v>
      </c>
      <c r="J27" s="223">
        <v>91</v>
      </c>
      <c r="K27" s="66" t="str">
        <f t="shared" si="2"/>
        <v>Xuất sắc</v>
      </c>
      <c r="L27" s="66">
        <f t="shared" si="3"/>
        <v>500000</v>
      </c>
      <c r="M27" s="218">
        <f t="shared" si="4"/>
        <v>1</v>
      </c>
      <c r="N27" s="219" t="str">
        <f t="shared" si="5"/>
        <v/>
      </c>
      <c r="O27" s="219" t="str">
        <f t="shared" si="6"/>
        <v/>
      </c>
      <c r="Q27" s="114">
        <v>1</v>
      </c>
      <c r="S27" s="220"/>
      <c r="T27" s="220"/>
      <c r="V27" s="116"/>
      <c r="W27" s="116"/>
      <c r="X27" s="116"/>
      <c r="Y27" s="206"/>
    </row>
    <row r="28" spans="1:27" ht="21.75" customHeight="1" x14ac:dyDescent="0.3">
      <c r="A28" s="214">
        <f>SUBTOTAL(9,$Q$22:Q27)+1</f>
        <v>6</v>
      </c>
      <c r="B28" s="223">
        <v>118110029</v>
      </c>
      <c r="C28" s="223" t="s">
        <v>358</v>
      </c>
      <c r="D28" s="223" t="s">
        <v>178</v>
      </c>
      <c r="E28" s="223">
        <v>17</v>
      </c>
      <c r="F28" s="223">
        <v>9.08</v>
      </c>
      <c r="G28" s="66" t="str">
        <f>IFERROR(VLOOKUP(B28:B3067,'DOI TUONG'!$C$2:$E$1306,3,FALSE), "")</f>
        <v>LT</v>
      </c>
      <c r="H28" s="66">
        <f t="shared" si="0"/>
        <v>0.3</v>
      </c>
      <c r="I28" s="215">
        <f t="shared" si="1"/>
        <v>9.3800000000000008</v>
      </c>
      <c r="J28" s="223">
        <v>94</v>
      </c>
      <c r="K28" s="66" t="str">
        <f t="shared" si="2"/>
        <v>Xuất sắc</v>
      </c>
      <c r="L28" s="66">
        <f t="shared" si="3"/>
        <v>500000</v>
      </c>
      <c r="M28" s="218">
        <f t="shared" si="4"/>
        <v>1</v>
      </c>
      <c r="N28" s="219" t="str">
        <f t="shared" si="5"/>
        <v/>
      </c>
      <c r="O28" s="219" t="str">
        <f t="shared" si="6"/>
        <v/>
      </c>
      <c r="Q28" s="114">
        <v>1</v>
      </c>
      <c r="S28" s="220"/>
      <c r="T28" s="220"/>
      <c r="V28" s="116"/>
      <c r="W28" s="116"/>
      <c r="X28" s="116"/>
      <c r="Y28" s="206"/>
    </row>
    <row r="29" spans="1:27" ht="21.75" customHeight="1" x14ac:dyDescent="0.3">
      <c r="A29" s="214">
        <f>SUBTOTAL(9,$Q$22:Q28)+1</f>
        <v>7</v>
      </c>
      <c r="B29" s="223">
        <v>118110116</v>
      </c>
      <c r="C29" s="223" t="s">
        <v>751</v>
      </c>
      <c r="D29" s="223" t="s">
        <v>231</v>
      </c>
      <c r="E29" s="223">
        <v>17</v>
      </c>
      <c r="F29" s="223">
        <v>9.02</v>
      </c>
      <c r="G29" s="66" t="str">
        <f>IFERROR(VLOOKUP(B29:B3068,'DOI TUONG'!$C$2:$E$1306,3,FALSE), "")</f>
        <v>LT</v>
      </c>
      <c r="H29" s="66">
        <f t="shared" si="0"/>
        <v>0.3</v>
      </c>
      <c r="I29" s="215">
        <f t="shared" si="1"/>
        <v>9.32</v>
      </c>
      <c r="J29" s="223">
        <v>92</v>
      </c>
      <c r="K29" s="66" t="str">
        <f t="shared" si="2"/>
        <v>Xuất sắc</v>
      </c>
      <c r="L29" s="66">
        <f t="shared" si="3"/>
        <v>500000</v>
      </c>
      <c r="M29" s="218">
        <f t="shared" si="4"/>
        <v>1</v>
      </c>
      <c r="N29" s="219" t="str">
        <f t="shared" si="5"/>
        <v/>
      </c>
      <c r="O29" s="219" t="str">
        <f t="shared" si="6"/>
        <v/>
      </c>
      <c r="Q29" s="114">
        <v>1</v>
      </c>
      <c r="S29" s="220"/>
      <c r="T29" s="220"/>
      <c r="V29" s="116"/>
      <c r="W29" s="116"/>
      <c r="X29" s="116"/>
      <c r="Y29" s="206"/>
    </row>
    <row r="30" spans="1:27" ht="21.75" customHeight="1" x14ac:dyDescent="0.3">
      <c r="A30" s="214">
        <f>SUBTOTAL(9,$Q$22:Q29)+1</f>
        <v>8</v>
      </c>
      <c r="B30" s="223">
        <v>102130146</v>
      </c>
      <c r="C30" s="223" t="s">
        <v>887</v>
      </c>
      <c r="D30" s="223" t="s">
        <v>142</v>
      </c>
      <c r="E30" s="223">
        <v>18</v>
      </c>
      <c r="F30" s="223">
        <v>9.32</v>
      </c>
      <c r="G30" s="66" t="str">
        <f>IFERROR(VLOOKUP(B30:B3069,'DOI TUONG'!$C$2:$E$1306,3,FALSE), "")</f>
        <v/>
      </c>
      <c r="H30" s="66">
        <f t="shared" si="0"/>
        <v>0</v>
      </c>
      <c r="I30" s="215">
        <f t="shared" si="1"/>
        <v>9.32</v>
      </c>
      <c r="J30" s="223">
        <v>88</v>
      </c>
      <c r="K30" s="66" t="str">
        <f t="shared" si="2"/>
        <v>Giỏi</v>
      </c>
      <c r="L30" s="66">
        <f t="shared" si="3"/>
        <v>450000</v>
      </c>
      <c r="M30" s="218" t="str">
        <f t="shared" si="4"/>
        <v/>
      </c>
      <c r="N30" s="219">
        <f t="shared" si="5"/>
        <v>1</v>
      </c>
      <c r="O30" s="219" t="str">
        <f t="shared" si="6"/>
        <v/>
      </c>
      <c r="Q30" s="114">
        <v>1</v>
      </c>
      <c r="S30" s="220"/>
      <c r="T30" s="220"/>
      <c r="V30" s="116"/>
      <c r="W30" s="116"/>
      <c r="X30" s="116"/>
      <c r="Y30" s="206"/>
    </row>
    <row r="31" spans="1:27" ht="21.75" customHeight="1" x14ac:dyDescent="0.3">
      <c r="A31" s="214">
        <f>SUBTOTAL(9,$Q$22:Q30)+1</f>
        <v>9</v>
      </c>
      <c r="B31" s="223">
        <v>107110337</v>
      </c>
      <c r="C31" s="223" t="s">
        <v>760</v>
      </c>
      <c r="D31" s="223" t="s">
        <v>66</v>
      </c>
      <c r="E31" s="223">
        <v>19</v>
      </c>
      <c r="F31" s="223">
        <v>9.32</v>
      </c>
      <c r="G31" s="66" t="str">
        <f>IFERROR(VLOOKUP(B31:B3070,'DOI TUONG'!$C$2:$E$1306,3,FALSE), "")</f>
        <v/>
      </c>
      <c r="H31" s="66">
        <f t="shared" si="0"/>
        <v>0</v>
      </c>
      <c r="I31" s="215">
        <f t="shared" si="1"/>
        <v>9.32</v>
      </c>
      <c r="J31" s="223">
        <v>85</v>
      </c>
      <c r="K31" s="66" t="str">
        <f t="shared" si="2"/>
        <v>Giỏi</v>
      </c>
      <c r="L31" s="66">
        <f t="shared" si="3"/>
        <v>450000</v>
      </c>
      <c r="M31" s="218" t="str">
        <f t="shared" si="4"/>
        <v/>
      </c>
      <c r="N31" s="219">
        <f t="shared" si="5"/>
        <v>1</v>
      </c>
      <c r="O31" s="219" t="str">
        <f t="shared" si="6"/>
        <v/>
      </c>
      <c r="Q31" s="114">
        <v>1</v>
      </c>
      <c r="S31" s="220"/>
      <c r="T31" s="220"/>
      <c r="V31" s="116"/>
      <c r="W31" s="116"/>
      <c r="X31" s="116"/>
      <c r="Y31" s="206"/>
    </row>
    <row r="32" spans="1:27" ht="21.75" customHeight="1" x14ac:dyDescent="0.3">
      <c r="A32" s="214">
        <f>SUBTOTAL(9,$Q$22:Q31)+1</f>
        <v>10</v>
      </c>
      <c r="B32" s="223">
        <v>118110011</v>
      </c>
      <c r="C32" s="223" t="s">
        <v>439</v>
      </c>
      <c r="D32" s="223" t="s">
        <v>178</v>
      </c>
      <c r="E32" s="223">
        <v>17</v>
      </c>
      <c r="F32" s="223">
        <v>9.1199999999999992</v>
      </c>
      <c r="G32" s="66" t="str">
        <f>IFERROR(VLOOKUP(B32:B3071,'DOI TUONG'!$C$2:$E$1306,3,FALSE), "")</f>
        <v>LP</v>
      </c>
      <c r="H32" s="66">
        <f t="shared" si="0"/>
        <v>0.2</v>
      </c>
      <c r="I32" s="215">
        <f t="shared" si="1"/>
        <v>9.3199999999999985</v>
      </c>
      <c r="J32" s="223">
        <v>94</v>
      </c>
      <c r="K32" s="66" t="str">
        <f t="shared" si="2"/>
        <v>Xuất sắc</v>
      </c>
      <c r="L32" s="66">
        <f t="shared" si="3"/>
        <v>500000</v>
      </c>
      <c r="M32" s="218">
        <f t="shared" si="4"/>
        <v>1</v>
      </c>
      <c r="N32" s="219" t="str">
        <f t="shared" si="5"/>
        <v/>
      </c>
      <c r="O32" s="219" t="str">
        <f t="shared" si="6"/>
        <v/>
      </c>
      <c r="Q32" s="114">
        <v>1</v>
      </c>
      <c r="S32" s="220"/>
      <c r="T32" s="220"/>
      <c r="V32" s="116"/>
      <c r="W32" s="116"/>
      <c r="X32" s="116"/>
      <c r="Y32" s="206"/>
    </row>
    <row r="33" spans="1:25" ht="21.75" customHeight="1" x14ac:dyDescent="0.3">
      <c r="A33" s="214">
        <f>SUBTOTAL(9,$Q$22:Q32)+1</f>
        <v>11</v>
      </c>
      <c r="B33" s="223">
        <v>104140166</v>
      </c>
      <c r="C33" s="223" t="s">
        <v>1716</v>
      </c>
      <c r="D33" s="223" t="s">
        <v>1717</v>
      </c>
      <c r="E33" s="223">
        <v>23</v>
      </c>
      <c r="F33" s="223">
        <v>8.99</v>
      </c>
      <c r="G33" s="66" t="str">
        <f>IFERROR(VLOOKUP(B33:B3072,'DOI TUONG'!$C$2:$E$1306,3,FALSE), "")</f>
        <v>LT</v>
      </c>
      <c r="H33" s="66">
        <f t="shared" si="0"/>
        <v>0.3</v>
      </c>
      <c r="I33" s="215">
        <f t="shared" si="1"/>
        <v>9.2900000000000009</v>
      </c>
      <c r="J33" s="223">
        <v>95</v>
      </c>
      <c r="K33" s="66" t="str">
        <f t="shared" si="2"/>
        <v>Xuất sắc</v>
      </c>
      <c r="L33" s="66">
        <f t="shared" si="3"/>
        <v>500000</v>
      </c>
      <c r="M33" s="218">
        <f t="shared" si="4"/>
        <v>1</v>
      </c>
      <c r="N33" s="219" t="str">
        <f t="shared" si="5"/>
        <v/>
      </c>
      <c r="O33" s="219" t="str">
        <f t="shared" si="6"/>
        <v/>
      </c>
      <c r="Q33" s="114">
        <v>1</v>
      </c>
      <c r="R33" s="117" t="e">
        <f>"- Số sinh viên Khá:        "&amp;#REF!&amp;" Sinh viên"</f>
        <v>#REF!</v>
      </c>
      <c r="S33" s="220"/>
      <c r="T33" s="220"/>
      <c r="V33" s="220"/>
      <c r="W33" s="220"/>
      <c r="X33" s="220"/>
      <c r="Y33" s="173"/>
    </row>
    <row r="34" spans="1:25" ht="21.75" customHeight="1" x14ac:dyDescent="0.3">
      <c r="A34" s="214">
        <f>SUBTOTAL(9,$Q$22:Q33)+1</f>
        <v>12</v>
      </c>
      <c r="B34" s="223">
        <v>105120069</v>
      </c>
      <c r="C34" s="223" t="s">
        <v>717</v>
      </c>
      <c r="D34" s="223" t="s">
        <v>110</v>
      </c>
      <c r="E34" s="223">
        <v>18</v>
      </c>
      <c r="F34" s="223">
        <v>9.08</v>
      </c>
      <c r="G34" s="66" t="str">
        <f>IFERROR(VLOOKUP(B34:B3073,'DOI TUONG'!$C$2:$E$1306,3,FALSE), "")</f>
        <v>UV LCĐ</v>
      </c>
      <c r="H34" s="66">
        <f t="shared" si="0"/>
        <v>0.2</v>
      </c>
      <c r="I34" s="215">
        <f t="shared" si="1"/>
        <v>9.2799999999999994</v>
      </c>
      <c r="J34" s="223">
        <v>95</v>
      </c>
      <c r="K34" s="66" t="str">
        <f t="shared" si="2"/>
        <v>Xuất sắc</v>
      </c>
      <c r="L34" s="66">
        <f t="shared" si="3"/>
        <v>500000</v>
      </c>
      <c r="M34" s="218">
        <f t="shared" si="4"/>
        <v>1</v>
      </c>
      <c r="N34" s="219" t="str">
        <f t="shared" si="5"/>
        <v/>
      </c>
      <c r="O34" s="219" t="str">
        <f t="shared" si="6"/>
        <v/>
      </c>
      <c r="Q34" s="114">
        <v>1</v>
      </c>
    </row>
    <row r="35" spans="1:25" ht="21.75" customHeight="1" x14ac:dyDescent="0.3">
      <c r="A35" s="214">
        <f>SUBTOTAL(9,$Q$22:Q34)+1</f>
        <v>13</v>
      </c>
      <c r="B35" s="223">
        <v>107110314</v>
      </c>
      <c r="C35" s="223" t="s">
        <v>799</v>
      </c>
      <c r="D35" s="223" t="s">
        <v>66</v>
      </c>
      <c r="E35" s="223">
        <v>19</v>
      </c>
      <c r="F35" s="223">
        <v>9.27</v>
      </c>
      <c r="G35" s="66" t="str">
        <f>IFERROR(VLOOKUP(B35:B3074,'DOI TUONG'!$C$2:$E$1306,3,FALSE), "")</f>
        <v/>
      </c>
      <c r="H35" s="66">
        <f t="shared" si="0"/>
        <v>0</v>
      </c>
      <c r="I35" s="215">
        <f t="shared" si="1"/>
        <v>9.27</v>
      </c>
      <c r="J35" s="223">
        <v>90</v>
      </c>
      <c r="K35" s="66" t="str">
        <f t="shared" si="2"/>
        <v>Xuất sắc</v>
      </c>
      <c r="L35" s="66">
        <f t="shared" si="3"/>
        <v>500000</v>
      </c>
      <c r="M35" s="218">
        <f t="shared" si="4"/>
        <v>1</v>
      </c>
      <c r="N35" s="219" t="str">
        <f t="shared" si="5"/>
        <v/>
      </c>
      <c r="O35" s="219" t="str">
        <f t="shared" si="6"/>
        <v/>
      </c>
      <c r="Q35" s="114">
        <v>1</v>
      </c>
    </row>
    <row r="36" spans="1:25" ht="21.75" customHeight="1" x14ac:dyDescent="0.3">
      <c r="A36" s="214">
        <f>SUBTOTAL(9,$Q$22:Q35)+1</f>
        <v>14</v>
      </c>
      <c r="B36" s="223">
        <v>105120412</v>
      </c>
      <c r="C36" s="223" t="s">
        <v>1875</v>
      </c>
      <c r="D36" s="223" t="s">
        <v>168</v>
      </c>
      <c r="E36" s="223">
        <v>16</v>
      </c>
      <c r="F36" s="223">
        <v>8.9600000000000009</v>
      </c>
      <c r="G36" s="66" t="str">
        <f>IFERROR(VLOOKUP(B36:B3075,'DOI TUONG'!$C$2:$E$1306,3,FALSE), "")</f>
        <v>LT</v>
      </c>
      <c r="H36" s="66">
        <f t="shared" si="0"/>
        <v>0.3</v>
      </c>
      <c r="I36" s="215">
        <f t="shared" si="1"/>
        <v>9.2600000000000016</v>
      </c>
      <c r="J36" s="223">
        <v>93</v>
      </c>
      <c r="K36" s="66" t="str">
        <f t="shared" si="2"/>
        <v>Xuất sắc</v>
      </c>
      <c r="L36" s="66">
        <f t="shared" si="3"/>
        <v>500000</v>
      </c>
      <c r="M36" s="218">
        <f t="shared" si="4"/>
        <v>1</v>
      </c>
      <c r="N36" s="219" t="str">
        <f t="shared" si="5"/>
        <v/>
      </c>
      <c r="O36" s="219" t="str">
        <f t="shared" si="6"/>
        <v/>
      </c>
      <c r="Q36" s="114">
        <v>1</v>
      </c>
    </row>
    <row r="37" spans="1:25" ht="21.75" customHeight="1" x14ac:dyDescent="0.3">
      <c r="A37" s="214">
        <f>SUBTOTAL(9,$Q$22:Q36)+1</f>
        <v>15</v>
      </c>
      <c r="B37" s="223">
        <v>107110197</v>
      </c>
      <c r="C37" s="223" t="s">
        <v>783</v>
      </c>
      <c r="D37" s="223" t="s">
        <v>784</v>
      </c>
      <c r="E37" s="223">
        <v>19.5</v>
      </c>
      <c r="F37" s="223">
        <v>9.26</v>
      </c>
      <c r="G37" s="66" t="str">
        <f>IFERROR(VLOOKUP(B37:B3076,'DOI TUONG'!$C$2:$E$1306,3,FALSE), "")</f>
        <v/>
      </c>
      <c r="H37" s="66">
        <f t="shared" si="0"/>
        <v>0</v>
      </c>
      <c r="I37" s="215">
        <f t="shared" si="1"/>
        <v>9.26</v>
      </c>
      <c r="J37" s="223">
        <v>90</v>
      </c>
      <c r="K37" s="66" t="str">
        <f t="shared" si="2"/>
        <v>Xuất sắc</v>
      </c>
      <c r="L37" s="66">
        <f t="shared" si="3"/>
        <v>500000</v>
      </c>
      <c r="M37" s="218">
        <f t="shared" si="4"/>
        <v>1</v>
      </c>
      <c r="N37" s="219" t="str">
        <f t="shared" si="5"/>
        <v/>
      </c>
      <c r="O37" s="219" t="str">
        <f t="shared" si="6"/>
        <v/>
      </c>
      <c r="Q37" s="114">
        <v>1</v>
      </c>
    </row>
    <row r="38" spans="1:25" ht="21.75" customHeight="1" x14ac:dyDescent="0.3">
      <c r="A38" s="214">
        <f>SUBTOTAL(9,$Q$22:Q37)+1</f>
        <v>16</v>
      </c>
      <c r="B38" s="223">
        <v>109120418</v>
      </c>
      <c r="C38" s="223" t="s">
        <v>74</v>
      </c>
      <c r="D38" s="223" t="s">
        <v>58</v>
      </c>
      <c r="E38" s="223">
        <v>19</v>
      </c>
      <c r="F38" s="223">
        <v>8.94</v>
      </c>
      <c r="G38" s="66" t="str">
        <f>IFERROR(VLOOKUP(B38:B3077,'DOI TUONG'!$C$2:$E$1306,3,FALSE), "")</f>
        <v>BT CĐ</v>
      </c>
      <c r="H38" s="66">
        <f t="shared" si="0"/>
        <v>0.3</v>
      </c>
      <c r="I38" s="215">
        <f t="shared" si="1"/>
        <v>9.24</v>
      </c>
      <c r="J38" s="223">
        <v>91</v>
      </c>
      <c r="K38" s="66" t="str">
        <f t="shared" si="2"/>
        <v>Xuất sắc</v>
      </c>
      <c r="L38" s="66">
        <f t="shared" si="3"/>
        <v>500000</v>
      </c>
      <c r="M38" s="218">
        <f t="shared" si="4"/>
        <v>1</v>
      </c>
      <c r="N38" s="219" t="str">
        <f t="shared" si="5"/>
        <v/>
      </c>
      <c r="O38" s="219" t="str">
        <f t="shared" si="6"/>
        <v/>
      </c>
      <c r="Q38" s="114">
        <v>1</v>
      </c>
    </row>
    <row r="39" spans="1:25" ht="21.75" customHeight="1" x14ac:dyDescent="0.3">
      <c r="A39" s="214">
        <f>SUBTOTAL(9,$Q$22:Q38)+1</f>
        <v>17</v>
      </c>
      <c r="B39" s="223">
        <v>105120124</v>
      </c>
      <c r="C39" s="223" t="s">
        <v>782</v>
      </c>
      <c r="D39" s="223" t="s">
        <v>110</v>
      </c>
      <c r="E39" s="223">
        <v>17</v>
      </c>
      <c r="F39" s="223">
        <v>9.23</v>
      </c>
      <c r="G39" s="66" t="str">
        <f>IFERROR(VLOOKUP(B39:B3078,'DOI TUONG'!$C$2:$E$1306,3,FALSE), "")</f>
        <v/>
      </c>
      <c r="H39" s="66">
        <f t="shared" si="0"/>
        <v>0</v>
      </c>
      <c r="I39" s="215">
        <f t="shared" si="1"/>
        <v>9.23</v>
      </c>
      <c r="J39" s="223">
        <v>92</v>
      </c>
      <c r="K39" s="66" t="str">
        <f t="shared" si="2"/>
        <v>Xuất sắc</v>
      </c>
      <c r="L39" s="66">
        <f t="shared" si="3"/>
        <v>500000</v>
      </c>
      <c r="M39" s="218">
        <f t="shared" si="4"/>
        <v>1</v>
      </c>
      <c r="N39" s="219" t="str">
        <f t="shared" si="5"/>
        <v/>
      </c>
      <c r="O39" s="219" t="str">
        <f t="shared" si="6"/>
        <v/>
      </c>
      <c r="Q39" s="114">
        <v>1</v>
      </c>
    </row>
    <row r="40" spans="1:25" ht="21.75" customHeight="1" x14ac:dyDescent="0.3">
      <c r="A40" s="214">
        <f>SUBTOTAL(9,$Q$22:Q39)+1</f>
        <v>18</v>
      </c>
      <c r="B40" s="223">
        <v>107120166</v>
      </c>
      <c r="C40" s="223" t="s">
        <v>706</v>
      </c>
      <c r="D40" s="223" t="s">
        <v>29</v>
      </c>
      <c r="E40" s="223">
        <v>16</v>
      </c>
      <c r="F40" s="223">
        <v>9.23</v>
      </c>
      <c r="G40" s="66" t="str">
        <f>IFERROR(VLOOKUP(B40:B3079,'DOI TUONG'!$C$2:$E$1306,3,FALSE), "")</f>
        <v/>
      </c>
      <c r="H40" s="66">
        <f t="shared" si="0"/>
        <v>0</v>
      </c>
      <c r="I40" s="215">
        <f t="shared" si="1"/>
        <v>9.23</v>
      </c>
      <c r="J40" s="223">
        <v>90</v>
      </c>
      <c r="K40" s="66" t="str">
        <f t="shared" si="2"/>
        <v>Xuất sắc</v>
      </c>
      <c r="L40" s="66">
        <f t="shared" si="3"/>
        <v>500000</v>
      </c>
      <c r="M40" s="218">
        <f t="shared" si="4"/>
        <v>1</v>
      </c>
      <c r="N40" s="219" t="str">
        <f t="shared" si="5"/>
        <v/>
      </c>
      <c r="O40" s="219" t="str">
        <f t="shared" si="6"/>
        <v/>
      </c>
      <c r="Q40" s="114">
        <v>1</v>
      </c>
    </row>
    <row r="41" spans="1:25" ht="21.75" customHeight="1" x14ac:dyDescent="0.3">
      <c r="A41" s="214">
        <f>SUBTOTAL(9,$Q$22:Q40)+1</f>
        <v>19</v>
      </c>
      <c r="B41" s="223">
        <v>105120315</v>
      </c>
      <c r="C41" s="223" t="s">
        <v>737</v>
      </c>
      <c r="D41" s="223" t="s">
        <v>43</v>
      </c>
      <c r="E41" s="223">
        <v>17.5</v>
      </c>
      <c r="F41" s="223">
        <v>8.91</v>
      </c>
      <c r="G41" s="66" t="str">
        <f>IFERROR(VLOOKUP(B41:B3080,'DOI TUONG'!$C$2:$E$1306,3,FALSE), "")</f>
        <v>GK 0.3</v>
      </c>
      <c r="H41" s="66">
        <f t="shared" si="0"/>
        <v>0.3</v>
      </c>
      <c r="I41" s="215">
        <f t="shared" si="1"/>
        <v>9.2100000000000009</v>
      </c>
      <c r="J41" s="223">
        <v>97</v>
      </c>
      <c r="K41" s="66" t="str">
        <f t="shared" si="2"/>
        <v>Xuất sắc</v>
      </c>
      <c r="L41" s="66">
        <f t="shared" si="3"/>
        <v>500000</v>
      </c>
      <c r="M41" s="218">
        <f t="shared" si="4"/>
        <v>1</v>
      </c>
      <c r="N41" s="219" t="str">
        <f t="shared" si="5"/>
        <v/>
      </c>
      <c r="O41" s="219" t="str">
        <f t="shared" si="6"/>
        <v/>
      </c>
      <c r="Q41" s="114">
        <v>1</v>
      </c>
    </row>
    <row r="42" spans="1:25" ht="21.75" customHeight="1" x14ac:dyDescent="0.3">
      <c r="A42" s="214">
        <f>SUBTOTAL(9,$Q$22:Q41)+1</f>
        <v>20</v>
      </c>
      <c r="B42" s="223">
        <v>118110052</v>
      </c>
      <c r="C42" s="223" t="s">
        <v>368</v>
      </c>
      <c r="D42" s="223" t="s">
        <v>178</v>
      </c>
      <c r="E42" s="223">
        <v>17</v>
      </c>
      <c r="F42" s="223">
        <v>8.8800000000000008</v>
      </c>
      <c r="G42" s="66" t="str">
        <f>IFERROR(VLOOKUP(B42:B3081,'DOI TUONG'!$C$2:$E$1306,3,FALSE), "")</f>
        <v>BT CĐ</v>
      </c>
      <c r="H42" s="66">
        <f t="shared" si="0"/>
        <v>0.3</v>
      </c>
      <c r="I42" s="215">
        <f t="shared" si="1"/>
        <v>9.1800000000000015</v>
      </c>
      <c r="J42" s="223">
        <v>94</v>
      </c>
      <c r="K42" s="66" t="str">
        <f t="shared" si="2"/>
        <v>Xuất sắc</v>
      </c>
      <c r="L42" s="66">
        <f t="shared" si="3"/>
        <v>500000</v>
      </c>
      <c r="M42" s="218">
        <f t="shared" si="4"/>
        <v>1</v>
      </c>
      <c r="N42" s="219" t="str">
        <f t="shared" si="5"/>
        <v/>
      </c>
      <c r="O42" s="219" t="str">
        <f t="shared" si="6"/>
        <v/>
      </c>
      <c r="Q42" s="114">
        <v>1</v>
      </c>
    </row>
    <row r="43" spans="1:25" ht="21.75" customHeight="1" x14ac:dyDescent="0.3">
      <c r="A43" s="214">
        <f>SUBTOTAL(9,$Q$22:Q42)+1</f>
        <v>21</v>
      </c>
      <c r="B43" s="223">
        <v>107120400</v>
      </c>
      <c r="C43" s="223" t="s">
        <v>1396</v>
      </c>
      <c r="D43" s="223" t="s">
        <v>36</v>
      </c>
      <c r="E43" s="223">
        <v>14</v>
      </c>
      <c r="F43" s="223">
        <v>9.18</v>
      </c>
      <c r="G43" s="66" t="str">
        <f>IFERROR(VLOOKUP(B43:B3082,'DOI TUONG'!$C$2:$E$1306,3,FALSE), "")</f>
        <v/>
      </c>
      <c r="H43" s="66">
        <f t="shared" si="0"/>
        <v>0</v>
      </c>
      <c r="I43" s="215">
        <f t="shared" si="1"/>
        <v>9.18</v>
      </c>
      <c r="J43" s="223">
        <v>91</v>
      </c>
      <c r="K43" s="66" t="str">
        <f t="shared" si="2"/>
        <v>Xuất sắc</v>
      </c>
      <c r="L43" s="66">
        <f t="shared" si="3"/>
        <v>500000</v>
      </c>
      <c r="M43" s="218">
        <f t="shared" si="4"/>
        <v>1</v>
      </c>
      <c r="N43" s="219" t="str">
        <f t="shared" si="5"/>
        <v/>
      </c>
      <c r="O43" s="219" t="str">
        <f t="shared" si="6"/>
        <v/>
      </c>
      <c r="Q43" s="114">
        <v>1</v>
      </c>
    </row>
    <row r="44" spans="1:25" ht="21.75" customHeight="1" x14ac:dyDescent="0.3">
      <c r="A44" s="214">
        <f>SUBTOTAL(9,$Q$22:Q43)+1</f>
        <v>22</v>
      </c>
      <c r="B44" s="223">
        <v>107110336</v>
      </c>
      <c r="C44" s="223" t="s">
        <v>743</v>
      </c>
      <c r="D44" s="223" t="s">
        <v>66</v>
      </c>
      <c r="E44" s="223">
        <v>19</v>
      </c>
      <c r="F44" s="223">
        <v>9.18</v>
      </c>
      <c r="G44" s="66" t="str">
        <f>IFERROR(VLOOKUP(B44:B3083,'DOI TUONG'!$C$2:$E$1306,3,FALSE), "")</f>
        <v/>
      </c>
      <c r="H44" s="66">
        <f t="shared" si="0"/>
        <v>0</v>
      </c>
      <c r="I44" s="215">
        <f t="shared" si="1"/>
        <v>9.18</v>
      </c>
      <c r="J44" s="223">
        <v>88</v>
      </c>
      <c r="K44" s="66" t="str">
        <f t="shared" si="2"/>
        <v>Giỏi</v>
      </c>
      <c r="L44" s="66">
        <f t="shared" si="3"/>
        <v>450000</v>
      </c>
      <c r="M44" s="218" t="str">
        <f t="shared" si="4"/>
        <v/>
      </c>
      <c r="N44" s="219">
        <f t="shared" si="5"/>
        <v>1</v>
      </c>
      <c r="O44" s="219" t="str">
        <f t="shared" si="6"/>
        <v/>
      </c>
      <c r="Q44" s="114">
        <v>1</v>
      </c>
    </row>
    <row r="45" spans="1:25" ht="21.75" customHeight="1" x14ac:dyDescent="0.3">
      <c r="A45" s="214">
        <f>SUBTOTAL(9,$Q$22:Q44)+1</f>
        <v>23</v>
      </c>
      <c r="B45" s="223">
        <v>102140020</v>
      </c>
      <c r="C45" s="223" t="s">
        <v>3304</v>
      </c>
      <c r="D45" s="223" t="s">
        <v>1802</v>
      </c>
      <c r="E45" s="223">
        <v>17</v>
      </c>
      <c r="F45" s="223">
        <v>9.18</v>
      </c>
      <c r="G45" s="66" t="str">
        <f>IFERROR(VLOOKUP(B45:B3084,'DOI TUONG'!$C$2:$E$1306,3,FALSE), "")</f>
        <v/>
      </c>
      <c r="H45" s="66">
        <f t="shared" si="0"/>
        <v>0</v>
      </c>
      <c r="I45" s="215">
        <f t="shared" si="1"/>
        <v>9.18</v>
      </c>
      <c r="J45" s="223">
        <v>82</v>
      </c>
      <c r="K45" s="66" t="str">
        <f t="shared" si="2"/>
        <v>Giỏi</v>
      </c>
      <c r="L45" s="66">
        <f t="shared" si="3"/>
        <v>450000</v>
      </c>
      <c r="M45" s="218" t="str">
        <f t="shared" si="4"/>
        <v/>
      </c>
      <c r="N45" s="219">
        <f t="shared" si="5"/>
        <v>1</v>
      </c>
      <c r="O45" s="219" t="str">
        <f t="shared" si="6"/>
        <v/>
      </c>
      <c r="Q45" s="114">
        <v>1</v>
      </c>
    </row>
    <row r="46" spans="1:25" ht="21.75" customHeight="1" x14ac:dyDescent="0.3">
      <c r="A46" s="214">
        <f>SUBTOTAL(9,$Q$22:Q45)+1</f>
        <v>24</v>
      </c>
      <c r="B46" s="223">
        <v>118120003</v>
      </c>
      <c r="C46" s="223" t="s">
        <v>81</v>
      </c>
      <c r="D46" s="223" t="s">
        <v>82</v>
      </c>
      <c r="E46" s="223">
        <v>19</v>
      </c>
      <c r="F46" s="223">
        <v>8.8699999999999992</v>
      </c>
      <c r="G46" s="66" t="str">
        <f>IFERROR(VLOOKUP(B46:B3085,'DOI TUONG'!$C$2:$E$1306,3,FALSE), "")</f>
        <v>LT</v>
      </c>
      <c r="H46" s="66">
        <f t="shared" si="0"/>
        <v>0.3</v>
      </c>
      <c r="I46" s="215">
        <f t="shared" si="1"/>
        <v>9.17</v>
      </c>
      <c r="J46" s="223">
        <v>93</v>
      </c>
      <c r="K46" s="66" t="str">
        <f t="shared" si="2"/>
        <v>Xuất sắc</v>
      </c>
      <c r="L46" s="66">
        <f t="shared" si="3"/>
        <v>500000</v>
      </c>
      <c r="M46" s="218">
        <f t="shared" si="4"/>
        <v>1</v>
      </c>
      <c r="N46" s="219" t="str">
        <f t="shared" si="5"/>
        <v/>
      </c>
      <c r="O46" s="219" t="str">
        <f t="shared" si="6"/>
        <v/>
      </c>
      <c r="Q46" s="114">
        <v>1</v>
      </c>
    </row>
    <row r="47" spans="1:25" ht="21.75" customHeight="1" x14ac:dyDescent="0.3">
      <c r="A47" s="214">
        <f>SUBTOTAL(9,$Q$22:Q46)+1</f>
        <v>25</v>
      </c>
      <c r="B47" s="223">
        <v>103120178</v>
      </c>
      <c r="C47" s="223" t="s">
        <v>804</v>
      </c>
      <c r="D47" s="223" t="s">
        <v>55</v>
      </c>
      <c r="E47" s="223">
        <v>15</v>
      </c>
      <c r="F47" s="223">
        <v>8.86</v>
      </c>
      <c r="G47" s="66" t="str">
        <f>IFERROR(VLOOKUP(B47:B3086,'DOI TUONG'!$C$2:$E$1306,3,FALSE), "")</f>
        <v>BT CĐ</v>
      </c>
      <c r="H47" s="66">
        <f t="shared" si="0"/>
        <v>0.3</v>
      </c>
      <c r="I47" s="215">
        <f t="shared" si="1"/>
        <v>9.16</v>
      </c>
      <c r="J47" s="223">
        <v>92</v>
      </c>
      <c r="K47" s="66" t="str">
        <f t="shared" si="2"/>
        <v>Xuất sắc</v>
      </c>
      <c r="L47" s="66">
        <f t="shared" si="3"/>
        <v>500000</v>
      </c>
      <c r="M47" s="218">
        <f t="shared" si="4"/>
        <v>1</v>
      </c>
      <c r="N47" s="219" t="str">
        <f t="shared" si="5"/>
        <v/>
      </c>
      <c r="O47" s="219" t="str">
        <f t="shared" si="6"/>
        <v/>
      </c>
      <c r="Q47" s="114">
        <v>1</v>
      </c>
    </row>
    <row r="48" spans="1:25" ht="21.75" customHeight="1" x14ac:dyDescent="0.3">
      <c r="A48" s="214">
        <f>SUBTOTAL(9,$Q$22:Q47)+1</f>
        <v>26</v>
      </c>
      <c r="B48" s="223">
        <v>109140183</v>
      </c>
      <c r="C48" s="223" t="s">
        <v>2261</v>
      </c>
      <c r="D48" s="223" t="s">
        <v>2262</v>
      </c>
      <c r="E48" s="223">
        <v>17</v>
      </c>
      <c r="F48" s="223">
        <v>8.9600000000000009</v>
      </c>
      <c r="G48" s="66" t="str">
        <f>IFERROR(VLOOKUP(B48:B3087,'DOI TUONG'!$C$2:$E$1306,3,FALSE), "")</f>
        <v>LP</v>
      </c>
      <c r="H48" s="66">
        <f t="shared" si="0"/>
        <v>0.2</v>
      </c>
      <c r="I48" s="215">
        <f t="shared" si="1"/>
        <v>9.16</v>
      </c>
      <c r="J48" s="223">
        <v>87</v>
      </c>
      <c r="K48" s="66" t="str">
        <f t="shared" si="2"/>
        <v>Giỏi</v>
      </c>
      <c r="L48" s="66">
        <f t="shared" si="3"/>
        <v>450000</v>
      </c>
      <c r="M48" s="218" t="str">
        <f t="shared" si="4"/>
        <v/>
      </c>
      <c r="N48" s="219">
        <f t="shared" si="5"/>
        <v>1</v>
      </c>
      <c r="O48" s="219" t="str">
        <f t="shared" si="6"/>
        <v/>
      </c>
      <c r="Q48" s="114">
        <v>1</v>
      </c>
    </row>
    <row r="49" spans="1:17" ht="21.75" customHeight="1" x14ac:dyDescent="0.3">
      <c r="A49" s="214">
        <f>SUBTOTAL(9,$Q$22:Q48)+1</f>
        <v>27</v>
      </c>
      <c r="B49" s="223">
        <v>104110180</v>
      </c>
      <c r="C49" s="223" t="s">
        <v>1472</v>
      </c>
      <c r="D49" s="223" t="s">
        <v>138</v>
      </c>
      <c r="E49" s="223">
        <v>18.5</v>
      </c>
      <c r="F49" s="223">
        <v>8.85</v>
      </c>
      <c r="G49" s="66" t="str">
        <f>IFERROR(VLOOKUP(B49:B3088,'DOI TUONG'!$C$2:$E$1306,3,FALSE), "")</f>
        <v>LT</v>
      </c>
      <c r="H49" s="66">
        <f t="shared" si="0"/>
        <v>0.3</v>
      </c>
      <c r="I49" s="215">
        <f t="shared" si="1"/>
        <v>9.15</v>
      </c>
      <c r="J49" s="223">
        <v>90</v>
      </c>
      <c r="K49" s="66" t="str">
        <f t="shared" si="2"/>
        <v>Xuất sắc</v>
      </c>
      <c r="L49" s="66">
        <f t="shared" si="3"/>
        <v>500000</v>
      </c>
      <c r="M49" s="218">
        <f t="shared" si="4"/>
        <v>1</v>
      </c>
      <c r="N49" s="219" t="str">
        <f t="shared" si="5"/>
        <v/>
      </c>
      <c r="O49" s="219" t="str">
        <f t="shared" si="6"/>
        <v/>
      </c>
      <c r="Q49" s="114">
        <v>1</v>
      </c>
    </row>
    <row r="50" spans="1:17" ht="21.75" customHeight="1" x14ac:dyDescent="0.3">
      <c r="A50" s="214">
        <f>SUBTOTAL(9,$Q$22:Q49)+1</f>
        <v>28</v>
      </c>
      <c r="B50" s="223">
        <v>118110007</v>
      </c>
      <c r="C50" s="223" t="s">
        <v>319</v>
      </c>
      <c r="D50" s="223" t="s">
        <v>178</v>
      </c>
      <c r="E50" s="223">
        <v>17</v>
      </c>
      <c r="F50" s="223">
        <v>8.84</v>
      </c>
      <c r="G50" s="66" t="str">
        <f>IFERROR(VLOOKUP(B50:B3089,'DOI TUONG'!$C$2:$E$1306,3,FALSE), "")</f>
        <v>UV ĐT</v>
      </c>
      <c r="H50" s="66">
        <f t="shared" si="0"/>
        <v>0.3</v>
      </c>
      <c r="I50" s="215">
        <f t="shared" si="1"/>
        <v>9.14</v>
      </c>
      <c r="J50" s="223">
        <v>100</v>
      </c>
      <c r="K50" s="66" t="str">
        <f t="shared" si="2"/>
        <v>Xuất sắc</v>
      </c>
      <c r="L50" s="66">
        <f t="shared" si="3"/>
        <v>500000</v>
      </c>
      <c r="M50" s="218">
        <f t="shared" si="4"/>
        <v>1</v>
      </c>
      <c r="N50" s="219" t="str">
        <f t="shared" si="5"/>
        <v/>
      </c>
      <c r="O50" s="219" t="str">
        <f t="shared" si="6"/>
        <v/>
      </c>
      <c r="Q50" s="114">
        <v>1</v>
      </c>
    </row>
    <row r="51" spans="1:17" ht="21.75" customHeight="1" x14ac:dyDescent="0.3">
      <c r="A51" s="214">
        <f>SUBTOTAL(9,$Q$22:Q50)+1</f>
        <v>29</v>
      </c>
      <c r="B51" s="223">
        <v>101140207</v>
      </c>
      <c r="C51" s="223" t="s">
        <v>1732</v>
      </c>
      <c r="D51" s="223" t="s">
        <v>1733</v>
      </c>
      <c r="E51" s="223">
        <v>16</v>
      </c>
      <c r="F51" s="223">
        <v>8.84</v>
      </c>
      <c r="G51" s="66" t="str">
        <f>IFERROR(VLOOKUP(B51:B3090,'DOI TUONG'!$C$2:$E$1306,3,FALSE), "")</f>
        <v>BT CĐ</v>
      </c>
      <c r="H51" s="66">
        <f t="shared" si="0"/>
        <v>0.3</v>
      </c>
      <c r="I51" s="215">
        <f t="shared" si="1"/>
        <v>9.14</v>
      </c>
      <c r="J51" s="223">
        <v>92</v>
      </c>
      <c r="K51" s="66" t="str">
        <f t="shared" si="2"/>
        <v>Xuất sắc</v>
      </c>
      <c r="L51" s="66">
        <f t="shared" si="3"/>
        <v>500000</v>
      </c>
      <c r="M51" s="218">
        <f t="shared" si="4"/>
        <v>1</v>
      </c>
      <c r="N51" s="219" t="str">
        <f t="shared" si="5"/>
        <v/>
      </c>
      <c r="O51" s="219" t="str">
        <f t="shared" si="6"/>
        <v/>
      </c>
      <c r="Q51" s="114">
        <v>1</v>
      </c>
    </row>
    <row r="52" spans="1:17" ht="21.75" customHeight="1" x14ac:dyDescent="0.3">
      <c r="A52" s="214">
        <f>SUBTOTAL(9,$Q$22:Q51)+1</f>
        <v>30</v>
      </c>
      <c r="B52" s="223">
        <v>107110194</v>
      </c>
      <c r="C52" s="223" t="s">
        <v>104</v>
      </c>
      <c r="D52" s="223" t="s">
        <v>784</v>
      </c>
      <c r="E52" s="223">
        <v>19.5</v>
      </c>
      <c r="F52" s="223">
        <v>8.83</v>
      </c>
      <c r="G52" s="66" t="str">
        <f>IFERROR(VLOOKUP(B52:B3091,'DOI TUONG'!$C$2:$E$1306,3,FALSE), "")</f>
        <v>LT</v>
      </c>
      <c r="H52" s="66">
        <f t="shared" si="0"/>
        <v>0.3</v>
      </c>
      <c r="I52" s="215">
        <f t="shared" si="1"/>
        <v>9.1300000000000008</v>
      </c>
      <c r="J52" s="223">
        <v>94</v>
      </c>
      <c r="K52" s="66" t="str">
        <f t="shared" si="2"/>
        <v>Xuất sắc</v>
      </c>
      <c r="L52" s="66">
        <f t="shared" si="3"/>
        <v>500000</v>
      </c>
      <c r="M52" s="218">
        <f t="shared" si="4"/>
        <v>1</v>
      </c>
      <c r="N52" s="219" t="str">
        <f t="shared" si="5"/>
        <v/>
      </c>
      <c r="O52" s="219" t="str">
        <f t="shared" si="6"/>
        <v/>
      </c>
      <c r="Q52" s="114">
        <v>1</v>
      </c>
    </row>
    <row r="53" spans="1:17" ht="21.75" customHeight="1" x14ac:dyDescent="0.3">
      <c r="A53" s="214">
        <f>SUBTOTAL(9,$Q$22:Q52)+1</f>
        <v>31</v>
      </c>
      <c r="B53" s="223">
        <v>105110413</v>
      </c>
      <c r="C53" s="223" t="s">
        <v>725</v>
      </c>
      <c r="D53" s="223" t="s">
        <v>123</v>
      </c>
      <c r="E53" s="223">
        <v>15</v>
      </c>
      <c r="F53" s="223">
        <v>9.1300000000000008</v>
      </c>
      <c r="G53" s="66" t="str">
        <f>IFERROR(VLOOKUP(B53:B3092,'DOI TUONG'!$C$2:$E$1306,3,FALSE), "")</f>
        <v/>
      </c>
      <c r="H53" s="66">
        <f t="shared" si="0"/>
        <v>0</v>
      </c>
      <c r="I53" s="215">
        <f t="shared" si="1"/>
        <v>9.1300000000000008</v>
      </c>
      <c r="J53" s="223">
        <v>86</v>
      </c>
      <c r="K53" s="66" t="str">
        <f t="shared" si="2"/>
        <v>Giỏi</v>
      </c>
      <c r="L53" s="66">
        <f t="shared" si="3"/>
        <v>450000</v>
      </c>
      <c r="M53" s="218" t="str">
        <f t="shared" si="4"/>
        <v/>
      </c>
      <c r="N53" s="219">
        <f t="shared" si="5"/>
        <v>1</v>
      </c>
      <c r="O53" s="219" t="str">
        <f t="shared" si="6"/>
        <v/>
      </c>
      <c r="Q53" s="114">
        <v>1</v>
      </c>
    </row>
    <row r="54" spans="1:17" ht="21.75" customHeight="1" x14ac:dyDescent="0.3">
      <c r="A54" s="214">
        <f>SUBTOTAL(9,$Q$22:Q53)+1</f>
        <v>32</v>
      </c>
      <c r="B54" s="223">
        <v>104120175</v>
      </c>
      <c r="C54" s="223" t="s">
        <v>813</v>
      </c>
      <c r="D54" s="223" t="s">
        <v>217</v>
      </c>
      <c r="E54" s="223">
        <v>15</v>
      </c>
      <c r="F54" s="223">
        <v>8.93</v>
      </c>
      <c r="G54" s="66" t="str">
        <f>IFERROR(VLOOKUP(B54:B3093,'DOI TUONG'!$C$2:$E$1306,3,FALSE), "")</f>
        <v>PBT CĐ</v>
      </c>
      <c r="H54" s="66">
        <f t="shared" si="0"/>
        <v>0.2</v>
      </c>
      <c r="I54" s="215">
        <f t="shared" si="1"/>
        <v>9.129999999999999</v>
      </c>
      <c r="J54" s="223">
        <v>92</v>
      </c>
      <c r="K54" s="66" t="str">
        <f t="shared" si="2"/>
        <v>Xuất sắc</v>
      </c>
      <c r="L54" s="66">
        <f t="shared" si="3"/>
        <v>500000</v>
      </c>
      <c r="M54" s="218">
        <f t="shared" si="4"/>
        <v>1</v>
      </c>
      <c r="N54" s="219" t="str">
        <f t="shared" si="5"/>
        <v/>
      </c>
      <c r="O54" s="219" t="str">
        <f t="shared" si="6"/>
        <v/>
      </c>
      <c r="Q54" s="114">
        <v>1</v>
      </c>
    </row>
    <row r="55" spans="1:17" ht="21.75" customHeight="1" x14ac:dyDescent="0.3">
      <c r="A55" s="214">
        <f>SUBTOTAL(9,$Q$22:Q54)+1</f>
        <v>33</v>
      </c>
      <c r="B55" s="223">
        <v>105110302</v>
      </c>
      <c r="C55" s="223" t="s">
        <v>708</v>
      </c>
      <c r="D55" s="223" t="s">
        <v>56</v>
      </c>
      <c r="E55" s="223">
        <v>15</v>
      </c>
      <c r="F55" s="223">
        <v>9.1199999999999992</v>
      </c>
      <c r="G55" s="66" t="str">
        <f>IFERROR(VLOOKUP(B55:B3094,'DOI TUONG'!$C$2:$E$1306,3,FALSE), "")</f>
        <v/>
      </c>
      <c r="H55" s="66">
        <f t="shared" si="0"/>
        <v>0</v>
      </c>
      <c r="I55" s="215">
        <f t="shared" si="1"/>
        <v>9.1199999999999992</v>
      </c>
      <c r="J55" s="223">
        <v>90</v>
      </c>
      <c r="K55" s="66" t="str">
        <f t="shared" si="2"/>
        <v>Xuất sắc</v>
      </c>
      <c r="L55" s="66">
        <f t="shared" si="3"/>
        <v>500000</v>
      </c>
      <c r="M55" s="218">
        <f t="shared" si="4"/>
        <v>1</v>
      </c>
      <c r="N55" s="219" t="str">
        <f t="shared" si="5"/>
        <v/>
      </c>
      <c r="O55" s="219" t="str">
        <f t="shared" si="6"/>
        <v/>
      </c>
      <c r="Q55" s="114">
        <v>1</v>
      </c>
    </row>
    <row r="56" spans="1:17" ht="21.75" customHeight="1" x14ac:dyDescent="0.3">
      <c r="A56" s="214">
        <f>SUBTOTAL(9,$Q$22:Q55)+1</f>
        <v>34</v>
      </c>
      <c r="B56" s="223">
        <v>118110103</v>
      </c>
      <c r="C56" s="223" t="s">
        <v>962</v>
      </c>
      <c r="D56" s="223" t="s">
        <v>231</v>
      </c>
      <c r="E56" s="223">
        <v>17</v>
      </c>
      <c r="F56" s="223">
        <v>8.91</v>
      </c>
      <c r="G56" s="66" t="str">
        <f>IFERROR(VLOOKUP(B56:B3095,'DOI TUONG'!$C$2:$E$1306,3,FALSE), "")</f>
        <v>LP</v>
      </c>
      <c r="H56" s="66">
        <f t="shared" si="0"/>
        <v>0.2</v>
      </c>
      <c r="I56" s="215">
        <f t="shared" si="1"/>
        <v>9.11</v>
      </c>
      <c r="J56" s="223">
        <v>94</v>
      </c>
      <c r="K56" s="66" t="str">
        <f t="shared" si="2"/>
        <v>Xuất sắc</v>
      </c>
      <c r="L56" s="66">
        <f t="shared" si="3"/>
        <v>500000</v>
      </c>
      <c r="M56" s="218">
        <f t="shared" si="4"/>
        <v>1</v>
      </c>
      <c r="N56" s="219" t="str">
        <f t="shared" si="5"/>
        <v/>
      </c>
      <c r="O56" s="219" t="str">
        <f t="shared" si="6"/>
        <v/>
      </c>
      <c r="Q56" s="114">
        <v>1</v>
      </c>
    </row>
    <row r="57" spans="1:17" ht="21.75" customHeight="1" x14ac:dyDescent="0.3">
      <c r="A57" s="214">
        <f>SUBTOTAL(9,$Q$22:Q56)+1</f>
        <v>35</v>
      </c>
      <c r="B57" s="223">
        <v>118110018</v>
      </c>
      <c r="C57" s="223" t="s">
        <v>926</v>
      </c>
      <c r="D57" s="223" t="s">
        <v>178</v>
      </c>
      <c r="E57" s="223">
        <v>17</v>
      </c>
      <c r="F57" s="223">
        <v>9.1</v>
      </c>
      <c r="G57" s="66" t="str">
        <f>IFERROR(VLOOKUP(B57:B3096,'DOI TUONG'!$C$2:$E$1306,3,FALSE), "")</f>
        <v/>
      </c>
      <c r="H57" s="66">
        <f t="shared" si="0"/>
        <v>0</v>
      </c>
      <c r="I57" s="215">
        <f t="shared" si="1"/>
        <v>9.1</v>
      </c>
      <c r="J57" s="223">
        <v>90</v>
      </c>
      <c r="K57" s="66" t="str">
        <f t="shared" si="2"/>
        <v>Xuất sắc</v>
      </c>
      <c r="L57" s="66">
        <f t="shared" si="3"/>
        <v>500000</v>
      </c>
      <c r="M57" s="218">
        <f t="shared" si="4"/>
        <v>1</v>
      </c>
      <c r="N57" s="219" t="str">
        <f t="shared" si="5"/>
        <v/>
      </c>
      <c r="O57" s="219" t="str">
        <f t="shared" si="6"/>
        <v/>
      </c>
      <c r="Q57" s="114">
        <v>1</v>
      </c>
    </row>
    <row r="58" spans="1:17" ht="21.75" customHeight="1" x14ac:dyDescent="0.3">
      <c r="A58" s="214">
        <f>SUBTOTAL(9,$Q$22:Q57)+1</f>
        <v>36</v>
      </c>
      <c r="B58" s="223">
        <v>110110152</v>
      </c>
      <c r="C58" s="223" t="s">
        <v>795</v>
      </c>
      <c r="D58" s="223" t="s">
        <v>214</v>
      </c>
      <c r="E58" s="223">
        <v>18</v>
      </c>
      <c r="F58" s="223">
        <v>8.7899999999999991</v>
      </c>
      <c r="G58" s="66" t="str">
        <f>IFERROR(VLOOKUP(B58:B3097,'DOI TUONG'!$C$2:$E$1306,3,FALSE), "")</f>
        <v>LT</v>
      </c>
      <c r="H58" s="66">
        <f t="shared" si="0"/>
        <v>0.3</v>
      </c>
      <c r="I58" s="215">
        <f t="shared" si="1"/>
        <v>9.09</v>
      </c>
      <c r="J58" s="223">
        <v>92</v>
      </c>
      <c r="K58" s="66" t="str">
        <f t="shared" si="2"/>
        <v>Xuất sắc</v>
      </c>
      <c r="L58" s="66">
        <f t="shared" si="3"/>
        <v>500000</v>
      </c>
      <c r="M58" s="218">
        <f t="shared" si="4"/>
        <v>1</v>
      </c>
      <c r="N58" s="219" t="str">
        <f t="shared" si="5"/>
        <v/>
      </c>
      <c r="O58" s="219" t="str">
        <f t="shared" si="6"/>
        <v/>
      </c>
      <c r="Q58" s="114">
        <v>1</v>
      </c>
    </row>
    <row r="59" spans="1:17" ht="21.75" customHeight="1" x14ac:dyDescent="0.3">
      <c r="A59" s="214">
        <f>SUBTOTAL(9,$Q$22:Q58)+1</f>
        <v>37</v>
      </c>
      <c r="B59" s="223">
        <v>109110127</v>
      </c>
      <c r="C59" s="223" t="s">
        <v>288</v>
      </c>
      <c r="D59" s="223" t="s">
        <v>128</v>
      </c>
      <c r="E59" s="223">
        <v>18.5</v>
      </c>
      <c r="F59" s="223">
        <v>8.7899999999999991</v>
      </c>
      <c r="G59" s="66" t="str">
        <f>IFERROR(VLOOKUP(B59:B3098,'DOI TUONG'!$C$2:$E$1306,3,FALSE), "")</f>
        <v>LT</v>
      </c>
      <c r="H59" s="66">
        <f t="shared" si="0"/>
        <v>0.3</v>
      </c>
      <c r="I59" s="215">
        <f t="shared" si="1"/>
        <v>9.09</v>
      </c>
      <c r="J59" s="223">
        <v>91</v>
      </c>
      <c r="K59" s="66" t="str">
        <f t="shared" si="2"/>
        <v>Xuất sắc</v>
      </c>
      <c r="L59" s="66">
        <f t="shared" si="3"/>
        <v>500000</v>
      </c>
      <c r="M59" s="218">
        <f t="shared" si="4"/>
        <v>1</v>
      </c>
      <c r="N59" s="219" t="str">
        <f t="shared" si="5"/>
        <v/>
      </c>
      <c r="O59" s="219" t="str">
        <f t="shared" si="6"/>
        <v/>
      </c>
      <c r="Q59" s="114">
        <v>1</v>
      </c>
    </row>
    <row r="60" spans="1:17" ht="21.75" customHeight="1" x14ac:dyDescent="0.3">
      <c r="A60" s="214">
        <f>SUBTOTAL(9,$Q$22:Q59)+1</f>
        <v>38</v>
      </c>
      <c r="B60" s="223">
        <v>105120340</v>
      </c>
      <c r="C60" s="223" t="s">
        <v>3414</v>
      </c>
      <c r="D60" s="223" t="s">
        <v>43</v>
      </c>
      <c r="E60" s="223">
        <v>19.5</v>
      </c>
      <c r="F60" s="223">
        <v>9.08</v>
      </c>
      <c r="G60" s="66" t="str">
        <f>IFERROR(VLOOKUP(B60:B3099,'DOI TUONG'!$C$2:$E$1306,3,FALSE), "")</f>
        <v/>
      </c>
      <c r="H60" s="66">
        <f t="shared" si="0"/>
        <v>0</v>
      </c>
      <c r="I60" s="215">
        <f t="shared" si="1"/>
        <v>9.08</v>
      </c>
      <c r="J60" s="223">
        <v>90</v>
      </c>
      <c r="K60" s="66" t="str">
        <f t="shared" si="2"/>
        <v>Xuất sắc</v>
      </c>
      <c r="L60" s="66">
        <f t="shared" si="3"/>
        <v>500000</v>
      </c>
      <c r="M60" s="218">
        <f t="shared" si="4"/>
        <v>1</v>
      </c>
      <c r="N60" s="219" t="str">
        <f t="shared" si="5"/>
        <v/>
      </c>
      <c r="O60" s="219" t="str">
        <f t="shared" si="6"/>
        <v/>
      </c>
      <c r="Q60" s="114">
        <v>1</v>
      </c>
    </row>
    <row r="61" spans="1:17" ht="21.75" customHeight="1" x14ac:dyDescent="0.3">
      <c r="A61" s="214">
        <f>SUBTOTAL(9,$Q$22:Q60)+1</f>
        <v>39</v>
      </c>
      <c r="B61" s="223">
        <v>107110196</v>
      </c>
      <c r="C61" s="223" t="s">
        <v>883</v>
      </c>
      <c r="D61" s="223" t="s">
        <v>784</v>
      </c>
      <c r="E61" s="223">
        <v>19.5</v>
      </c>
      <c r="F61" s="223">
        <v>8.77</v>
      </c>
      <c r="G61" s="66" t="str">
        <f>IFERROR(VLOOKUP(B61:B3100,'DOI TUONG'!$C$2:$E$1306,3,FALSE), "")</f>
        <v>BT CĐ</v>
      </c>
      <c r="H61" s="66">
        <f t="shared" si="0"/>
        <v>0.3</v>
      </c>
      <c r="I61" s="215">
        <f t="shared" si="1"/>
        <v>9.07</v>
      </c>
      <c r="J61" s="223">
        <v>93</v>
      </c>
      <c r="K61" s="66" t="str">
        <f t="shared" si="2"/>
        <v>Xuất sắc</v>
      </c>
      <c r="L61" s="66">
        <f t="shared" si="3"/>
        <v>500000</v>
      </c>
      <c r="M61" s="218">
        <f t="shared" si="4"/>
        <v>1</v>
      </c>
      <c r="N61" s="219" t="str">
        <f t="shared" si="5"/>
        <v/>
      </c>
      <c r="O61" s="219" t="str">
        <f t="shared" si="6"/>
        <v/>
      </c>
      <c r="Q61" s="114">
        <v>1</v>
      </c>
    </row>
    <row r="62" spans="1:17" ht="21.75" customHeight="1" x14ac:dyDescent="0.3">
      <c r="A62" s="214">
        <f>SUBTOTAL(9,$Q$22:Q61)+1</f>
        <v>40</v>
      </c>
      <c r="B62" s="223">
        <v>107120261</v>
      </c>
      <c r="C62" s="223" t="s">
        <v>346</v>
      </c>
      <c r="D62" s="223" t="s">
        <v>77</v>
      </c>
      <c r="E62" s="223">
        <v>19</v>
      </c>
      <c r="F62" s="223">
        <v>8.76</v>
      </c>
      <c r="G62" s="66" t="str">
        <f>IFERROR(VLOOKUP(B62:B3101,'DOI TUONG'!$C$2:$E$1306,3,FALSE), "")</f>
        <v>LT</v>
      </c>
      <c r="H62" s="66">
        <f t="shared" si="0"/>
        <v>0.3</v>
      </c>
      <c r="I62" s="215">
        <f t="shared" si="1"/>
        <v>9.06</v>
      </c>
      <c r="J62" s="223">
        <v>95</v>
      </c>
      <c r="K62" s="66" t="str">
        <f t="shared" si="2"/>
        <v>Xuất sắc</v>
      </c>
      <c r="L62" s="66">
        <f t="shared" si="3"/>
        <v>500000</v>
      </c>
      <c r="M62" s="218">
        <f t="shared" si="4"/>
        <v>1</v>
      </c>
      <c r="N62" s="219" t="str">
        <f t="shared" si="5"/>
        <v/>
      </c>
      <c r="O62" s="219" t="str">
        <f t="shared" si="6"/>
        <v/>
      </c>
      <c r="Q62" s="114">
        <v>1</v>
      </c>
    </row>
    <row r="63" spans="1:17" ht="21.75" customHeight="1" x14ac:dyDescent="0.3">
      <c r="A63" s="214">
        <f>SUBTOTAL(9,$Q$22:Q62)+1</f>
        <v>41</v>
      </c>
      <c r="B63" s="223">
        <v>106130086</v>
      </c>
      <c r="C63" s="223" t="s">
        <v>312</v>
      </c>
      <c r="D63" s="223" t="s">
        <v>313</v>
      </c>
      <c r="E63" s="223">
        <v>19</v>
      </c>
      <c r="F63" s="223">
        <v>8.76</v>
      </c>
      <c r="G63" s="66" t="str">
        <f>IFERROR(VLOOKUP(B63:B3102,'DOI TUONG'!$C$2:$E$1306,3,FALSE), "")</f>
        <v>LT</v>
      </c>
      <c r="H63" s="66">
        <f t="shared" si="0"/>
        <v>0.3</v>
      </c>
      <c r="I63" s="215">
        <f t="shared" si="1"/>
        <v>9.06</v>
      </c>
      <c r="J63" s="223">
        <v>93</v>
      </c>
      <c r="K63" s="66" t="str">
        <f t="shared" si="2"/>
        <v>Xuất sắc</v>
      </c>
      <c r="L63" s="66">
        <f t="shared" si="3"/>
        <v>500000</v>
      </c>
      <c r="M63" s="218">
        <f t="shared" si="4"/>
        <v>1</v>
      </c>
      <c r="N63" s="219" t="str">
        <f t="shared" si="5"/>
        <v/>
      </c>
      <c r="O63" s="219" t="str">
        <f t="shared" si="6"/>
        <v/>
      </c>
      <c r="Q63" s="114">
        <v>1</v>
      </c>
    </row>
    <row r="64" spans="1:17" ht="21.75" customHeight="1" x14ac:dyDescent="0.3">
      <c r="A64" s="214">
        <f>SUBTOTAL(9,$Q$22:Q63)+1</f>
        <v>42</v>
      </c>
      <c r="B64" s="223">
        <v>102120145</v>
      </c>
      <c r="C64" s="223" t="s">
        <v>2452</v>
      </c>
      <c r="D64" s="223" t="s">
        <v>172</v>
      </c>
      <c r="E64" s="223">
        <v>16</v>
      </c>
      <c r="F64" s="223">
        <v>9.06</v>
      </c>
      <c r="G64" s="66" t="str">
        <f>IFERROR(VLOOKUP(B64:B3103,'DOI TUONG'!$C$2:$E$1306,3,FALSE), "")</f>
        <v/>
      </c>
      <c r="H64" s="66">
        <f t="shared" si="0"/>
        <v>0</v>
      </c>
      <c r="I64" s="215">
        <f t="shared" si="1"/>
        <v>9.06</v>
      </c>
      <c r="J64" s="223">
        <v>92</v>
      </c>
      <c r="K64" s="66" t="str">
        <f t="shared" si="2"/>
        <v>Xuất sắc</v>
      </c>
      <c r="L64" s="66">
        <f t="shared" si="3"/>
        <v>500000</v>
      </c>
      <c r="M64" s="218">
        <f t="shared" si="4"/>
        <v>1</v>
      </c>
      <c r="N64" s="219" t="str">
        <f t="shared" si="5"/>
        <v/>
      </c>
      <c r="O64" s="219" t="str">
        <f t="shared" si="6"/>
        <v/>
      </c>
      <c r="Q64" s="114">
        <v>1</v>
      </c>
    </row>
    <row r="65" spans="1:17" ht="21.75" customHeight="1" x14ac:dyDescent="0.3">
      <c r="A65" s="214">
        <f>SUBTOTAL(9,$Q$22:Q64)+1</f>
        <v>43</v>
      </c>
      <c r="B65" s="223">
        <v>107120204</v>
      </c>
      <c r="C65" s="223" t="s">
        <v>850</v>
      </c>
      <c r="D65" s="223" t="s">
        <v>36</v>
      </c>
      <c r="E65" s="223">
        <v>14</v>
      </c>
      <c r="F65" s="223">
        <v>9.06</v>
      </c>
      <c r="G65" s="66" t="str">
        <f>IFERROR(VLOOKUP(B65:B3104,'DOI TUONG'!$C$2:$E$1306,3,FALSE), "")</f>
        <v/>
      </c>
      <c r="H65" s="66">
        <f t="shared" si="0"/>
        <v>0</v>
      </c>
      <c r="I65" s="215">
        <f t="shared" si="1"/>
        <v>9.06</v>
      </c>
      <c r="J65" s="223">
        <v>91</v>
      </c>
      <c r="K65" s="66" t="str">
        <f t="shared" si="2"/>
        <v>Xuất sắc</v>
      </c>
      <c r="L65" s="66">
        <f t="shared" si="3"/>
        <v>500000</v>
      </c>
      <c r="M65" s="218">
        <f t="shared" si="4"/>
        <v>1</v>
      </c>
      <c r="N65" s="219" t="str">
        <f t="shared" si="5"/>
        <v/>
      </c>
      <c r="O65" s="219" t="str">
        <f t="shared" si="6"/>
        <v/>
      </c>
      <c r="Q65" s="114">
        <v>1</v>
      </c>
    </row>
    <row r="66" spans="1:17" ht="21.75" customHeight="1" x14ac:dyDescent="0.3">
      <c r="A66" s="214">
        <f>SUBTOTAL(9,$Q$22:Q65)+1</f>
        <v>44</v>
      </c>
      <c r="B66" s="223">
        <v>118110117</v>
      </c>
      <c r="C66" s="223" t="s">
        <v>726</v>
      </c>
      <c r="D66" s="223" t="s">
        <v>231</v>
      </c>
      <c r="E66" s="223">
        <v>17</v>
      </c>
      <c r="F66" s="223">
        <v>9.06</v>
      </c>
      <c r="G66" s="66" t="str">
        <f>IFERROR(VLOOKUP(B66:B3105,'DOI TUONG'!$C$2:$E$1306,3,FALSE), "")</f>
        <v/>
      </c>
      <c r="H66" s="66">
        <f t="shared" si="0"/>
        <v>0</v>
      </c>
      <c r="I66" s="215">
        <f t="shared" si="1"/>
        <v>9.06</v>
      </c>
      <c r="J66" s="223">
        <v>90</v>
      </c>
      <c r="K66" s="66" t="str">
        <f t="shared" si="2"/>
        <v>Xuất sắc</v>
      </c>
      <c r="L66" s="66">
        <f t="shared" si="3"/>
        <v>500000</v>
      </c>
      <c r="M66" s="218">
        <f t="shared" si="4"/>
        <v>1</v>
      </c>
      <c r="N66" s="219" t="str">
        <f t="shared" si="5"/>
        <v/>
      </c>
      <c r="O66" s="219" t="str">
        <f t="shared" si="6"/>
        <v/>
      </c>
      <c r="Q66" s="114">
        <v>1</v>
      </c>
    </row>
    <row r="67" spans="1:17" ht="21.75" customHeight="1" x14ac:dyDescent="0.3">
      <c r="A67" s="214">
        <f>SUBTOTAL(9,$Q$22:Q66)+1</f>
        <v>45</v>
      </c>
      <c r="B67" s="223">
        <v>106140076</v>
      </c>
      <c r="C67" s="223" t="s">
        <v>929</v>
      </c>
      <c r="D67" s="223" t="s">
        <v>1958</v>
      </c>
      <c r="E67" s="223">
        <v>20</v>
      </c>
      <c r="F67" s="223">
        <v>9.06</v>
      </c>
      <c r="G67" s="66" t="str">
        <f>IFERROR(VLOOKUP(B67:B3106,'DOI TUONG'!$C$2:$E$1306,3,FALSE), "")</f>
        <v/>
      </c>
      <c r="H67" s="66">
        <f t="shared" si="0"/>
        <v>0</v>
      </c>
      <c r="I67" s="215">
        <f t="shared" si="1"/>
        <v>9.06</v>
      </c>
      <c r="J67" s="223">
        <v>87</v>
      </c>
      <c r="K67" s="66" t="str">
        <f t="shared" si="2"/>
        <v>Giỏi</v>
      </c>
      <c r="L67" s="66">
        <f t="shared" si="3"/>
        <v>450000</v>
      </c>
      <c r="M67" s="218" t="str">
        <f t="shared" si="4"/>
        <v/>
      </c>
      <c r="N67" s="219">
        <f t="shared" si="5"/>
        <v>1</v>
      </c>
      <c r="O67" s="219" t="str">
        <f t="shared" si="6"/>
        <v/>
      </c>
      <c r="Q67" s="114">
        <v>1</v>
      </c>
    </row>
    <row r="68" spans="1:17" ht="21.75" customHeight="1" x14ac:dyDescent="0.3">
      <c r="A68" s="214">
        <f>SUBTOTAL(9,$Q$22:Q67)+1</f>
        <v>46</v>
      </c>
      <c r="B68" s="223">
        <v>118110141</v>
      </c>
      <c r="C68" s="223" t="s">
        <v>1208</v>
      </c>
      <c r="D68" s="223" t="s">
        <v>231</v>
      </c>
      <c r="E68" s="223">
        <v>17</v>
      </c>
      <c r="F68" s="223">
        <v>9.06</v>
      </c>
      <c r="G68" s="66" t="str">
        <f>IFERROR(VLOOKUP(B68:B3107,'DOI TUONG'!$C$2:$E$1306,3,FALSE), "")</f>
        <v/>
      </c>
      <c r="H68" s="66">
        <f t="shared" si="0"/>
        <v>0</v>
      </c>
      <c r="I68" s="215">
        <f t="shared" si="1"/>
        <v>9.06</v>
      </c>
      <c r="J68" s="223">
        <v>86</v>
      </c>
      <c r="K68" s="66" t="str">
        <f t="shared" si="2"/>
        <v>Giỏi</v>
      </c>
      <c r="L68" s="66">
        <f t="shared" si="3"/>
        <v>450000</v>
      </c>
      <c r="M68" s="218" t="str">
        <f t="shared" si="4"/>
        <v/>
      </c>
      <c r="N68" s="219">
        <f t="shared" si="5"/>
        <v>1</v>
      </c>
      <c r="O68" s="219" t="str">
        <f t="shared" si="6"/>
        <v/>
      </c>
      <c r="Q68" s="114">
        <v>1</v>
      </c>
    </row>
    <row r="69" spans="1:17" ht="21.75" customHeight="1" x14ac:dyDescent="0.3">
      <c r="A69" s="214">
        <f>SUBTOTAL(9,$Q$22:Q68)+1</f>
        <v>47</v>
      </c>
      <c r="B69" s="223">
        <v>107110192</v>
      </c>
      <c r="C69" s="223" t="s">
        <v>116</v>
      </c>
      <c r="D69" s="223" t="s">
        <v>784</v>
      </c>
      <c r="E69" s="223">
        <v>19.5</v>
      </c>
      <c r="F69" s="223">
        <v>8.75</v>
      </c>
      <c r="G69" s="66" t="str">
        <f>IFERROR(VLOOKUP(B69:B3108,'DOI TUONG'!$C$2:$E$1306,3,FALSE), "")</f>
        <v>LT</v>
      </c>
      <c r="H69" s="66">
        <f t="shared" si="0"/>
        <v>0.3</v>
      </c>
      <c r="I69" s="215">
        <f t="shared" si="1"/>
        <v>9.0500000000000007</v>
      </c>
      <c r="J69" s="223">
        <v>90</v>
      </c>
      <c r="K69" s="66" t="str">
        <f t="shared" si="2"/>
        <v>Xuất sắc</v>
      </c>
      <c r="L69" s="66">
        <f t="shared" si="3"/>
        <v>500000</v>
      </c>
      <c r="M69" s="218">
        <f t="shared" si="4"/>
        <v>1</v>
      </c>
      <c r="N69" s="219" t="str">
        <f t="shared" si="5"/>
        <v/>
      </c>
      <c r="O69" s="219" t="str">
        <f t="shared" si="6"/>
        <v/>
      </c>
      <c r="Q69" s="114">
        <v>1</v>
      </c>
    </row>
    <row r="70" spans="1:17" ht="21.75" customHeight="1" x14ac:dyDescent="0.3">
      <c r="A70" s="214">
        <f>SUBTOTAL(9,$Q$22:Q69)+1</f>
        <v>48</v>
      </c>
      <c r="B70" s="223">
        <v>117130103</v>
      </c>
      <c r="C70" s="223" t="s">
        <v>69</v>
      </c>
      <c r="D70" s="223" t="s">
        <v>70</v>
      </c>
      <c r="E70" s="223">
        <v>18</v>
      </c>
      <c r="F70" s="223">
        <v>8.74</v>
      </c>
      <c r="G70" s="66" t="str">
        <f>IFERROR(VLOOKUP(B70:B3109,'DOI TUONG'!$C$2:$E$1306,3,FALSE), "")</f>
        <v>BT CĐ</v>
      </c>
      <c r="H70" s="66">
        <f t="shared" si="0"/>
        <v>0.3</v>
      </c>
      <c r="I70" s="215">
        <f t="shared" si="1"/>
        <v>9.0400000000000009</v>
      </c>
      <c r="J70" s="223">
        <v>96</v>
      </c>
      <c r="K70" s="66" t="str">
        <f t="shared" si="2"/>
        <v>Xuất sắc</v>
      </c>
      <c r="L70" s="66">
        <f t="shared" si="3"/>
        <v>500000</v>
      </c>
      <c r="M70" s="218">
        <f t="shared" si="4"/>
        <v>1</v>
      </c>
      <c r="N70" s="219" t="str">
        <f t="shared" si="5"/>
        <v/>
      </c>
      <c r="O70" s="219" t="str">
        <f t="shared" si="6"/>
        <v/>
      </c>
      <c r="Q70" s="114">
        <v>1</v>
      </c>
    </row>
    <row r="71" spans="1:17" ht="21.75" customHeight="1" x14ac:dyDescent="0.3">
      <c r="A71" s="214">
        <f>SUBTOTAL(9,$Q$22:Q70)+1</f>
        <v>49</v>
      </c>
      <c r="B71" s="223">
        <v>117110144</v>
      </c>
      <c r="C71" s="223" t="s">
        <v>826</v>
      </c>
      <c r="D71" s="223" t="s">
        <v>297</v>
      </c>
      <c r="E71" s="223">
        <v>17</v>
      </c>
      <c r="F71" s="223">
        <v>8.84</v>
      </c>
      <c r="G71" s="66" t="str">
        <f>IFERROR(VLOOKUP(B71:B3110,'DOI TUONG'!$C$2:$E$1306,3,FALSE), "")</f>
        <v>LP</v>
      </c>
      <c r="H71" s="66">
        <f t="shared" si="0"/>
        <v>0.2</v>
      </c>
      <c r="I71" s="215">
        <f t="shared" si="1"/>
        <v>9.0399999999999991</v>
      </c>
      <c r="J71" s="223">
        <v>94</v>
      </c>
      <c r="K71" s="66" t="str">
        <f t="shared" si="2"/>
        <v>Xuất sắc</v>
      </c>
      <c r="L71" s="66">
        <f t="shared" si="3"/>
        <v>500000</v>
      </c>
      <c r="M71" s="218">
        <f t="shared" si="4"/>
        <v>1</v>
      </c>
      <c r="N71" s="219" t="str">
        <f t="shared" si="5"/>
        <v/>
      </c>
      <c r="O71" s="219" t="str">
        <f t="shared" si="6"/>
        <v/>
      </c>
      <c r="Q71" s="114">
        <v>1</v>
      </c>
    </row>
    <row r="72" spans="1:17" ht="21.75" customHeight="1" x14ac:dyDescent="0.3">
      <c r="A72" s="214">
        <f>SUBTOTAL(9,$Q$22:Q71)+1</f>
        <v>50</v>
      </c>
      <c r="B72" s="223">
        <v>118120123</v>
      </c>
      <c r="C72" s="223" t="s">
        <v>79</v>
      </c>
      <c r="D72" s="223" t="s">
        <v>80</v>
      </c>
      <c r="E72" s="223">
        <v>19</v>
      </c>
      <c r="F72" s="223">
        <v>8.83</v>
      </c>
      <c r="G72" s="66" t="str">
        <f>IFERROR(VLOOKUP(B72:B3111,'DOI TUONG'!$C$2:$E$1306,3,FALSE), "")</f>
        <v>LP</v>
      </c>
      <c r="H72" s="66">
        <f t="shared" si="0"/>
        <v>0.2</v>
      </c>
      <c r="I72" s="215">
        <f t="shared" si="1"/>
        <v>9.0299999999999994</v>
      </c>
      <c r="J72" s="223">
        <v>90</v>
      </c>
      <c r="K72" s="66" t="str">
        <f t="shared" si="2"/>
        <v>Xuất sắc</v>
      </c>
      <c r="L72" s="66">
        <f t="shared" si="3"/>
        <v>500000</v>
      </c>
      <c r="M72" s="218">
        <f t="shared" si="4"/>
        <v>1</v>
      </c>
      <c r="N72" s="219" t="str">
        <f t="shared" si="5"/>
        <v/>
      </c>
      <c r="O72" s="219" t="str">
        <f t="shared" si="6"/>
        <v/>
      </c>
      <c r="Q72" s="114">
        <v>1</v>
      </c>
    </row>
    <row r="73" spans="1:17" ht="21.75" customHeight="1" x14ac:dyDescent="0.3">
      <c r="A73" s="214">
        <f>SUBTOTAL(9,$Q$22:Q72)+1</f>
        <v>51</v>
      </c>
      <c r="B73" s="223">
        <v>105140234</v>
      </c>
      <c r="C73" s="223" t="s">
        <v>1395</v>
      </c>
      <c r="D73" s="223" t="s">
        <v>1866</v>
      </c>
      <c r="E73" s="223">
        <v>18</v>
      </c>
      <c r="F73" s="223">
        <v>8.82</v>
      </c>
      <c r="G73" s="66" t="str">
        <f>IFERROR(VLOOKUP(B73:B3112,'DOI TUONG'!$C$2:$E$1306,3,FALSE), "")</f>
        <v>PBT CĐ</v>
      </c>
      <c r="H73" s="66">
        <f t="shared" si="0"/>
        <v>0.2</v>
      </c>
      <c r="I73" s="215">
        <f t="shared" si="1"/>
        <v>9.02</v>
      </c>
      <c r="J73" s="223">
        <v>93</v>
      </c>
      <c r="K73" s="66" t="str">
        <f t="shared" si="2"/>
        <v>Xuất sắc</v>
      </c>
      <c r="L73" s="66">
        <f t="shared" si="3"/>
        <v>500000</v>
      </c>
      <c r="M73" s="218">
        <f t="shared" si="4"/>
        <v>1</v>
      </c>
      <c r="N73" s="219" t="str">
        <f t="shared" si="5"/>
        <v/>
      </c>
      <c r="O73" s="219" t="str">
        <f t="shared" si="6"/>
        <v/>
      </c>
      <c r="Q73" s="114">
        <v>1</v>
      </c>
    </row>
    <row r="74" spans="1:17" ht="21.75" customHeight="1" x14ac:dyDescent="0.3">
      <c r="A74" s="214">
        <f>SUBTOTAL(9,$Q$22:Q73)+1</f>
        <v>52</v>
      </c>
      <c r="B74" s="223">
        <v>118110017</v>
      </c>
      <c r="C74" s="223" t="s">
        <v>779</v>
      </c>
      <c r="D74" s="223" t="s">
        <v>178</v>
      </c>
      <c r="E74" s="223">
        <v>17</v>
      </c>
      <c r="F74" s="223">
        <v>9.02</v>
      </c>
      <c r="G74" s="66" t="str">
        <f>IFERROR(VLOOKUP(B74:B3113,'DOI TUONG'!$C$2:$E$1306,3,FALSE), "")</f>
        <v/>
      </c>
      <c r="H74" s="66">
        <f t="shared" si="0"/>
        <v>0</v>
      </c>
      <c r="I74" s="215">
        <f t="shared" si="1"/>
        <v>9.02</v>
      </c>
      <c r="J74" s="223">
        <v>87</v>
      </c>
      <c r="K74" s="66" t="str">
        <f t="shared" si="2"/>
        <v>Giỏi</v>
      </c>
      <c r="L74" s="66">
        <f t="shared" si="3"/>
        <v>450000</v>
      </c>
      <c r="M74" s="218" t="str">
        <f t="shared" si="4"/>
        <v/>
      </c>
      <c r="N74" s="219">
        <f t="shared" si="5"/>
        <v>1</v>
      </c>
      <c r="O74" s="219" t="str">
        <f t="shared" si="6"/>
        <v/>
      </c>
      <c r="Q74" s="114">
        <v>1</v>
      </c>
    </row>
    <row r="75" spans="1:17" ht="21.75" customHeight="1" x14ac:dyDescent="0.3">
      <c r="A75" s="214">
        <f>SUBTOTAL(9,$Q$22:Q74)+1</f>
        <v>53</v>
      </c>
      <c r="B75" s="223">
        <v>107110293</v>
      </c>
      <c r="C75" s="223" t="s">
        <v>908</v>
      </c>
      <c r="D75" s="223" t="s">
        <v>132</v>
      </c>
      <c r="E75" s="223">
        <v>19</v>
      </c>
      <c r="F75" s="223">
        <v>9.01</v>
      </c>
      <c r="G75" s="66" t="str">
        <f>IFERROR(VLOOKUP(B75:B3114,'DOI TUONG'!$C$2:$E$1306,3,FALSE), "")</f>
        <v/>
      </c>
      <c r="H75" s="66">
        <f t="shared" si="0"/>
        <v>0</v>
      </c>
      <c r="I75" s="215">
        <f t="shared" si="1"/>
        <v>9.01</v>
      </c>
      <c r="J75" s="223">
        <v>90</v>
      </c>
      <c r="K75" s="66" t="str">
        <f t="shared" si="2"/>
        <v>Xuất sắc</v>
      </c>
      <c r="L75" s="66">
        <f t="shared" si="3"/>
        <v>500000</v>
      </c>
      <c r="M75" s="218">
        <f t="shared" si="4"/>
        <v>1</v>
      </c>
      <c r="N75" s="219" t="str">
        <f t="shared" si="5"/>
        <v/>
      </c>
      <c r="O75" s="219" t="str">
        <f t="shared" si="6"/>
        <v/>
      </c>
      <c r="Q75" s="114">
        <v>1</v>
      </c>
    </row>
    <row r="76" spans="1:17" ht="21.75" customHeight="1" x14ac:dyDescent="0.3">
      <c r="A76" s="214">
        <f>SUBTOTAL(9,$Q$22:Q75)+1</f>
        <v>54</v>
      </c>
      <c r="B76" s="223">
        <v>107140186</v>
      </c>
      <c r="C76" s="223" t="s">
        <v>478</v>
      </c>
      <c r="D76" s="223" t="s">
        <v>1991</v>
      </c>
      <c r="E76" s="223">
        <v>18</v>
      </c>
      <c r="F76" s="223">
        <v>9.01</v>
      </c>
      <c r="G76" s="66" t="str">
        <f>IFERROR(VLOOKUP(B76:B3115,'DOI TUONG'!$C$2:$E$1306,3,FALSE), "")</f>
        <v/>
      </c>
      <c r="H76" s="66">
        <f t="shared" si="0"/>
        <v>0</v>
      </c>
      <c r="I76" s="215">
        <f t="shared" si="1"/>
        <v>9.01</v>
      </c>
      <c r="J76" s="223">
        <v>84</v>
      </c>
      <c r="K76" s="66" t="str">
        <f t="shared" si="2"/>
        <v>Giỏi</v>
      </c>
      <c r="L76" s="66">
        <f t="shared" si="3"/>
        <v>450000</v>
      </c>
      <c r="M76" s="218" t="str">
        <f t="shared" si="4"/>
        <v/>
      </c>
      <c r="N76" s="219">
        <f t="shared" si="5"/>
        <v>1</v>
      </c>
      <c r="O76" s="219" t="str">
        <f t="shared" si="6"/>
        <v/>
      </c>
      <c r="Q76" s="114">
        <v>1</v>
      </c>
    </row>
    <row r="77" spans="1:17" ht="21.75" customHeight="1" x14ac:dyDescent="0.3">
      <c r="A77" s="214">
        <f>SUBTOTAL(9,$Q$22:Q76)+1</f>
        <v>55</v>
      </c>
      <c r="B77" s="223">
        <v>107110189</v>
      </c>
      <c r="C77" s="223" t="s">
        <v>821</v>
      </c>
      <c r="D77" s="223" t="s">
        <v>784</v>
      </c>
      <c r="E77" s="223">
        <v>19.5</v>
      </c>
      <c r="F77" s="223">
        <v>9</v>
      </c>
      <c r="G77" s="66" t="str">
        <f>IFERROR(VLOOKUP(B77:B3116,'DOI TUONG'!$C$2:$E$1306,3,FALSE), "")</f>
        <v/>
      </c>
      <c r="H77" s="66">
        <f t="shared" si="0"/>
        <v>0</v>
      </c>
      <c r="I77" s="215">
        <f t="shared" si="1"/>
        <v>9</v>
      </c>
      <c r="J77" s="223">
        <v>90</v>
      </c>
      <c r="K77" s="66" t="str">
        <f t="shared" si="2"/>
        <v>Xuất sắc</v>
      </c>
      <c r="L77" s="66">
        <f t="shared" si="3"/>
        <v>500000</v>
      </c>
      <c r="M77" s="218">
        <f t="shared" si="4"/>
        <v>1</v>
      </c>
      <c r="N77" s="219" t="str">
        <f t="shared" si="5"/>
        <v/>
      </c>
      <c r="O77" s="219" t="str">
        <f t="shared" si="6"/>
        <v/>
      </c>
      <c r="Q77" s="114">
        <v>1</v>
      </c>
    </row>
    <row r="78" spans="1:17" ht="21.75" customHeight="1" x14ac:dyDescent="0.3">
      <c r="A78" s="214">
        <f>SUBTOTAL(9,$Q$22:Q77)+1</f>
        <v>56</v>
      </c>
      <c r="B78" s="223">
        <v>103110268</v>
      </c>
      <c r="C78" s="223" t="s">
        <v>3263</v>
      </c>
      <c r="D78" s="223" t="s">
        <v>414</v>
      </c>
      <c r="E78" s="223">
        <v>18.5</v>
      </c>
      <c r="F78" s="223">
        <v>8.69</v>
      </c>
      <c r="G78" s="66" t="str">
        <f>IFERROR(VLOOKUP(B78:B3117,'DOI TUONG'!$C$2:$E$1306,3,FALSE), "")</f>
        <v>LT</v>
      </c>
      <c r="H78" s="66">
        <f t="shared" si="0"/>
        <v>0.3</v>
      </c>
      <c r="I78" s="215">
        <f t="shared" si="1"/>
        <v>8.99</v>
      </c>
      <c r="J78" s="223">
        <v>95</v>
      </c>
      <c r="K78" s="66" t="str">
        <f t="shared" si="2"/>
        <v>Giỏi</v>
      </c>
      <c r="L78" s="66">
        <f t="shared" si="3"/>
        <v>450000</v>
      </c>
      <c r="M78" s="218" t="str">
        <f t="shared" si="4"/>
        <v/>
      </c>
      <c r="N78" s="219">
        <f t="shared" si="5"/>
        <v>1</v>
      </c>
      <c r="O78" s="219" t="str">
        <f t="shared" si="6"/>
        <v/>
      </c>
      <c r="Q78" s="114">
        <v>1</v>
      </c>
    </row>
    <row r="79" spans="1:17" ht="21.75" customHeight="1" x14ac:dyDescent="0.3">
      <c r="A79" s="214">
        <f>SUBTOTAL(9,$Q$22:Q78)+1</f>
        <v>57</v>
      </c>
      <c r="B79" s="223">
        <v>105120333</v>
      </c>
      <c r="C79" s="223" t="s">
        <v>2632</v>
      </c>
      <c r="D79" s="223" t="s">
        <v>43</v>
      </c>
      <c r="E79" s="223">
        <v>17.5</v>
      </c>
      <c r="F79" s="223">
        <v>8.69</v>
      </c>
      <c r="G79" s="66" t="str">
        <f>IFERROR(VLOOKUP(B79:B3118,'DOI TUONG'!$C$2:$E$1306,3,FALSE), "")</f>
        <v>LT</v>
      </c>
      <c r="H79" s="66">
        <f t="shared" si="0"/>
        <v>0.3</v>
      </c>
      <c r="I79" s="215">
        <f t="shared" si="1"/>
        <v>8.99</v>
      </c>
      <c r="J79" s="223">
        <v>94</v>
      </c>
      <c r="K79" s="66" t="str">
        <f t="shared" si="2"/>
        <v>Giỏi</v>
      </c>
      <c r="L79" s="66">
        <f t="shared" si="3"/>
        <v>450000</v>
      </c>
      <c r="M79" s="218" t="str">
        <f t="shared" si="4"/>
        <v/>
      </c>
      <c r="N79" s="219">
        <f t="shared" si="5"/>
        <v>1</v>
      </c>
      <c r="O79" s="219" t="str">
        <f t="shared" si="6"/>
        <v/>
      </c>
      <c r="Q79" s="114">
        <v>1</v>
      </c>
    </row>
    <row r="80" spans="1:17" ht="21.75" customHeight="1" x14ac:dyDescent="0.3">
      <c r="A80" s="214">
        <f>SUBTOTAL(9,$Q$22:Q79)+1</f>
        <v>58</v>
      </c>
      <c r="B80" s="223">
        <v>118110093</v>
      </c>
      <c r="C80" s="223" t="s">
        <v>994</v>
      </c>
      <c r="D80" s="223" t="s">
        <v>231</v>
      </c>
      <c r="E80" s="223">
        <v>17</v>
      </c>
      <c r="F80" s="223">
        <v>8.69</v>
      </c>
      <c r="G80" s="66" t="str">
        <f>IFERROR(VLOOKUP(B80:B3119,'DOI TUONG'!$C$2:$E$1306,3,FALSE), "")</f>
        <v>BT CĐ</v>
      </c>
      <c r="H80" s="66">
        <f t="shared" si="0"/>
        <v>0.3</v>
      </c>
      <c r="I80" s="215">
        <f t="shared" si="1"/>
        <v>8.99</v>
      </c>
      <c r="J80" s="223">
        <v>94</v>
      </c>
      <c r="K80" s="66" t="str">
        <f t="shared" si="2"/>
        <v>Giỏi</v>
      </c>
      <c r="L80" s="66">
        <f t="shared" si="3"/>
        <v>450000</v>
      </c>
      <c r="M80" s="218" t="str">
        <f t="shared" si="4"/>
        <v/>
      </c>
      <c r="N80" s="219">
        <f t="shared" si="5"/>
        <v>1</v>
      </c>
      <c r="O80" s="219" t="str">
        <f t="shared" si="6"/>
        <v/>
      </c>
      <c r="Q80" s="114">
        <v>1</v>
      </c>
    </row>
    <row r="81" spans="1:17" ht="21.75" customHeight="1" x14ac:dyDescent="0.3">
      <c r="A81" s="214">
        <f>SUBTOTAL(9,$Q$22:Q80)+1</f>
        <v>59</v>
      </c>
      <c r="B81" s="223">
        <v>102130208</v>
      </c>
      <c r="C81" s="223" t="s">
        <v>122</v>
      </c>
      <c r="D81" s="223" t="s">
        <v>53</v>
      </c>
      <c r="E81" s="223">
        <v>17</v>
      </c>
      <c r="F81" s="223">
        <v>8.99</v>
      </c>
      <c r="G81" s="66" t="str">
        <f>IFERROR(VLOOKUP(B81:B3120,'DOI TUONG'!$C$2:$E$1306,3,FALSE), "")</f>
        <v/>
      </c>
      <c r="H81" s="66">
        <f t="shared" si="0"/>
        <v>0</v>
      </c>
      <c r="I81" s="215">
        <f t="shared" si="1"/>
        <v>8.99</v>
      </c>
      <c r="J81" s="223">
        <v>90</v>
      </c>
      <c r="K81" s="66" t="str">
        <f t="shared" si="2"/>
        <v>Giỏi</v>
      </c>
      <c r="L81" s="66">
        <f t="shared" si="3"/>
        <v>450000</v>
      </c>
      <c r="M81" s="218" t="str">
        <f t="shared" si="4"/>
        <v/>
      </c>
      <c r="N81" s="219">
        <f t="shared" si="5"/>
        <v>1</v>
      </c>
      <c r="O81" s="219" t="str">
        <f t="shared" si="6"/>
        <v/>
      </c>
      <c r="Q81" s="114">
        <v>1</v>
      </c>
    </row>
    <row r="82" spans="1:17" ht="21.75" customHeight="1" x14ac:dyDescent="0.3">
      <c r="A82" s="214">
        <f>SUBTOTAL(9,$Q$22:Q81)+1</f>
        <v>60</v>
      </c>
      <c r="B82" s="223">
        <v>107140232</v>
      </c>
      <c r="C82" s="223" t="s">
        <v>1992</v>
      </c>
      <c r="D82" s="223" t="s">
        <v>1991</v>
      </c>
      <c r="E82" s="223">
        <v>18</v>
      </c>
      <c r="F82" s="223">
        <v>8.99</v>
      </c>
      <c r="G82" s="66" t="str">
        <f>IFERROR(VLOOKUP(B82:B3121,'DOI TUONG'!$C$2:$E$1306,3,FALSE), "")</f>
        <v/>
      </c>
      <c r="H82" s="66">
        <f t="shared" si="0"/>
        <v>0</v>
      </c>
      <c r="I82" s="215">
        <f t="shared" si="1"/>
        <v>8.99</v>
      </c>
      <c r="J82" s="223">
        <v>84</v>
      </c>
      <c r="K82" s="66" t="str">
        <f t="shared" si="2"/>
        <v>Giỏi</v>
      </c>
      <c r="L82" s="66">
        <f t="shared" si="3"/>
        <v>450000</v>
      </c>
      <c r="M82" s="218" t="str">
        <f t="shared" si="4"/>
        <v/>
      </c>
      <c r="N82" s="219">
        <f t="shared" si="5"/>
        <v>1</v>
      </c>
      <c r="O82" s="219" t="str">
        <f t="shared" si="6"/>
        <v/>
      </c>
      <c r="Q82" s="114">
        <v>1</v>
      </c>
    </row>
    <row r="83" spans="1:17" ht="21.75" customHeight="1" x14ac:dyDescent="0.3">
      <c r="A83" s="214">
        <f>SUBTOTAL(9,$Q$22:Q82)+1</f>
        <v>61</v>
      </c>
      <c r="B83" s="223">
        <v>111130130</v>
      </c>
      <c r="C83" s="223" t="s">
        <v>937</v>
      </c>
      <c r="D83" s="223" t="s">
        <v>403</v>
      </c>
      <c r="E83" s="223">
        <v>17</v>
      </c>
      <c r="F83" s="223">
        <v>8.7799999999999994</v>
      </c>
      <c r="G83" s="66" t="str">
        <f>IFERROR(VLOOKUP(B83:B3122,'DOI TUONG'!$C$2:$E$1306,3,FALSE), "")</f>
        <v>GK 0.2</v>
      </c>
      <c r="H83" s="66">
        <f t="shared" si="0"/>
        <v>0.2</v>
      </c>
      <c r="I83" s="215">
        <f t="shared" si="1"/>
        <v>8.9799999999999986</v>
      </c>
      <c r="J83" s="223">
        <v>90</v>
      </c>
      <c r="K83" s="66" t="str">
        <f t="shared" si="2"/>
        <v>Giỏi</v>
      </c>
      <c r="L83" s="66">
        <f t="shared" si="3"/>
        <v>450000</v>
      </c>
      <c r="M83" s="218" t="str">
        <f t="shared" si="4"/>
        <v/>
      </c>
      <c r="N83" s="219">
        <f t="shared" si="5"/>
        <v>1</v>
      </c>
      <c r="O83" s="219" t="str">
        <f t="shared" si="6"/>
        <v/>
      </c>
      <c r="Q83" s="114">
        <v>1</v>
      </c>
    </row>
    <row r="84" spans="1:17" ht="21.75" customHeight="1" x14ac:dyDescent="0.3">
      <c r="A84" s="214">
        <f>SUBTOTAL(9,$Q$22:Q83)+1</f>
        <v>62</v>
      </c>
      <c r="B84" s="223">
        <v>107110289</v>
      </c>
      <c r="C84" s="223" t="s">
        <v>758</v>
      </c>
      <c r="D84" s="223" t="s">
        <v>132</v>
      </c>
      <c r="E84" s="223">
        <v>19</v>
      </c>
      <c r="F84" s="223">
        <v>8.9700000000000006</v>
      </c>
      <c r="G84" s="66" t="str">
        <f>IFERROR(VLOOKUP(B84:B3123,'DOI TUONG'!$C$2:$E$1306,3,FALSE), "")</f>
        <v/>
      </c>
      <c r="H84" s="66">
        <f t="shared" si="0"/>
        <v>0</v>
      </c>
      <c r="I84" s="215">
        <f t="shared" si="1"/>
        <v>8.9700000000000006</v>
      </c>
      <c r="J84" s="223">
        <v>88</v>
      </c>
      <c r="K84" s="66" t="str">
        <f t="shared" si="2"/>
        <v>Giỏi</v>
      </c>
      <c r="L84" s="66">
        <f t="shared" si="3"/>
        <v>450000</v>
      </c>
      <c r="M84" s="218" t="str">
        <f t="shared" si="4"/>
        <v/>
      </c>
      <c r="N84" s="219">
        <f t="shared" si="5"/>
        <v>1</v>
      </c>
      <c r="O84" s="219" t="str">
        <f t="shared" si="6"/>
        <v/>
      </c>
      <c r="Q84" s="114">
        <v>1</v>
      </c>
    </row>
    <row r="85" spans="1:17" ht="21.75" customHeight="1" x14ac:dyDescent="0.3">
      <c r="A85" s="214">
        <f>SUBTOTAL(9,$Q$22:Q84)+1</f>
        <v>63</v>
      </c>
      <c r="B85" s="223">
        <v>107110241</v>
      </c>
      <c r="C85" s="223" t="s">
        <v>925</v>
      </c>
      <c r="D85" s="223" t="s">
        <v>162</v>
      </c>
      <c r="E85" s="223">
        <v>19</v>
      </c>
      <c r="F85" s="223">
        <v>8.66</v>
      </c>
      <c r="G85" s="66" t="str">
        <f>IFERROR(VLOOKUP(B85:B3124,'DOI TUONG'!$C$2:$E$1306,3,FALSE), "")</f>
        <v>BT CĐ</v>
      </c>
      <c r="H85" s="66">
        <f t="shared" si="0"/>
        <v>0.3</v>
      </c>
      <c r="I85" s="215">
        <f t="shared" si="1"/>
        <v>8.9600000000000009</v>
      </c>
      <c r="J85" s="223">
        <v>94</v>
      </c>
      <c r="K85" s="66" t="str">
        <f t="shared" si="2"/>
        <v>Giỏi</v>
      </c>
      <c r="L85" s="66">
        <f t="shared" si="3"/>
        <v>450000</v>
      </c>
      <c r="M85" s="218" t="str">
        <f t="shared" si="4"/>
        <v/>
      </c>
      <c r="N85" s="219">
        <f t="shared" si="5"/>
        <v>1</v>
      </c>
      <c r="O85" s="219" t="str">
        <f t="shared" si="6"/>
        <v/>
      </c>
      <c r="Q85" s="114">
        <v>1</v>
      </c>
    </row>
    <row r="86" spans="1:17" ht="21.75" customHeight="1" x14ac:dyDescent="0.3">
      <c r="A86" s="214">
        <f>SUBTOTAL(9,$Q$22:Q85)+1</f>
        <v>64</v>
      </c>
      <c r="B86" s="223">
        <v>118110067</v>
      </c>
      <c r="C86" s="223" t="s">
        <v>729</v>
      </c>
      <c r="D86" s="223" t="s">
        <v>178</v>
      </c>
      <c r="E86" s="223">
        <v>17</v>
      </c>
      <c r="F86" s="223">
        <v>8.9600000000000009</v>
      </c>
      <c r="G86" s="66" t="str">
        <f>IFERROR(VLOOKUP(B86:B3125,'DOI TUONG'!$C$2:$E$1306,3,FALSE), "")</f>
        <v/>
      </c>
      <c r="H86" s="66">
        <f t="shared" si="0"/>
        <v>0</v>
      </c>
      <c r="I86" s="215">
        <f t="shared" si="1"/>
        <v>8.9600000000000009</v>
      </c>
      <c r="J86" s="223">
        <v>93</v>
      </c>
      <c r="K86" s="66" t="str">
        <f t="shared" si="2"/>
        <v>Giỏi</v>
      </c>
      <c r="L86" s="66">
        <f t="shared" si="3"/>
        <v>450000</v>
      </c>
      <c r="M86" s="218" t="str">
        <f t="shared" si="4"/>
        <v/>
      </c>
      <c r="N86" s="219">
        <f t="shared" si="5"/>
        <v>1</v>
      </c>
      <c r="O86" s="219" t="str">
        <f t="shared" si="6"/>
        <v/>
      </c>
      <c r="Q86" s="114">
        <v>1</v>
      </c>
    </row>
    <row r="87" spans="1:17" ht="21.75" customHeight="1" x14ac:dyDescent="0.3">
      <c r="A87" s="214">
        <f>SUBTOTAL(9,$Q$22:Q86)+1</f>
        <v>65</v>
      </c>
      <c r="B87" s="223">
        <v>110110271</v>
      </c>
      <c r="C87" s="223" t="s">
        <v>2309</v>
      </c>
      <c r="D87" s="223" t="s">
        <v>175</v>
      </c>
      <c r="E87" s="223">
        <v>19</v>
      </c>
      <c r="F87" s="223">
        <v>8.9600000000000009</v>
      </c>
      <c r="G87" s="66" t="str">
        <f>IFERROR(VLOOKUP(B87:B3126,'DOI TUONG'!$C$2:$E$1306,3,FALSE), "")</f>
        <v/>
      </c>
      <c r="H87" s="66">
        <f t="shared" ref="H87:H150" si="7">IF(G87="UV ĐT",0.3, 0)+IF(G87="UV HSV", 0.3, 0)+IF(G87="PBT LCĐ", 0.3,0)+ IF(G87="UV LCĐ", 0.2, 0)+IF(G87="BT CĐ", 0.3,0)+ IF(G87="PBT CĐ", 0.2,0)+ IF(G87="CN CLB", 0.2,0)+ IF(G87="CN DĐ", 0.2,0)+IF(G87="TĐXK", 0.3, 0)+IF(G87="PĐXK", 0.2, 0)+IF(G87="LT", 0.3,0)+IF(G87="LP", 0.2, 0)+IF(G87="GK 0.2",0.2,0)+IF(G87="GK 0.3", 0.3, 0)+IF(G87="TB ĐD",0.3,0)+IF(G87="PB ĐD",0.2,0)+IF(G87="ĐT ĐTQ",0.3,0)+IF(G87="ĐP ĐTQ",0.2,0)</f>
        <v>0</v>
      </c>
      <c r="I87" s="215">
        <f t="shared" ref="I87:I150" si="8">F87+H87</f>
        <v>8.9600000000000009</v>
      </c>
      <c r="J87" s="223">
        <v>83</v>
      </c>
      <c r="K87" s="66" t="str">
        <f t="shared" ref="K87:K150" si="9">IF(AND(I87&gt;=9,J87&gt;=90), "Xuất sắc", IF(AND(I87&gt;=8,J87&gt;=80), "Giỏi", "Khá"))</f>
        <v>Giỏi</v>
      </c>
      <c r="L87" s="66">
        <f t="shared" ref="L87:L150" si="10">IF(K87="Xuất sắc", 500000, IF(K87="Giỏi", 450000, 395000))</f>
        <v>450000</v>
      </c>
      <c r="M87" s="218" t="str">
        <f t="shared" si="4"/>
        <v/>
      </c>
      <c r="N87" s="219">
        <f t="shared" si="5"/>
        <v>1</v>
      </c>
      <c r="O87" s="219" t="str">
        <f t="shared" si="6"/>
        <v/>
      </c>
      <c r="Q87" s="114">
        <v>1</v>
      </c>
    </row>
    <row r="88" spans="1:17" ht="21.75" customHeight="1" x14ac:dyDescent="0.3">
      <c r="A88" s="214">
        <f>SUBTOTAL(9,$Q$22:Q87)+1</f>
        <v>66</v>
      </c>
      <c r="B88" s="223">
        <v>108120028</v>
      </c>
      <c r="C88" s="223" t="s">
        <v>246</v>
      </c>
      <c r="D88" s="223" t="s">
        <v>245</v>
      </c>
      <c r="E88" s="223">
        <v>18</v>
      </c>
      <c r="F88" s="223">
        <v>8.64</v>
      </c>
      <c r="G88" s="66" t="str">
        <f>IFERROR(VLOOKUP(B88:B3127,'DOI TUONG'!$C$2:$E$1306,3,FALSE), "")</f>
        <v>UV ĐT</v>
      </c>
      <c r="H88" s="66">
        <f t="shared" si="7"/>
        <v>0.3</v>
      </c>
      <c r="I88" s="215">
        <f t="shared" si="8"/>
        <v>8.9400000000000013</v>
      </c>
      <c r="J88" s="223">
        <v>93</v>
      </c>
      <c r="K88" s="66" t="str">
        <f t="shared" si="9"/>
        <v>Giỏi</v>
      </c>
      <c r="L88" s="66">
        <f t="shared" si="10"/>
        <v>450000</v>
      </c>
      <c r="M88" s="218" t="str">
        <f t="shared" si="4"/>
        <v/>
      </c>
      <c r="N88" s="219">
        <f t="shared" si="5"/>
        <v>1</v>
      </c>
      <c r="O88" s="219" t="str">
        <f t="shared" si="6"/>
        <v/>
      </c>
      <c r="Q88" s="114">
        <v>1</v>
      </c>
    </row>
    <row r="89" spans="1:17" ht="21.75" customHeight="1" x14ac:dyDescent="0.3">
      <c r="A89" s="214">
        <f>SUBTOTAL(9,$Q$22:Q88)+1</f>
        <v>67</v>
      </c>
      <c r="B89" s="223">
        <v>118120115</v>
      </c>
      <c r="C89" s="223" t="s">
        <v>180</v>
      </c>
      <c r="D89" s="223" t="s">
        <v>80</v>
      </c>
      <c r="E89" s="223">
        <v>19</v>
      </c>
      <c r="F89" s="223">
        <v>8.64</v>
      </c>
      <c r="G89" s="66" t="str">
        <f>IFERROR(VLOOKUP(B89:B3128,'DOI TUONG'!$C$2:$E$1306,3,FALSE), "")</f>
        <v>BT CĐ</v>
      </c>
      <c r="H89" s="66">
        <f t="shared" si="7"/>
        <v>0.3</v>
      </c>
      <c r="I89" s="215">
        <f t="shared" si="8"/>
        <v>8.9400000000000013</v>
      </c>
      <c r="J89" s="223">
        <v>90</v>
      </c>
      <c r="K89" s="66" t="str">
        <f t="shared" si="9"/>
        <v>Giỏi</v>
      </c>
      <c r="L89" s="66">
        <f t="shared" si="10"/>
        <v>450000</v>
      </c>
      <c r="M89" s="218" t="str">
        <f t="shared" si="4"/>
        <v/>
      </c>
      <c r="N89" s="219">
        <f t="shared" si="5"/>
        <v>1</v>
      </c>
      <c r="O89" s="219" t="str">
        <f t="shared" si="6"/>
        <v/>
      </c>
      <c r="Q89" s="114">
        <v>1</v>
      </c>
    </row>
    <row r="90" spans="1:17" ht="21.75" customHeight="1" x14ac:dyDescent="0.3">
      <c r="A90" s="214">
        <f>SUBTOTAL(9,$Q$22:Q89)+1</f>
        <v>68</v>
      </c>
      <c r="B90" s="223">
        <v>118120041</v>
      </c>
      <c r="C90" s="223" t="s">
        <v>720</v>
      </c>
      <c r="D90" s="223" t="s">
        <v>82</v>
      </c>
      <c r="E90" s="223">
        <v>19</v>
      </c>
      <c r="F90" s="223">
        <v>8.74</v>
      </c>
      <c r="G90" s="66" t="str">
        <f>IFERROR(VLOOKUP(B90:B3129,'DOI TUONG'!$C$2:$E$1306,3,FALSE), "")</f>
        <v>PBT CĐ</v>
      </c>
      <c r="H90" s="66">
        <f t="shared" si="7"/>
        <v>0.2</v>
      </c>
      <c r="I90" s="215">
        <f t="shared" si="8"/>
        <v>8.94</v>
      </c>
      <c r="J90" s="223">
        <v>91</v>
      </c>
      <c r="K90" s="66" t="str">
        <f t="shared" si="9"/>
        <v>Giỏi</v>
      </c>
      <c r="L90" s="66">
        <f t="shared" si="10"/>
        <v>450000</v>
      </c>
      <c r="M90" s="218" t="str">
        <f t="shared" si="4"/>
        <v/>
      </c>
      <c r="N90" s="219">
        <f t="shared" si="5"/>
        <v>1</v>
      </c>
      <c r="O90" s="219" t="str">
        <f t="shared" si="6"/>
        <v/>
      </c>
      <c r="Q90" s="114">
        <v>1</v>
      </c>
    </row>
    <row r="91" spans="1:17" ht="21.75" customHeight="1" x14ac:dyDescent="0.3">
      <c r="A91" s="214">
        <f>SUBTOTAL(9,$Q$22:Q90)+1</f>
        <v>69</v>
      </c>
      <c r="B91" s="223">
        <v>107120208</v>
      </c>
      <c r="C91" s="223" t="s">
        <v>86</v>
      </c>
      <c r="D91" s="223" t="s">
        <v>36</v>
      </c>
      <c r="E91" s="223">
        <v>14</v>
      </c>
      <c r="F91" s="223">
        <v>8.94</v>
      </c>
      <c r="G91" s="66" t="str">
        <f>IFERROR(VLOOKUP(B91:B3130,'DOI TUONG'!$C$2:$E$1306,3,FALSE), "")</f>
        <v/>
      </c>
      <c r="H91" s="66">
        <f t="shared" si="7"/>
        <v>0</v>
      </c>
      <c r="I91" s="215">
        <f t="shared" si="8"/>
        <v>8.94</v>
      </c>
      <c r="J91" s="223">
        <v>90</v>
      </c>
      <c r="K91" s="66" t="str">
        <f t="shared" si="9"/>
        <v>Giỏi</v>
      </c>
      <c r="L91" s="66">
        <f t="shared" si="10"/>
        <v>450000</v>
      </c>
      <c r="M91" s="218" t="str">
        <f t="shared" si="4"/>
        <v/>
      </c>
      <c r="N91" s="219">
        <f t="shared" si="5"/>
        <v>1</v>
      </c>
      <c r="O91" s="219" t="str">
        <f t="shared" si="6"/>
        <v/>
      </c>
      <c r="Q91" s="114">
        <v>1</v>
      </c>
    </row>
    <row r="92" spans="1:17" ht="21.75" customHeight="1" x14ac:dyDescent="0.3">
      <c r="A92" s="214">
        <f>SUBTOTAL(9,$Q$22:Q91)+1</f>
        <v>70</v>
      </c>
      <c r="B92" s="223">
        <v>107110402</v>
      </c>
      <c r="C92" s="223" t="s">
        <v>1023</v>
      </c>
      <c r="D92" s="223" t="s">
        <v>112</v>
      </c>
      <c r="E92" s="223">
        <v>17</v>
      </c>
      <c r="F92" s="223">
        <v>8.94</v>
      </c>
      <c r="G92" s="66" t="str">
        <f>IFERROR(VLOOKUP(B92:B3131,'DOI TUONG'!$C$2:$E$1306,3,FALSE), "")</f>
        <v/>
      </c>
      <c r="H92" s="66">
        <f t="shared" si="7"/>
        <v>0</v>
      </c>
      <c r="I92" s="215">
        <f t="shared" si="8"/>
        <v>8.94</v>
      </c>
      <c r="J92" s="223">
        <v>89</v>
      </c>
      <c r="K92" s="66" t="str">
        <f t="shared" si="9"/>
        <v>Giỏi</v>
      </c>
      <c r="L92" s="66">
        <f t="shared" si="10"/>
        <v>450000</v>
      </c>
      <c r="M92" s="218" t="str">
        <f t="shared" si="4"/>
        <v/>
      </c>
      <c r="N92" s="219">
        <f t="shared" si="5"/>
        <v>1</v>
      </c>
      <c r="O92" s="219" t="str">
        <f t="shared" si="6"/>
        <v/>
      </c>
      <c r="Q92" s="114">
        <v>1</v>
      </c>
    </row>
    <row r="93" spans="1:17" ht="21.75" customHeight="1" x14ac:dyDescent="0.3">
      <c r="A93" s="214">
        <f>SUBTOTAL(9,$Q$22:Q92)+1</f>
        <v>71</v>
      </c>
      <c r="B93" s="223">
        <v>107120202</v>
      </c>
      <c r="C93" s="223" t="s">
        <v>4037</v>
      </c>
      <c r="D93" s="223" t="s">
        <v>36</v>
      </c>
      <c r="E93" s="223">
        <v>13</v>
      </c>
      <c r="F93" s="223">
        <v>8.94</v>
      </c>
      <c r="G93" s="66" t="str">
        <f>IFERROR(VLOOKUP(B93:B3132,'DOI TUONG'!$C$2:$E$1306,3,FALSE), "")</f>
        <v/>
      </c>
      <c r="H93" s="66">
        <f t="shared" si="7"/>
        <v>0</v>
      </c>
      <c r="I93" s="215">
        <f t="shared" si="8"/>
        <v>8.94</v>
      </c>
      <c r="J93" s="223">
        <v>87</v>
      </c>
      <c r="K93" s="66" t="str">
        <f t="shared" si="9"/>
        <v>Giỏi</v>
      </c>
      <c r="L93" s="66">
        <f t="shared" si="10"/>
        <v>450000</v>
      </c>
      <c r="M93" s="218" t="str">
        <f t="shared" ref="M93:M156" si="11">IF(K93="Xuất sắc",1,"")</f>
        <v/>
      </c>
      <c r="N93" s="219">
        <f t="shared" ref="N93:N156" si="12">IF(K93="Giỏi",1,"")</f>
        <v>1</v>
      </c>
      <c r="O93" s="219" t="str">
        <f t="shared" ref="O93:O156" si="13">IF(K93="Khá",1,"")</f>
        <v/>
      </c>
      <c r="Q93" s="114">
        <v>1</v>
      </c>
    </row>
    <row r="94" spans="1:17" ht="21.75" customHeight="1" x14ac:dyDescent="0.3">
      <c r="A94" s="214">
        <f>SUBTOTAL(9,$Q$22:Q93)+1</f>
        <v>72</v>
      </c>
      <c r="B94" s="223">
        <v>118130085</v>
      </c>
      <c r="C94" s="223" t="s">
        <v>96</v>
      </c>
      <c r="D94" s="223" t="s">
        <v>97</v>
      </c>
      <c r="E94" s="223">
        <v>19</v>
      </c>
      <c r="F94" s="223">
        <v>8.6300000000000008</v>
      </c>
      <c r="G94" s="66" t="str">
        <f>IFERROR(VLOOKUP(B94:B3133,'DOI TUONG'!$C$2:$E$1306,3,FALSE), "")</f>
        <v>LT</v>
      </c>
      <c r="H94" s="66">
        <f t="shared" si="7"/>
        <v>0.3</v>
      </c>
      <c r="I94" s="215">
        <f t="shared" si="8"/>
        <v>8.9300000000000015</v>
      </c>
      <c r="J94" s="223">
        <v>91</v>
      </c>
      <c r="K94" s="66" t="str">
        <f t="shared" si="9"/>
        <v>Giỏi</v>
      </c>
      <c r="L94" s="66">
        <f t="shared" si="10"/>
        <v>450000</v>
      </c>
      <c r="M94" s="218" t="str">
        <f t="shared" si="11"/>
        <v/>
      </c>
      <c r="N94" s="219">
        <f t="shared" si="12"/>
        <v>1</v>
      </c>
      <c r="O94" s="219" t="str">
        <f t="shared" si="13"/>
        <v/>
      </c>
      <c r="Q94" s="114">
        <v>1</v>
      </c>
    </row>
    <row r="95" spans="1:17" ht="21.75" customHeight="1" x14ac:dyDescent="0.3">
      <c r="A95" s="214">
        <f>SUBTOTAL(9,$Q$22:Q94)+1</f>
        <v>73</v>
      </c>
      <c r="B95" s="223">
        <v>109120340</v>
      </c>
      <c r="C95" s="223" t="s">
        <v>401</v>
      </c>
      <c r="D95" s="223" t="s">
        <v>99</v>
      </c>
      <c r="E95" s="223">
        <v>19</v>
      </c>
      <c r="F95" s="223">
        <v>8.73</v>
      </c>
      <c r="G95" s="66" t="str">
        <f>IFERROR(VLOOKUP(B95:B3134,'DOI TUONG'!$C$2:$E$1306,3,FALSE), "")</f>
        <v>PBT CĐ</v>
      </c>
      <c r="H95" s="66">
        <f t="shared" si="7"/>
        <v>0.2</v>
      </c>
      <c r="I95" s="215">
        <f t="shared" si="8"/>
        <v>8.93</v>
      </c>
      <c r="J95" s="223">
        <v>91</v>
      </c>
      <c r="K95" s="66" t="str">
        <f t="shared" si="9"/>
        <v>Giỏi</v>
      </c>
      <c r="L95" s="66">
        <f t="shared" si="10"/>
        <v>450000</v>
      </c>
      <c r="M95" s="218" t="str">
        <f t="shared" si="11"/>
        <v/>
      </c>
      <c r="N95" s="219">
        <f t="shared" si="12"/>
        <v>1</v>
      </c>
      <c r="O95" s="219" t="str">
        <f t="shared" si="13"/>
        <v/>
      </c>
      <c r="Q95" s="114">
        <v>1</v>
      </c>
    </row>
    <row r="96" spans="1:17" ht="21.75" customHeight="1" x14ac:dyDescent="0.3">
      <c r="A96" s="214">
        <f>SUBTOTAL(9,$Q$22:Q95)+1</f>
        <v>74</v>
      </c>
      <c r="B96" s="223">
        <v>118110154</v>
      </c>
      <c r="C96" s="223" t="s">
        <v>105</v>
      </c>
      <c r="D96" s="223" t="s">
        <v>95</v>
      </c>
      <c r="E96" s="223">
        <v>20</v>
      </c>
      <c r="F96" s="223">
        <v>8.7200000000000006</v>
      </c>
      <c r="G96" s="66" t="str">
        <f>IFERROR(VLOOKUP(B96:B3135,'DOI TUONG'!$C$2:$E$1306,3,FALSE), "")</f>
        <v>LP</v>
      </c>
      <c r="H96" s="66">
        <f t="shared" si="7"/>
        <v>0.2</v>
      </c>
      <c r="I96" s="215">
        <f t="shared" si="8"/>
        <v>8.92</v>
      </c>
      <c r="J96" s="223">
        <v>96</v>
      </c>
      <c r="K96" s="66" t="str">
        <f t="shared" si="9"/>
        <v>Giỏi</v>
      </c>
      <c r="L96" s="66">
        <f t="shared" si="10"/>
        <v>450000</v>
      </c>
      <c r="M96" s="218" t="str">
        <f t="shared" si="11"/>
        <v/>
      </c>
      <c r="N96" s="219">
        <f t="shared" si="12"/>
        <v>1</v>
      </c>
      <c r="O96" s="219" t="str">
        <f t="shared" si="13"/>
        <v/>
      </c>
      <c r="Q96" s="114">
        <v>1</v>
      </c>
    </row>
    <row r="97" spans="1:17" ht="21.75" customHeight="1" x14ac:dyDescent="0.3">
      <c r="A97" s="214">
        <f>SUBTOTAL(9,$Q$22:Q96)+1</f>
        <v>75</v>
      </c>
      <c r="B97" s="223">
        <v>102130209</v>
      </c>
      <c r="C97" s="223" t="s">
        <v>111</v>
      </c>
      <c r="D97" s="223" t="s">
        <v>53</v>
      </c>
      <c r="E97" s="223">
        <v>17</v>
      </c>
      <c r="F97" s="223">
        <v>8.92</v>
      </c>
      <c r="G97" s="66" t="str">
        <f>IFERROR(VLOOKUP(B97:B3136,'DOI TUONG'!$C$2:$E$1306,3,FALSE), "")</f>
        <v/>
      </c>
      <c r="H97" s="66">
        <f t="shared" si="7"/>
        <v>0</v>
      </c>
      <c r="I97" s="215">
        <f t="shared" si="8"/>
        <v>8.92</v>
      </c>
      <c r="J97" s="223">
        <v>90</v>
      </c>
      <c r="K97" s="66" t="str">
        <f t="shared" si="9"/>
        <v>Giỏi</v>
      </c>
      <c r="L97" s="66">
        <f t="shared" si="10"/>
        <v>450000</v>
      </c>
      <c r="M97" s="218" t="str">
        <f t="shared" si="11"/>
        <v/>
      </c>
      <c r="N97" s="219">
        <f t="shared" si="12"/>
        <v>1</v>
      </c>
      <c r="O97" s="219" t="str">
        <f t="shared" si="13"/>
        <v/>
      </c>
      <c r="Q97" s="114">
        <v>1</v>
      </c>
    </row>
    <row r="98" spans="1:17" ht="21.75" customHeight="1" x14ac:dyDescent="0.3">
      <c r="A98" s="214">
        <f>SUBTOTAL(9,$Q$22:Q97)+1</f>
        <v>76</v>
      </c>
      <c r="B98" s="223">
        <v>118110062</v>
      </c>
      <c r="C98" s="223" t="s">
        <v>903</v>
      </c>
      <c r="D98" s="223" t="s">
        <v>178</v>
      </c>
      <c r="E98" s="223">
        <v>17</v>
      </c>
      <c r="F98" s="223">
        <v>8.92</v>
      </c>
      <c r="G98" s="66" t="str">
        <f>IFERROR(VLOOKUP(B98:B3137,'DOI TUONG'!$C$2:$E$1306,3,FALSE), "")</f>
        <v/>
      </c>
      <c r="H98" s="66">
        <f t="shared" si="7"/>
        <v>0</v>
      </c>
      <c r="I98" s="215">
        <f t="shared" si="8"/>
        <v>8.92</v>
      </c>
      <c r="J98" s="223">
        <v>90</v>
      </c>
      <c r="K98" s="66" t="str">
        <f t="shared" si="9"/>
        <v>Giỏi</v>
      </c>
      <c r="L98" s="66">
        <f t="shared" si="10"/>
        <v>450000</v>
      </c>
      <c r="M98" s="218" t="str">
        <f t="shared" si="11"/>
        <v/>
      </c>
      <c r="N98" s="219">
        <f t="shared" si="12"/>
        <v>1</v>
      </c>
      <c r="O98" s="219" t="str">
        <f t="shared" si="13"/>
        <v/>
      </c>
      <c r="Q98" s="114">
        <v>1</v>
      </c>
    </row>
    <row r="99" spans="1:17" ht="21.75" customHeight="1" x14ac:dyDescent="0.3">
      <c r="A99" s="214">
        <f>SUBTOTAL(9,$Q$22:Q98)+1</f>
        <v>77</v>
      </c>
      <c r="B99" s="223">
        <v>105110425</v>
      </c>
      <c r="C99" s="223" t="s">
        <v>768</v>
      </c>
      <c r="D99" s="223" t="s">
        <v>123</v>
      </c>
      <c r="E99" s="223">
        <v>15</v>
      </c>
      <c r="F99" s="223">
        <v>8.7100000000000009</v>
      </c>
      <c r="G99" s="66" t="str">
        <f>IFERROR(VLOOKUP(B99:B3138,'DOI TUONG'!$C$2:$E$1306,3,FALSE), "")</f>
        <v>LP</v>
      </c>
      <c r="H99" s="66">
        <f t="shared" si="7"/>
        <v>0.2</v>
      </c>
      <c r="I99" s="215">
        <f t="shared" si="8"/>
        <v>8.91</v>
      </c>
      <c r="J99" s="223">
        <v>94</v>
      </c>
      <c r="K99" s="66" t="str">
        <f t="shared" si="9"/>
        <v>Giỏi</v>
      </c>
      <c r="L99" s="66">
        <f t="shared" si="10"/>
        <v>450000</v>
      </c>
      <c r="M99" s="218" t="str">
        <f t="shared" si="11"/>
        <v/>
      </c>
      <c r="N99" s="219">
        <f t="shared" si="12"/>
        <v>1</v>
      </c>
      <c r="O99" s="219" t="str">
        <f t="shared" si="13"/>
        <v/>
      </c>
      <c r="Q99" s="114">
        <v>1</v>
      </c>
    </row>
    <row r="100" spans="1:17" ht="21.75" customHeight="1" x14ac:dyDescent="0.3">
      <c r="A100" s="214">
        <f>SUBTOTAL(9,$Q$22:Q99)+1</f>
        <v>78</v>
      </c>
      <c r="B100" s="223">
        <v>106130147</v>
      </c>
      <c r="C100" s="223" t="s">
        <v>1233</v>
      </c>
      <c r="D100" s="223" t="s">
        <v>209</v>
      </c>
      <c r="E100" s="223">
        <v>17</v>
      </c>
      <c r="F100" s="223">
        <v>8.61</v>
      </c>
      <c r="G100" s="66" t="str">
        <f>IFERROR(VLOOKUP(B100:B3139,'DOI TUONG'!$C$2:$E$1306,3,FALSE), "")</f>
        <v>BT CĐ</v>
      </c>
      <c r="H100" s="66">
        <f t="shared" si="7"/>
        <v>0.3</v>
      </c>
      <c r="I100" s="215">
        <f t="shared" si="8"/>
        <v>8.91</v>
      </c>
      <c r="J100" s="223">
        <v>93</v>
      </c>
      <c r="K100" s="66" t="str">
        <f t="shared" si="9"/>
        <v>Giỏi</v>
      </c>
      <c r="L100" s="66">
        <f t="shared" si="10"/>
        <v>450000</v>
      </c>
      <c r="M100" s="218" t="str">
        <f t="shared" si="11"/>
        <v/>
      </c>
      <c r="N100" s="219">
        <f t="shared" si="12"/>
        <v>1</v>
      </c>
      <c r="O100" s="219" t="str">
        <f t="shared" si="13"/>
        <v/>
      </c>
      <c r="Q100" s="114">
        <v>1</v>
      </c>
    </row>
    <row r="101" spans="1:17" ht="21.75" customHeight="1" x14ac:dyDescent="0.3">
      <c r="A101" s="214">
        <f>SUBTOTAL(9,$Q$22:Q100)+1</f>
        <v>79</v>
      </c>
      <c r="B101" s="223">
        <v>105120115</v>
      </c>
      <c r="C101" s="223" t="s">
        <v>916</v>
      </c>
      <c r="D101" s="223" t="s">
        <v>110</v>
      </c>
      <c r="E101" s="223">
        <v>18</v>
      </c>
      <c r="F101" s="223">
        <v>8.7100000000000009</v>
      </c>
      <c r="G101" s="66" t="str">
        <f>IFERROR(VLOOKUP(B101:B3140,'DOI TUONG'!$C$2:$E$1306,3,FALSE), "")</f>
        <v>PBT CĐ</v>
      </c>
      <c r="H101" s="66">
        <f t="shared" si="7"/>
        <v>0.2</v>
      </c>
      <c r="I101" s="215">
        <f t="shared" si="8"/>
        <v>8.91</v>
      </c>
      <c r="J101" s="223">
        <v>92</v>
      </c>
      <c r="K101" s="66" t="str">
        <f t="shared" si="9"/>
        <v>Giỏi</v>
      </c>
      <c r="L101" s="66">
        <f t="shared" si="10"/>
        <v>450000</v>
      </c>
      <c r="M101" s="218" t="str">
        <f t="shared" si="11"/>
        <v/>
      </c>
      <c r="N101" s="219">
        <f t="shared" si="12"/>
        <v>1</v>
      </c>
      <c r="O101" s="219" t="str">
        <f t="shared" si="13"/>
        <v/>
      </c>
      <c r="Q101" s="114">
        <v>1</v>
      </c>
    </row>
    <row r="102" spans="1:17" ht="21.75" customHeight="1" x14ac:dyDescent="0.3">
      <c r="A102" s="214">
        <f>SUBTOTAL(9,$Q$22:Q101)+1</f>
        <v>80</v>
      </c>
      <c r="B102" s="223">
        <v>102130198</v>
      </c>
      <c r="C102" s="223" t="s">
        <v>740</v>
      </c>
      <c r="D102" s="223" t="s">
        <v>53</v>
      </c>
      <c r="E102" s="223">
        <v>17</v>
      </c>
      <c r="F102" s="223">
        <v>8.91</v>
      </c>
      <c r="G102" s="66" t="str">
        <f>IFERROR(VLOOKUP(B102:B3141,'DOI TUONG'!$C$2:$E$1306,3,FALSE), "")</f>
        <v/>
      </c>
      <c r="H102" s="66">
        <f t="shared" si="7"/>
        <v>0</v>
      </c>
      <c r="I102" s="215">
        <f t="shared" si="8"/>
        <v>8.91</v>
      </c>
      <c r="J102" s="223">
        <v>88</v>
      </c>
      <c r="K102" s="66" t="str">
        <f t="shared" si="9"/>
        <v>Giỏi</v>
      </c>
      <c r="L102" s="66">
        <f t="shared" si="10"/>
        <v>450000</v>
      </c>
      <c r="M102" s="218" t="str">
        <f t="shared" si="11"/>
        <v/>
      </c>
      <c r="N102" s="219">
        <f t="shared" si="12"/>
        <v>1</v>
      </c>
      <c r="O102" s="219" t="str">
        <f t="shared" si="13"/>
        <v/>
      </c>
      <c r="Q102" s="114">
        <v>1</v>
      </c>
    </row>
    <row r="103" spans="1:17" ht="21.75" customHeight="1" x14ac:dyDescent="0.3">
      <c r="A103" s="214">
        <f>SUBTOTAL(9,$Q$22:Q102)+1</f>
        <v>81</v>
      </c>
      <c r="B103" s="223">
        <v>104120157</v>
      </c>
      <c r="C103" s="223" t="s">
        <v>174</v>
      </c>
      <c r="D103" s="223" t="s">
        <v>217</v>
      </c>
      <c r="E103" s="223">
        <v>15</v>
      </c>
      <c r="F103" s="223">
        <v>8.7100000000000009</v>
      </c>
      <c r="G103" s="66" t="str">
        <f>IFERROR(VLOOKUP(B103:B3142,'DOI TUONG'!$C$2:$E$1306,3,FALSE), "")</f>
        <v>GK 0.2</v>
      </c>
      <c r="H103" s="66">
        <f t="shared" si="7"/>
        <v>0.2</v>
      </c>
      <c r="I103" s="215">
        <f t="shared" si="8"/>
        <v>8.91</v>
      </c>
      <c r="J103" s="223">
        <v>85</v>
      </c>
      <c r="K103" s="66" t="str">
        <f t="shared" si="9"/>
        <v>Giỏi</v>
      </c>
      <c r="L103" s="66">
        <f t="shared" si="10"/>
        <v>450000</v>
      </c>
      <c r="M103" s="218" t="str">
        <f t="shared" si="11"/>
        <v/>
      </c>
      <c r="N103" s="219">
        <f t="shared" si="12"/>
        <v>1</v>
      </c>
      <c r="O103" s="219" t="str">
        <f t="shared" si="13"/>
        <v/>
      </c>
      <c r="Q103" s="114">
        <v>1</v>
      </c>
    </row>
    <row r="104" spans="1:17" ht="21.75" customHeight="1" x14ac:dyDescent="0.3">
      <c r="A104" s="214">
        <f>SUBTOTAL(9,$Q$22:Q103)+1</f>
        <v>82</v>
      </c>
      <c r="B104" s="223">
        <v>102140102</v>
      </c>
      <c r="C104" s="223" t="s">
        <v>1803</v>
      </c>
      <c r="D104" s="223" t="s">
        <v>1804</v>
      </c>
      <c r="E104" s="223">
        <v>19</v>
      </c>
      <c r="F104" s="223">
        <v>8.9</v>
      </c>
      <c r="G104" s="66" t="str">
        <f>IFERROR(VLOOKUP(B104:B3143,'DOI TUONG'!$C$2:$E$1306,3,FALSE), "")</f>
        <v/>
      </c>
      <c r="H104" s="66">
        <f t="shared" si="7"/>
        <v>0</v>
      </c>
      <c r="I104" s="215">
        <f t="shared" si="8"/>
        <v>8.9</v>
      </c>
      <c r="J104" s="223">
        <v>90</v>
      </c>
      <c r="K104" s="66" t="str">
        <f t="shared" si="9"/>
        <v>Giỏi</v>
      </c>
      <c r="L104" s="66">
        <f t="shared" si="10"/>
        <v>450000</v>
      </c>
      <c r="M104" s="218" t="str">
        <f t="shared" si="11"/>
        <v/>
      </c>
      <c r="N104" s="219">
        <f t="shared" si="12"/>
        <v>1</v>
      </c>
      <c r="O104" s="219" t="str">
        <f t="shared" si="13"/>
        <v/>
      </c>
      <c r="Q104" s="114">
        <v>1</v>
      </c>
    </row>
    <row r="105" spans="1:17" ht="21.75" customHeight="1" x14ac:dyDescent="0.3">
      <c r="A105" s="214">
        <f>SUBTOTAL(9,$Q$22:Q104)+1</f>
        <v>83</v>
      </c>
      <c r="B105" s="223">
        <v>102120254</v>
      </c>
      <c r="C105" s="223" t="s">
        <v>711</v>
      </c>
      <c r="D105" s="223" t="s">
        <v>78</v>
      </c>
      <c r="E105" s="223">
        <v>16</v>
      </c>
      <c r="F105" s="223">
        <v>8.9</v>
      </c>
      <c r="G105" s="66" t="str">
        <f>IFERROR(VLOOKUP(B105:B3144,'DOI TUONG'!$C$2:$E$1306,3,FALSE), "")</f>
        <v/>
      </c>
      <c r="H105" s="66">
        <f t="shared" si="7"/>
        <v>0</v>
      </c>
      <c r="I105" s="215">
        <f t="shared" si="8"/>
        <v>8.9</v>
      </c>
      <c r="J105" s="223">
        <v>89</v>
      </c>
      <c r="K105" s="66" t="str">
        <f t="shared" si="9"/>
        <v>Giỏi</v>
      </c>
      <c r="L105" s="66">
        <f t="shared" si="10"/>
        <v>450000</v>
      </c>
      <c r="M105" s="218" t="str">
        <f t="shared" si="11"/>
        <v/>
      </c>
      <c r="N105" s="219">
        <f t="shared" si="12"/>
        <v>1</v>
      </c>
      <c r="O105" s="219" t="str">
        <f t="shared" si="13"/>
        <v/>
      </c>
      <c r="Q105" s="114">
        <v>1</v>
      </c>
    </row>
    <row r="106" spans="1:17" ht="21.75" customHeight="1" x14ac:dyDescent="0.3">
      <c r="A106" s="214">
        <f>SUBTOTAL(9,$Q$22:Q105)+1</f>
        <v>84</v>
      </c>
      <c r="B106" s="223">
        <v>106130187</v>
      </c>
      <c r="C106" s="223" t="s">
        <v>360</v>
      </c>
      <c r="D106" s="223" t="s">
        <v>209</v>
      </c>
      <c r="E106" s="223">
        <v>17</v>
      </c>
      <c r="F106" s="223">
        <v>8.6999999999999993</v>
      </c>
      <c r="G106" s="66" t="str">
        <f>IFERROR(VLOOKUP(B106:B3145,'DOI TUONG'!$C$2:$E$1306,3,FALSE), "")</f>
        <v>LP</v>
      </c>
      <c r="H106" s="66">
        <f t="shared" si="7"/>
        <v>0.2</v>
      </c>
      <c r="I106" s="215">
        <f t="shared" si="8"/>
        <v>8.8999999999999986</v>
      </c>
      <c r="J106" s="223">
        <v>92</v>
      </c>
      <c r="K106" s="66" t="str">
        <f t="shared" si="9"/>
        <v>Giỏi</v>
      </c>
      <c r="L106" s="66">
        <f t="shared" si="10"/>
        <v>450000</v>
      </c>
      <c r="M106" s="218" t="str">
        <f t="shared" si="11"/>
        <v/>
      </c>
      <c r="N106" s="219">
        <f t="shared" si="12"/>
        <v>1</v>
      </c>
      <c r="O106" s="219" t="str">
        <f t="shared" si="13"/>
        <v/>
      </c>
      <c r="Q106" s="114">
        <v>1</v>
      </c>
    </row>
    <row r="107" spans="1:17" ht="21.75" customHeight="1" x14ac:dyDescent="0.3">
      <c r="A107" s="214">
        <f>SUBTOTAL(9,$Q$22:Q106)+1</f>
        <v>85</v>
      </c>
      <c r="B107" s="223">
        <v>118120128</v>
      </c>
      <c r="C107" s="223" t="s">
        <v>383</v>
      </c>
      <c r="D107" s="223" t="s">
        <v>80</v>
      </c>
      <c r="E107" s="223">
        <v>19</v>
      </c>
      <c r="F107" s="223">
        <v>8.6999999999999993</v>
      </c>
      <c r="G107" s="66" t="str">
        <f>IFERROR(VLOOKUP(B107:B3146,'DOI TUONG'!$C$2:$E$1306,3,FALSE), "")</f>
        <v>PBT CĐ</v>
      </c>
      <c r="H107" s="66">
        <f t="shared" si="7"/>
        <v>0.2</v>
      </c>
      <c r="I107" s="215">
        <f t="shared" si="8"/>
        <v>8.8999999999999986</v>
      </c>
      <c r="J107" s="223">
        <v>90</v>
      </c>
      <c r="K107" s="66" t="str">
        <f t="shared" si="9"/>
        <v>Giỏi</v>
      </c>
      <c r="L107" s="66">
        <f t="shared" si="10"/>
        <v>450000</v>
      </c>
      <c r="M107" s="218" t="str">
        <f t="shared" si="11"/>
        <v/>
      </c>
      <c r="N107" s="219">
        <f t="shared" si="12"/>
        <v>1</v>
      </c>
      <c r="O107" s="219" t="str">
        <f t="shared" si="13"/>
        <v/>
      </c>
      <c r="Q107" s="114">
        <v>1</v>
      </c>
    </row>
    <row r="108" spans="1:17" ht="21.75" customHeight="1" x14ac:dyDescent="0.3">
      <c r="A108" s="214">
        <f>SUBTOTAL(9,$Q$22:Q107)+1</f>
        <v>86</v>
      </c>
      <c r="B108" s="223">
        <v>118110139</v>
      </c>
      <c r="C108" s="223" t="s">
        <v>810</v>
      </c>
      <c r="D108" s="223" t="s">
        <v>231</v>
      </c>
      <c r="E108" s="223">
        <v>17</v>
      </c>
      <c r="F108" s="223">
        <v>8.89</v>
      </c>
      <c r="G108" s="66" t="str">
        <f>IFERROR(VLOOKUP(B108:B3147,'DOI TUONG'!$C$2:$E$1306,3,FALSE), "")</f>
        <v/>
      </c>
      <c r="H108" s="66">
        <f t="shared" si="7"/>
        <v>0</v>
      </c>
      <c r="I108" s="215">
        <f t="shared" si="8"/>
        <v>8.89</v>
      </c>
      <c r="J108" s="223">
        <v>89</v>
      </c>
      <c r="K108" s="66" t="str">
        <f t="shared" si="9"/>
        <v>Giỏi</v>
      </c>
      <c r="L108" s="66">
        <f t="shared" si="10"/>
        <v>450000</v>
      </c>
      <c r="M108" s="218" t="str">
        <f t="shared" si="11"/>
        <v/>
      </c>
      <c r="N108" s="219">
        <f t="shared" si="12"/>
        <v>1</v>
      </c>
      <c r="O108" s="219" t="str">
        <f t="shared" si="13"/>
        <v/>
      </c>
      <c r="Q108" s="114">
        <v>1</v>
      </c>
    </row>
    <row r="109" spans="1:17" ht="21.75" customHeight="1" x14ac:dyDescent="0.3">
      <c r="A109" s="214">
        <f>SUBTOTAL(9,$Q$22:Q108)+1</f>
        <v>87</v>
      </c>
      <c r="B109" s="223">
        <v>118120091</v>
      </c>
      <c r="C109" s="223" t="s">
        <v>770</v>
      </c>
      <c r="D109" s="223" t="s">
        <v>80</v>
      </c>
      <c r="E109" s="223">
        <v>19</v>
      </c>
      <c r="F109" s="223">
        <v>8.89</v>
      </c>
      <c r="G109" s="66" t="str">
        <f>IFERROR(VLOOKUP(B109:B3148,'DOI TUONG'!$C$2:$E$1306,3,FALSE), "")</f>
        <v/>
      </c>
      <c r="H109" s="66">
        <f t="shared" si="7"/>
        <v>0</v>
      </c>
      <c r="I109" s="215">
        <f t="shared" si="8"/>
        <v>8.89</v>
      </c>
      <c r="J109" s="223">
        <v>89</v>
      </c>
      <c r="K109" s="66" t="str">
        <f t="shared" si="9"/>
        <v>Giỏi</v>
      </c>
      <c r="L109" s="66">
        <f t="shared" si="10"/>
        <v>450000</v>
      </c>
      <c r="M109" s="218" t="str">
        <f t="shared" si="11"/>
        <v/>
      </c>
      <c r="N109" s="219">
        <f t="shared" si="12"/>
        <v>1</v>
      </c>
      <c r="O109" s="219" t="str">
        <f t="shared" si="13"/>
        <v/>
      </c>
      <c r="Q109" s="114">
        <v>1</v>
      </c>
    </row>
    <row r="110" spans="1:17" ht="21.75" customHeight="1" x14ac:dyDescent="0.3">
      <c r="A110" s="214">
        <f>SUBTOTAL(9,$Q$22:Q109)+1</f>
        <v>88</v>
      </c>
      <c r="B110" s="223">
        <v>102120245</v>
      </c>
      <c r="C110" s="223" t="s">
        <v>76</v>
      </c>
      <c r="D110" s="223" t="s">
        <v>78</v>
      </c>
      <c r="E110" s="223">
        <v>16</v>
      </c>
      <c r="F110" s="223">
        <v>8.89</v>
      </c>
      <c r="G110" s="66" t="str">
        <f>IFERROR(VLOOKUP(B110:B3149,'DOI TUONG'!$C$2:$E$1306,3,FALSE), "")</f>
        <v/>
      </c>
      <c r="H110" s="66">
        <f t="shared" si="7"/>
        <v>0</v>
      </c>
      <c r="I110" s="215">
        <f t="shared" si="8"/>
        <v>8.89</v>
      </c>
      <c r="J110" s="223">
        <v>88</v>
      </c>
      <c r="K110" s="66" t="str">
        <f t="shared" si="9"/>
        <v>Giỏi</v>
      </c>
      <c r="L110" s="66">
        <f t="shared" si="10"/>
        <v>450000</v>
      </c>
      <c r="M110" s="218" t="str">
        <f t="shared" si="11"/>
        <v/>
      </c>
      <c r="N110" s="219">
        <f t="shared" si="12"/>
        <v>1</v>
      </c>
      <c r="O110" s="219" t="str">
        <f t="shared" si="13"/>
        <v/>
      </c>
      <c r="Q110" s="114">
        <v>1</v>
      </c>
    </row>
    <row r="111" spans="1:17" ht="21.75" customHeight="1" x14ac:dyDescent="0.3">
      <c r="A111" s="214">
        <f>SUBTOTAL(9,$Q$22:Q110)+1</f>
        <v>89</v>
      </c>
      <c r="B111" s="223">
        <v>102110237</v>
      </c>
      <c r="C111" s="223" t="s">
        <v>3305</v>
      </c>
      <c r="D111" s="223" t="s">
        <v>205</v>
      </c>
      <c r="E111" s="223">
        <v>16</v>
      </c>
      <c r="F111" s="223">
        <v>8.89</v>
      </c>
      <c r="G111" s="66" t="str">
        <f>IFERROR(VLOOKUP(B111:B3150,'DOI TUONG'!$C$2:$E$1306,3,FALSE), "")</f>
        <v/>
      </c>
      <c r="H111" s="66">
        <f t="shared" si="7"/>
        <v>0</v>
      </c>
      <c r="I111" s="215">
        <f t="shared" si="8"/>
        <v>8.89</v>
      </c>
      <c r="J111" s="223">
        <v>85</v>
      </c>
      <c r="K111" s="66" t="str">
        <f t="shared" si="9"/>
        <v>Giỏi</v>
      </c>
      <c r="L111" s="66">
        <f t="shared" si="10"/>
        <v>450000</v>
      </c>
      <c r="M111" s="218" t="str">
        <f t="shared" si="11"/>
        <v/>
      </c>
      <c r="N111" s="219">
        <f t="shared" si="12"/>
        <v>1</v>
      </c>
      <c r="O111" s="219" t="str">
        <f t="shared" si="13"/>
        <v/>
      </c>
      <c r="Q111" s="114">
        <v>1</v>
      </c>
    </row>
    <row r="112" spans="1:17" ht="21.75" customHeight="1" x14ac:dyDescent="0.3">
      <c r="A112" s="214">
        <f>SUBTOTAL(9,$Q$22:Q111)+1</f>
        <v>90</v>
      </c>
      <c r="B112" s="223">
        <v>102110111</v>
      </c>
      <c r="C112" s="223" t="s">
        <v>3306</v>
      </c>
      <c r="D112" s="223" t="s">
        <v>115</v>
      </c>
      <c r="E112" s="223">
        <v>14</v>
      </c>
      <c r="F112" s="223">
        <v>8.89</v>
      </c>
      <c r="G112" s="66" t="str">
        <f>IFERROR(VLOOKUP(B112:B3151,'DOI TUONG'!$C$2:$E$1306,3,FALSE), "")</f>
        <v/>
      </c>
      <c r="H112" s="66">
        <f t="shared" si="7"/>
        <v>0</v>
      </c>
      <c r="I112" s="215">
        <f t="shared" si="8"/>
        <v>8.89</v>
      </c>
      <c r="J112" s="223">
        <v>82</v>
      </c>
      <c r="K112" s="66" t="str">
        <f t="shared" si="9"/>
        <v>Giỏi</v>
      </c>
      <c r="L112" s="66">
        <f t="shared" si="10"/>
        <v>450000</v>
      </c>
      <c r="M112" s="218" t="str">
        <f t="shared" si="11"/>
        <v/>
      </c>
      <c r="N112" s="219">
        <f t="shared" si="12"/>
        <v>1</v>
      </c>
      <c r="O112" s="219" t="str">
        <f t="shared" si="13"/>
        <v/>
      </c>
      <c r="Q112" s="114">
        <v>1</v>
      </c>
    </row>
    <row r="113" spans="1:17" ht="21.75" customHeight="1" x14ac:dyDescent="0.3">
      <c r="A113" s="214">
        <f>SUBTOTAL(9,$Q$22:Q112)+1</f>
        <v>91</v>
      </c>
      <c r="B113" s="223">
        <v>107120233</v>
      </c>
      <c r="C113" s="223" t="s">
        <v>221</v>
      </c>
      <c r="D113" s="223" t="s">
        <v>36</v>
      </c>
      <c r="E113" s="223">
        <v>17</v>
      </c>
      <c r="F113" s="223">
        <v>8.69</v>
      </c>
      <c r="G113" s="66" t="str">
        <f>IFERROR(VLOOKUP(B113:B3152,'DOI TUONG'!$C$2:$E$1306,3,FALSE), "")</f>
        <v>LP</v>
      </c>
      <c r="H113" s="66">
        <f t="shared" si="7"/>
        <v>0.2</v>
      </c>
      <c r="I113" s="215">
        <f t="shared" si="8"/>
        <v>8.8899999999999988</v>
      </c>
      <c r="J113" s="223">
        <v>90</v>
      </c>
      <c r="K113" s="66" t="str">
        <f t="shared" si="9"/>
        <v>Giỏi</v>
      </c>
      <c r="L113" s="66">
        <f t="shared" si="10"/>
        <v>450000</v>
      </c>
      <c r="M113" s="218" t="str">
        <f t="shared" si="11"/>
        <v/>
      </c>
      <c r="N113" s="219">
        <f t="shared" si="12"/>
        <v>1</v>
      </c>
      <c r="O113" s="219" t="str">
        <f t="shared" si="13"/>
        <v/>
      </c>
      <c r="Q113" s="114">
        <v>1</v>
      </c>
    </row>
    <row r="114" spans="1:17" ht="21.75" customHeight="1" x14ac:dyDescent="0.3">
      <c r="A114" s="214">
        <f>SUBTOTAL(9,$Q$22:Q113)+1</f>
        <v>92</v>
      </c>
      <c r="B114" s="223">
        <v>107110265</v>
      </c>
      <c r="C114" s="223" t="s">
        <v>1557</v>
      </c>
      <c r="D114" s="223" t="s">
        <v>132</v>
      </c>
      <c r="E114" s="223">
        <v>19</v>
      </c>
      <c r="F114" s="223">
        <v>8.8800000000000008</v>
      </c>
      <c r="G114" s="66" t="str">
        <f>IFERROR(VLOOKUP(B114:B3153,'DOI TUONG'!$C$2:$E$1306,3,FALSE), "")</f>
        <v/>
      </c>
      <c r="H114" s="66">
        <f t="shared" si="7"/>
        <v>0</v>
      </c>
      <c r="I114" s="215">
        <f t="shared" si="8"/>
        <v>8.8800000000000008</v>
      </c>
      <c r="J114" s="223">
        <v>93</v>
      </c>
      <c r="K114" s="66" t="str">
        <f t="shared" si="9"/>
        <v>Giỏi</v>
      </c>
      <c r="L114" s="66">
        <f t="shared" si="10"/>
        <v>450000</v>
      </c>
      <c r="M114" s="218" t="str">
        <f t="shared" si="11"/>
        <v/>
      </c>
      <c r="N114" s="219">
        <f t="shared" si="12"/>
        <v>1</v>
      </c>
      <c r="O114" s="219" t="str">
        <f t="shared" si="13"/>
        <v/>
      </c>
      <c r="Q114" s="114">
        <v>1</v>
      </c>
    </row>
    <row r="115" spans="1:17" ht="21.75" customHeight="1" x14ac:dyDescent="0.3">
      <c r="A115" s="214">
        <f>SUBTOTAL(9,$Q$22:Q114)+1</f>
        <v>93</v>
      </c>
      <c r="B115" s="223">
        <v>105120180</v>
      </c>
      <c r="C115" s="223" t="s">
        <v>814</v>
      </c>
      <c r="D115" s="223" t="s">
        <v>83</v>
      </c>
      <c r="E115" s="223">
        <v>16</v>
      </c>
      <c r="F115" s="223">
        <v>8.58</v>
      </c>
      <c r="G115" s="66" t="str">
        <f>IFERROR(VLOOKUP(B115:B3154,'DOI TUONG'!$C$2:$E$1306,3,FALSE), "")</f>
        <v>BT CĐ</v>
      </c>
      <c r="H115" s="66">
        <f t="shared" si="7"/>
        <v>0.3</v>
      </c>
      <c r="I115" s="215">
        <f t="shared" si="8"/>
        <v>8.8800000000000008</v>
      </c>
      <c r="J115" s="223">
        <v>91</v>
      </c>
      <c r="K115" s="66" t="str">
        <f t="shared" si="9"/>
        <v>Giỏi</v>
      </c>
      <c r="L115" s="66">
        <f t="shared" si="10"/>
        <v>450000</v>
      </c>
      <c r="M115" s="218" t="str">
        <f t="shared" si="11"/>
        <v/>
      </c>
      <c r="N115" s="219">
        <f t="shared" si="12"/>
        <v>1</v>
      </c>
      <c r="O115" s="219" t="str">
        <f t="shared" si="13"/>
        <v/>
      </c>
      <c r="Q115" s="114">
        <v>1</v>
      </c>
    </row>
    <row r="116" spans="1:17" ht="21.75" customHeight="1" x14ac:dyDescent="0.3">
      <c r="A116" s="214">
        <f>SUBTOTAL(9,$Q$22:Q115)+1</f>
        <v>94</v>
      </c>
      <c r="B116" s="223">
        <v>105120323</v>
      </c>
      <c r="C116" s="223" t="s">
        <v>1273</v>
      </c>
      <c r="D116" s="223" t="s">
        <v>43</v>
      </c>
      <c r="E116" s="223">
        <v>17.5</v>
      </c>
      <c r="F116" s="223">
        <v>8.8800000000000008</v>
      </c>
      <c r="G116" s="66" t="str">
        <f>IFERROR(VLOOKUP(B116:B3155,'DOI TUONG'!$C$2:$E$1306,3,FALSE), "")</f>
        <v/>
      </c>
      <c r="H116" s="66">
        <f t="shared" si="7"/>
        <v>0</v>
      </c>
      <c r="I116" s="215">
        <f t="shared" si="8"/>
        <v>8.8800000000000008</v>
      </c>
      <c r="J116" s="223">
        <v>89</v>
      </c>
      <c r="K116" s="66" t="str">
        <f t="shared" si="9"/>
        <v>Giỏi</v>
      </c>
      <c r="L116" s="66">
        <f t="shared" si="10"/>
        <v>450000</v>
      </c>
      <c r="M116" s="218" t="str">
        <f t="shared" si="11"/>
        <v/>
      </c>
      <c r="N116" s="219">
        <f t="shared" si="12"/>
        <v>1</v>
      </c>
      <c r="O116" s="219" t="str">
        <f t="shared" si="13"/>
        <v/>
      </c>
      <c r="Q116" s="114">
        <v>1</v>
      </c>
    </row>
    <row r="117" spans="1:17" ht="21.75" customHeight="1" x14ac:dyDescent="0.3">
      <c r="A117" s="214">
        <f>SUBTOTAL(9,$Q$22:Q116)+1</f>
        <v>95</v>
      </c>
      <c r="B117" s="223">
        <v>103120164</v>
      </c>
      <c r="C117" s="223" t="s">
        <v>177</v>
      </c>
      <c r="D117" s="223" t="s">
        <v>55</v>
      </c>
      <c r="E117" s="223">
        <v>15</v>
      </c>
      <c r="F117" s="223">
        <v>8.68</v>
      </c>
      <c r="G117" s="66" t="str">
        <f>IFERROR(VLOOKUP(B117:B3156,'DOI TUONG'!$C$2:$E$1306,3,FALSE), "")</f>
        <v>LP</v>
      </c>
      <c r="H117" s="66">
        <f t="shared" si="7"/>
        <v>0.2</v>
      </c>
      <c r="I117" s="215">
        <f t="shared" si="8"/>
        <v>8.879999999999999</v>
      </c>
      <c r="J117" s="223">
        <v>91</v>
      </c>
      <c r="K117" s="66" t="str">
        <f t="shared" si="9"/>
        <v>Giỏi</v>
      </c>
      <c r="L117" s="66">
        <f t="shared" si="10"/>
        <v>450000</v>
      </c>
      <c r="M117" s="218" t="str">
        <f t="shared" si="11"/>
        <v/>
      </c>
      <c r="N117" s="219">
        <f t="shared" si="12"/>
        <v>1</v>
      </c>
      <c r="O117" s="219" t="str">
        <f t="shared" si="13"/>
        <v/>
      </c>
      <c r="Q117" s="114">
        <v>1</v>
      </c>
    </row>
    <row r="118" spans="1:17" ht="21.75" customHeight="1" x14ac:dyDescent="0.3">
      <c r="A118" s="214">
        <f>SUBTOTAL(9,$Q$22:Q117)+1</f>
        <v>96</v>
      </c>
      <c r="B118" s="223">
        <v>118120051</v>
      </c>
      <c r="C118" s="223" t="s">
        <v>416</v>
      </c>
      <c r="D118" s="223" t="s">
        <v>82</v>
      </c>
      <c r="E118" s="223">
        <v>19</v>
      </c>
      <c r="F118" s="223">
        <v>8.68</v>
      </c>
      <c r="G118" s="66" t="str">
        <f>IFERROR(VLOOKUP(B118:B3157,'DOI TUONG'!$C$2:$E$1306,3,FALSE), "")</f>
        <v>LP</v>
      </c>
      <c r="H118" s="66">
        <f t="shared" si="7"/>
        <v>0.2</v>
      </c>
      <c r="I118" s="215">
        <f t="shared" si="8"/>
        <v>8.879999999999999</v>
      </c>
      <c r="J118" s="223">
        <v>88</v>
      </c>
      <c r="K118" s="66" t="str">
        <f t="shared" si="9"/>
        <v>Giỏi</v>
      </c>
      <c r="L118" s="66">
        <f t="shared" si="10"/>
        <v>450000</v>
      </c>
      <c r="M118" s="218" t="str">
        <f t="shared" si="11"/>
        <v/>
      </c>
      <c r="N118" s="219">
        <f t="shared" si="12"/>
        <v>1</v>
      </c>
      <c r="O118" s="219" t="str">
        <f t="shared" si="13"/>
        <v/>
      </c>
      <c r="Q118" s="114">
        <v>1</v>
      </c>
    </row>
    <row r="119" spans="1:17" ht="21.75" customHeight="1" x14ac:dyDescent="0.3">
      <c r="A119" s="214">
        <f>SUBTOTAL(9,$Q$22:Q118)+1</f>
        <v>97</v>
      </c>
      <c r="B119" s="223">
        <v>107110285</v>
      </c>
      <c r="C119" s="223" t="s">
        <v>1016</v>
      </c>
      <c r="D119" s="223" t="s">
        <v>132</v>
      </c>
      <c r="E119" s="223">
        <v>19</v>
      </c>
      <c r="F119" s="223">
        <v>8.57</v>
      </c>
      <c r="G119" s="66" t="str">
        <f>IFERROR(VLOOKUP(B119:B3158,'DOI TUONG'!$C$2:$E$1306,3,FALSE), "")</f>
        <v>BT CĐ</v>
      </c>
      <c r="H119" s="66">
        <f t="shared" si="7"/>
        <v>0.3</v>
      </c>
      <c r="I119" s="215">
        <f t="shared" si="8"/>
        <v>8.870000000000001</v>
      </c>
      <c r="J119" s="223">
        <v>95</v>
      </c>
      <c r="K119" s="66" t="str">
        <f t="shared" si="9"/>
        <v>Giỏi</v>
      </c>
      <c r="L119" s="66">
        <f t="shared" si="10"/>
        <v>450000</v>
      </c>
      <c r="M119" s="218" t="str">
        <f t="shared" si="11"/>
        <v/>
      </c>
      <c r="N119" s="219">
        <f t="shared" si="12"/>
        <v>1</v>
      </c>
      <c r="O119" s="219" t="str">
        <f t="shared" si="13"/>
        <v/>
      </c>
      <c r="Q119" s="114">
        <v>1</v>
      </c>
    </row>
    <row r="120" spans="1:17" ht="21.75" customHeight="1" x14ac:dyDescent="0.3">
      <c r="A120" s="214">
        <f>SUBTOTAL(9,$Q$22:Q119)+1</f>
        <v>98</v>
      </c>
      <c r="B120" s="223">
        <v>109120420</v>
      </c>
      <c r="C120" s="223" t="s">
        <v>1244</v>
      </c>
      <c r="D120" s="223" t="s">
        <v>58</v>
      </c>
      <c r="E120" s="223">
        <v>19</v>
      </c>
      <c r="F120" s="223">
        <v>8.57</v>
      </c>
      <c r="G120" s="66" t="str">
        <f>IFERROR(VLOOKUP(B120:B3159,'DOI TUONG'!$C$2:$E$1306,3,FALSE), "")</f>
        <v>LT</v>
      </c>
      <c r="H120" s="66">
        <f t="shared" si="7"/>
        <v>0.3</v>
      </c>
      <c r="I120" s="215">
        <f t="shared" si="8"/>
        <v>8.870000000000001</v>
      </c>
      <c r="J120" s="223">
        <v>90</v>
      </c>
      <c r="K120" s="66" t="str">
        <f t="shared" si="9"/>
        <v>Giỏi</v>
      </c>
      <c r="L120" s="66">
        <f t="shared" si="10"/>
        <v>450000</v>
      </c>
      <c r="M120" s="218" t="str">
        <f t="shared" si="11"/>
        <v/>
      </c>
      <c r="N120" s="219">
        <f t="shared" si="12"/>
        <v>1</v>
      </c>
      <c r="O120" s="219" t="str">
        <f t="shared" si="13"/>
        <v/>
      </c>
      <c r="Q120" s="114">
        <v>1</v>
      </c>
    </row>
    <row r="121" spans="1:17" ht="21.75" customHeight="1" x14ac:dyDescent="0.3">
      <c r="A121" s="214">
        <f>SUBTOTAL(9,$Q$22:Q120)+1</f>
        <v>99</v>
      </c>
      <c r="B121" s="223">
        <v>107110280</v>
      </c>
      <c r="C121" s="223" t="s">
        <v>764</v>
      </c>
      <c r="D121" s="223" t="s">
        <v>132</v>
      </c>
      <c r="E121" s="223">
        <v>19</v>
      </c>
      <c r="F121" s="223">
        <v>8.8699999999999992</v>
      </c>
      <c r="G121" s="66" t="str">
        <f>IFERROR(VLOOKUP(B121:B3160,'DOI TUONG'!$C$2:$E$1306,3,FALSE), "")</f>
        <v/>
      </c>
      <c r="H121" s="66">
        <f t="shared" si="7"/>
        <v>0</v>
      </c>
      <c r="I121" s="215">
        <f t="shared" si="8"/>
        <v>8.8699999999999992</v>
      </c>
      <c r="J121" s="223">
        <v>88</v>
      </c>
      <c r="K121" s="66" t="str">
        <f t="shared" si="9"/>
        <v>Giỏi</v>
      </c>
      <c r="L121" s="66">
        <f t="shared" si="10"/>
        <v>450000</v>
      </c>
      <c r="M121" s="218" t="str">
        <f t="shared" si="11"/>
        <v/>
      </c>
      <c r="N121" s="219">
        <f t="shared" si="12"/>
        <v>1</v>
      </c>
      <c r="O121" s="219" t="str">
        <f t="shared" si="13"/>
        <v/>
      </c>
      <c r="Q121" s="114">
        <v>1</v>
      </c>
    </row>
    <row r="122" spans="1:17" ht="21.75" customHeight="1" x14ac:dyDescent="0.3">
      <c r="A122" s="214">
        <f>SUBTOTAL(9,$Q$22:Q121)+1</f>
        <v>100</v>
      </c>
      <c r="B122" s="223">
        <v>101130130</v>
      </c>
      <c r="C122" s="223" t="s">
        <v>3136</v>
      </c>
      <c r="D122" s="223" t="s">
        <v>393</v>
      </c>
      <c r="E122" s="223">
        <v>17.5</v>
      </c>
      <c r="F122" s="223">
        <v>8.8699999999999992</v>
      </c>
      <c r="G122" s="66" t="str">
        <f>IFERROR(VLOOKUP(B122:B3161,'DOI TUONG'!$C$2:$E$1306,3,FALSE), "")</f>
        <v/>
      </c>
      <c r="H122" s="66">
        <f t="shared" si="7"/>
        <v>0</v>
      </c>
      <c r="I122" s="215">
        <f t="shared" si="8"/>
        <v>8.8699999999999992</v>
      </c>
      <c r="J122" s="223">
        <v>83</v>
      </c>
      <c r="K122" s="66" t="str">
        <f t="shared" si="9"/>
        <v>Giỏi</v>
      </c>
      <c r="L122" s="66">
        <f t="shared" si="10"/>
        <v>450000</v>
      </c>
      <c r="M122" s="218" t="str">
        <f t="shared" si="11"/>
        <v/>
      </c>
      <c r="N122" s="219">
        <f t="shared" si="12"/>
        <v>1</v>
      </c>
      <c r="O122" s="219" t="str">
        <f t="shared" si="13"/>
        <v/>
      </c>
      <c r="Q122" s="114">
        <v>1</v>
      </c>
    </row>
    <row r="123" spans="1:17" ht="21.75" customHeight="1" x14ac:dyDescent="0.3">
      <c r="A123" s="214">
        <f>SUBTOTAL(9,$Q$22:Q122)+1</f>
        <v>101</v>
      </c>
      <c r="B123" s="223">
        <v>107120167</v>
      </c>
      <c r="C123" s="223" t="s">
        <v>2963</v>
      </c>
      <c r="D123" s="223" t="s">
        <v>29</v>
      </c>
      <c r="E123" s="223">
        <v>17</v>
      </c>
      <c r="F123" s="223">
        <v>8.86</v>
      </c>
      <c r="G123" s="66" t="str">
        <f>IFERROR(VLOOKUP(B123:B3162,'DOI TUONG'!$C$2:$E$1306,3,FALSE), "")</f>
        <v/>
      </c>
      <c r="H123" s="66">
        <f t="shared" si="7"/>
        <v>0</v>
      </c>
      <c r="I123" s="215">
        <f t="shared" si="8"/>
        <v>8.86</v>
      </c>
      <c r="J123" s="223">
        <v>90</v>
      </c>
      <c r="K123" s="66" t="str">
        <f t="shared" si="9"/>
        <v>Giỏi</v>
      </c>
      <c r="L123" s="66">
        <f t="shared" si="10"/>
        <v>450000</v>
      </c>
      <c r="M123" s="218" t="str">
        <f t="shared" si="11"/>
        <v/>
      </c>
      <c r="N123" s="219">
        <f t="shared" si="12"/>
        <v>1</v>
      </c>
      <c r="O123" s="219" t="str">
        <f t="shared" si="13"/>
        <v/>
      </c>
      <c r="Q123" s="114">
        <v>1</v>
      </c>
    </row>
    <row r="124" spans="1:17" ht="21.75" customHeight="1" x14ac:dyDescent="0.3">
      <c r="A124" s="214">
        <f>SUBTOTAL(9,$Q$22:Q123)+1</f>
        <v>102</v>
      </c>
      <c r="B124" s="223">
        <v>107110365</v>
      </c>
      <c r="C124" s="223" t="s">
        <v>250</v>
      </c>
      <c r="D124" s="223" t="s">
        <v>66</v>
      </c>
      <c r="E124" s="223">
        <v>19</v>
      </c>
      <c r="F124" s="223">
        <v>8.65</v>
      </c>
      <c r="G124" s="66" t="str">
        <f>IFERROR(VLOOKUP(B124:B3163,'DOI TUONG'!$C$2:$E$1306,3,FALSE), "")</f>
        <v>LP</v>
      </c>
      <c r="H124" s="66">
        <f t="shared" si="7"/>
        <v>0.2</v>
      </c>
      <c r="I124" s="215">
        <f t="shared" si="8"/>
        <v>8.85</v>
      </c>
      <c r="J124" s="223">
        <v>92</v>
      </c>
      <c r="K124" s="66" t="str">
        <f t="shared" si="9"/>
        <v>Giỏi</v>
      </c>
      <c r="L124" s="66">
        <f t="shared" si="10"/>
        <v>450000</v>
      </c>
      <c r="M124" s="218" t="str">
        <f t="shared" si="11"/>
        <v/>
      </c>
      <c r="N124" s="219">
        <f t="shared" si="12"/>
        <v>1</v>
      </c>
      <c r="O124" s="219" t="str">
        <f t="shared" si="13"/>
        <v/>
      </c>
      <c r="Q124" s="114">
        <v>1</v>
      </c>
    </row>
    <row r="125" spans="1:17" ht="21.75" customHeight="1" x14ac:dyDescent="0.3">
      <c r="A125" s="214">
        <f>SUBTOTAL(9,$Q$22:Q124)+1</f>
        <v>103</v>
      </c>
      <c r="B125" s="223">
        <v>107120248</v>
      </c>
      <c r="C125" s="223" t="s">
        <v>1410</v>
      </c>
      <c r="D125" s="223" t="s">
        <v>77</v>
      </c>
      <c r="E125" s="223">
        <v>19</v>
      </c>
      <c r="F125" s="223">
        <v>8.85</v>
      </c>
      <c r="G125" s="66" t="str">
        <f>IFERROR(VLOOKUP(B125:B3164,'DOI TUONG'!$C$2:$E$1306,3,FALSE), "")</f>
        <v/>
      </c>
      <c r="H125" s="66">
        <f t="shared" si="7"/>
        <v>0</v>
      </c>
      <c r="I125" s="215">
        <f t="shared" si="8"/>
        <v>8.85</v>
      </c>
      <c r="J125" s="223">
        <v>90</v>
      </c>
      <c r="K125" s="66" t="str">
        <f t="shared" si="9"/>
        <v>Giỏi</v>
      </c>
      <c r="L125" s="66">
        <f t="shared" si="10"/>
        <v>450000</v>
      </c>
      <c r="M125" s="218" t="str">
        <f t="shared" si="11"/>
        <v/>
      </c>
      <c r="N125" s="219">
        <f t="shared" si="12"/>
        <v>1</v>
      </c>
      <c r="O125" s="219" t="str">
        <f t="shared" si="13"/>
        <v/>
      </c>
      <c r="Q125" s="114">
        <v>1</v>
      </c>
    </row>
    <row r="126" spans="1:17" ht="21.75" customHeight="1" x14ac:dyDescent="0.3">
      <c r="A126" s="214">
        <f>SUBTOTAL(9,$Q$22:Q125)+1</f>
        <v>104</v>
      </c>
      <c r="B126" s="223">
        <v>107110287</v>
      </c>
      <c r="C126" s="223" t="s">
        <v>1108</v>
      </c>
      <c r="D126" s="223" t="s">
        <v>132</v>
      </c>
      <c r="E126" s="223">
        <v>19</v>
      </c>
      <c r="F126" s="223">
        <v>8.85</v>
      </c>
      <c r="G126" s="66" t="str">
        <f>IFERROR(VLOOKUP(B126:B3165,'DOI TUONG'!$C$2:$E$1306,3,FALSE), "")</f>
        <v/>
      </c>
      <c r="H126" s="66">
        <f t="shared" si="7"/>
        <v>0</v>
      </c>
      <c r="I126" s="215">
        <f t="shared" si="8"/>
        <v>8.85</v>
      </c>
      <c r="J126" s="223">
        <v>88</v>
      </c>
      <c r="K126" s="66" t="str">
        <f t="shared" si="9"/>
        <v>Giỏi</v>
      </c>
      <c r="L126" s="66">
        <f t="shared" si="10"/>
        <v>450000</v>
      </c>
      <c r="M126" s="218" t="str">
        <f t="shared" si="11"/>
        <v/>
      </c>
      <c r="N126" s="219">
        <f t="shared" si="12"/>
        <v>1</v>
      </c>
      <c r="O126" s="219" t="str">
        <f t="shared" si="13"/>
        <v/>
      </c>
      <c r="Q126" s="114">
        <v>1</v>
      </c>
    </row>
    <row r="127" spans="1:17" ht="21.75" customHeight="1" x14ac:dyDescent="0.3">
      <c r="A127" s="214">
        <f>SUBTOTAL(9,$Q$22:Q126)+1</f>
        <v>105</v>
      </c>
      <c r="B127" s="223">
        <v>110110333</v>
      </c>
      <c r="C127" s="223" t="s">
        <v>1062</v>
      </c>
      <c r="D127" s="223" t="s">
        <v>150</v>
      </c>
      <c r="E127" s="223">
        <v>19</v>
      </c>
      <c r="F127" s="223">
        <v>8.85</v>
      </c>
      <c r="G127" s="66" t="str">
        <f>IFERROR(VLOOKUP(B127:B3166,'DOI TUONG'!$C$2:$E$1306,3,FALSE), "")</f>
        <v/>
      </c>
      <c r="H127" s="66">
        <f t="shared" si="7"/>
        <v>0</v>
      </c>
      <c r="I127" s="215">
        <f t="shared" si="8"/>
        <v>8.85</v>
      </c>
      <c r="J127" s="223">
        <v>87</v>
      </c>
      <c r="K127" s="66" t="str">
        <f t="shared" si="9"/>
        <v>Giỏi</v>
      </c>
      <c r="L127" s="66">
        <f t="shared" si="10"/>
        <v>450000</v>
      </c>
      <c r="M127" s="218" t="str">
        <f t="shared" si="11"/>
        <v/>
      </c>
      <c r="N127" s="219">
        <f t="shared" si="12"/>
        <v>1</v>
      </c>
      <c r="O127" s="219" t="str">
        <f t="shared" si="13"/>
        <v/>
      </c>
      <c r="Q127" s="114">
        <v>1</v>
      </c>
    </row>
    <row r="128" spans="1:17" ht="21.75" customHeight="1" x14ac:dyDescent="0.3">
      <c r="A128" s="214">
        <f>SUBTOTAL(9,$Q$22:Q127)+1</f>
        <v>106</v>
      </c>
      <c r="B128" s="223">
        <v>102110349</v>
      </c>
      <c r="C128" s="223" t="s">
        <v>3307</v>
      </c>
      <c r="D128" s="223" t="s">
        <v>32</v>
      </c>
      <c r="E128" s="223">
        <v>21</v>
      </c>
      <c r="F128" s="223">
        <v>8.85</v>
      </c>
      <c r="G128" s="66" t="str">
        <f>IFERROR(VLOOKUP(B128:B3167,'DOI TUONG'!$C$2:$E$1306,3,FALSE), "")</f>
        <v/>
      </c>
      <c r="H128" s="66">
        <f t="shared" si="7"/>
        <v>0</v>
      </c>
      <c r="I128" s="215">
        <f t="shared" si="8"/>
        <v>8.85</v>
      </c>
      <c r="J128" s="223">
        <v>86</v>
      </c>
      <c r="K128" s="66" t="str">
        <f t="shared" si="9"/>
        <v>Giỏi</v>
      </c>
      <c r="L128" s="66">
        <f t="shared" si="10"/>
        <v>450000</v>
      </c>
      <c r="M128" s="218" t="str">
        <f t="shared" si="11"/>
        <v/>
      </c>
      <c r="N128" s="219">
        <f t="shared" si="12"/>
        <v>1</v>
      </c>
      <c r="O128" s="219" t="str">
        <f t="shared" si="13"/>
        <v/>
      </c>
      <c r="Q128" s="114">
        <v>1</v>
      </c>
    </row>
    <row r="129" spans="1:17" ht="21.75" customHeight="1" x14ac:dyDescent="0.3">
      <c r="A129" s="214">
        <f>SUBTOTAL(9,$Q$22:Q128)+1</f>
        <v>107</v>
      </c>
      <c r="B129" s="223">
        <v>118110008</v>
      </c>
      <c r="C129" s="223" t="s">
        <v>785</v>
      </c>
      <c r="D129" s="223" t="s">
        <v>178</v>
      </c>
      <c r="E129" s="223">
        <v>17</v>
      </c>
      <c r="F129" s="223">
        <v>8.84</v>
      </c>
      <c r="G129" s="66" t="str">
        <f>IFERROR(VLOOKUP(B129:B3168,'DOI TUONG'!$C$2:$E$1306,3,FALSE), "")</f>
        <v/>
      </c>
      <c r="H129" s="66">
        <f t="shared" si="7"/>
        <v>0</v>
      </c>
      <c r="I129" s="215">
        <f t="shared" si="8"/>
        <v>8.84</v>
      </c>
      <c r="J129" s="223">
        <v>93</v>
      </c>
      <c r="K129" s="66" t="str">
        <f t="shared" si="9"/>
        <v>Giỏi</v>
      </c>
      <c r="L129" s="66">
        <f t="shared" si="10"/>
        <v>450000</v>
      </c>
      <c r="M129" s="218" t="str">
        <f t="shared" si="11"/>
        <v/>
      </c>
      <c r="N129" s="219">
        <f t="shared" si="12"/>
        <v>1</v>
      </c>
      <c r="O129" s="219" t="str">
        <f t="shared" si="13"/>
        <v/>
      </c>
      <c r="Q129" s="114">
        <v>1</v>
      </c>
    </row>
    <row r="130" spans="1:17" ht="21.75" customHeight="1" x14ac:dyDescent="0.3">
      <c r="A130" s="214">
        <f>SUBTOTAL(9,$Q$22:Q129)+1</f>
        <v>108</v>
      </c>
      <c r="B130" s="223">
        <v>106120058</v>
      </c>
      <c r="C130" s="223" t="s">
        <v>169</v>
      </c>
      <c r="D130" s="223" t="s">
        <v>114</v>
      </c>
      <c r="E130" s="223">
        <v>18</v>
      </c>
      <c r="F130" s="223">
        <v>8.5399999999999991</v>
      </c>
      <c r="G130" s="66" t="str">
        <f>IFERROR(VLOOKUP(B130:B3169,'DOI TUONG'!$C$2:$E$1306,3,FALSE), "")</f>
        <v>LT</v>
      </c>
      <c r="H130" s="66">
        <f t="shared" si="7"/>
        <v>0.3</v>
      </c>
      <c r="I130" s="215">
        <f t="shared" si="8"/>
        <v>8.84</v>
      </c>
      <c r="J130" s="223">
        <v>92</v>
      </c>
      <c r="K130" s="66" t="str">
        <f t="shared" si="9"/>
        <v>Giỏi</v>
      </c>
      <c r="L130" s="66">
        <f t="shared" si="10"/>
        <v>450000</v>
      </c>
      <c r="M130" s="218" t="str">
        <f t="shared" si="11"/>
        <v/>
      </c>
      <c r="N130" s="219">
        <f t="shared" si="12"/>
        <v>1</v>
      </c>
      <c r="O130" s="219" t="str">
        <f t="shared" si="13"/>
        <v/>
      </c>
      <c r="Q130" s="114">
        <v>1</v>
      </c>
    </row>
    <row r="131" spans="1:17" ht="21.75" customHeight="1" x14ac:dyDescent="0.3">
      <c r="A131" s="214">
        <f>SUBTOTAL(9,$Q$22:Q130)+1</f>
        <v>109</v>
      </c>
      <c r="B131" s="223">
        <v>102130058</v>
      </c>
      <c r="C131" s="223" t="s">
        <v>716</v>
      </c>
      <c r="D131" s="223" t="s">
        <v>44</v>
      </c>
      <c r="E131" s="223">
        <v>18</v>
      </c>
      <c r="F131" s="223">
        <v>8.84</v>
      </c>
      <c r="G131" s="66" t="str">
        <f>IFERROR(VLOOKUP(B131:B3170,'DOI TUONG'!$C$2:$E$1306,3,FALSE), "")</f>
        <v/>
      </c>
      <c r="H131" s="66">
        <f t="shared" si="7"/>
        <v>0</v>
      </c>
      <c r="I131" s="215">
        <f t="shared" si="8"/>
        <v>8.84</v>
      </c>
      <c r="J131" s="223">
        <v>90</v>
      </c>
      <c r="K131" s="66" t="str">
        <f t="shared" si="9"/>
        <v>Giỏi</v>
      </c>
      <c r="L131" s="66">
        <f t="shared" si="10"/>
        <v>450000</v>
      </c>
      <c r="M131" s="218" t="str">
        <f t="shared" si="11"/>
        <v/>
      </c>
      <c r="N131" s="219">
        <f t="shared" si="12"/>
        <v>1</v>
      </c>
      <c r="O131" s="219" t="str">
        <f t="shared" si="13"/>
        <v/>
      </c>
      <c r="Q131" s="114">
        <v>1</v>
      </c>
    </row>
    <row r="132" spans="1:17" ht="21.75" customHeight="1" x14ac:dyDescent="0.3">
      <c r="A132" s="214">
        <f>SUBTOTAL(9,$Q$22:Q131)+1</f>
        <v>110</v>
      </c>
      <c r="B132" s="223">
        <v>118110033</v>
      </c>
      <c r="C132" s="223" t="s">
        <v>945</v>
      </c>
      <c r="D132" s="223" t="s">
        <v>178</v>
      </c>
      <c r="E132" s="223">
        <v>17</v>
      </c>
      <c r="F132" s="223">
        <v>8.84</v>
      </c>
      <c r="G132" s="66" t="str">
        <f>IFERROR(VLOOKUP(B132:B3171,'DOI TUONG'!$C$2:$E$1306,3,FALSE), "")</f>
        <v/>
      </c>
      <c r="H132" s="66">
        <f t="shared" si="7"/>
        <v>0</v>
      </c>
      <c r="I132" s="215">
        <f t="shared" si="8"/>
        <v>8.84</v>
      </c>
      <c r="J132" s="223">
        <v>89</v>
      </c>
      <c r="K132" s="66" t="str">
        <f t="shared" si="9"/>
        <v>Giỏi</v>
      </c>
      <c r="L132" s="66">
        <f t="shared" si="10"/>
        <v>450000</v>
      </c>
      <c r="M132" s="218" t="str">
        <f t="shared" si="11"/>
        <v/>
      </c>
      <c r="N132" s="219">
        <f t="shared" si="12"/>
        <v>1</v>
      </c>
      <c r="O132" s="219" t="str">
        <f t="shared" si="13"/>
        <v/>
      </c>
      <c r="Q132" s="114">
        <v>1</v>
      </c>
    </row>
    <row r="133" spans="1:17" ht="21.75" customHeight="1" x14ac:dyDescent="0.3">
      <c r="A133" s="214">
        <f>SUBTOTAL(9,$Q$22:Q132)+1</f>
        <v>111</v>
      </c>
      <c r="B133" s="223">
        <v>118110030</v>
      </c>
      <c r="C133" s="223" t="s">
        <v>857</v>
      </c>
      <c r="D133" s="223" t="s">
        <v>178</v>
      </c>
      <c r="E133" s="223">
        <v>17</v>
      </c>
      <c r="F133" s="223">
        <v>8.84</v>
      </c>
      <c r="G133" s="66" t="str">
        <f>IFERROR(VLOOKUP(B133:B3172,'DOI TUONG'!$C$2:$E$1306,3,FALSE), "")</f>
        <v/>
      </c>
      <c r="H133" s="66">
        <f t="shared" si="7"/>
        <v>0</v>
      </c>
      <c r="I133" s="215">
        <f t="shared" si="8"/>
        <v>8.84</v>
      </c>
      <c r="J133" s="223">
        <v>88</v>
      </c>
      <c r="K133" s="66" t="str">
        <f t="shared" si="9"/>
        <v>Giỏi</v>
      </c>
      <c r="L133" s="66">
        <f t="shared" si="10"/>
        <v>450000</v>
      </c>
      <c r="M133" s="218" t="str">
        <f t="shared" si="11"/>
        <v/>
      </c>
      <c r="N133" s="219">
        <f t="shared" si="12"/>
        <v>1</v>
      </c>
      <c r="O133" s="219" t="str">
        <f t="shared" si="13"/>
        <v/>
      </c>
      <c r="Q133" s="114">
        <v>1</v>
      </c>
    </row>
    <row r="134" spans="1:17" ht="21.75" customHeight="1" x14ac:dyDescent="0.3">
      <c r="A134" s="214">
        <f>SUBTOTAL(9,$Q$22:Q133)+1</f>
        <v>112</v>
      </c>
      <c r="B134" s="223">
        <v>118110081</v>
      </c>
      <c r="C134" s="223" t="s">
        <v>1342</v>
      </c>
      <c r="D134" s="223" t="s">
        <v>231</v>
      </c>
      <c r="E134" s="223">
        <v>17</v>
      </c>
      <c r="F134" s="223">
        <v>8.84</v>
      </c>
      <c r="G134" s="66" t="str">
        <f>IFERROR(VLOOKUP(B134:B3173,'DOI TUONG'!$C$2:$E$1306,3,FALSE), "")</f>
        <v/>
      </c>
      <c r="H134" s="66">
        <f t="shared" si="7"/>
        <v>0</v>
      </c>
      <c r="I134" s="215">
        <f t="shared" si="8"/>
        <v>8.84</v>
      </c>
      <c r="J134" s="223">
        <v>86</v>
      </c>
      <c r="K134" s="66" t="str">
        <f t="shared" si="9"/>
        <v>Giỏi</v>
      </c>
      <c r="L134" s="66">
        <f t="shared" si="10"/>
        <v>450000</v>
      </c>
      <c r="M134" s="218" t="str">
        <f t="shared" si="11"/>
        <v/>
      </c>
      <c r="N134" s="219">
        <f t="shared" si="12"/>
        <v>1</v>
      </c>
      <c r="O134" s="219" t="str">
        <f t="shared" si="13"/>
        <v/>
      </c>
      <c r="Q134" s="114">
        <v>1</v>
      </c>
    </row>
    <row r="135" spans="1:17" ht="21.75" customHeight="1" x14ac:dyDescent="0.3">
      <c r="A135" s="214">
        <f>SUBTOTAL(9,$Q$22:Q134)+1</f>
        <v>113</v>
      </c>
      <c r="B135" s="223">
        <v>107110312</v>
      </c>
      <c r="C135" s="223" t="s">
        <v>2002</v>
      </c>
      <c r="D135" s="223" t="s">
        <v>66</v>
      </c>
      <c r="E135" s="223">
        <v>19</v>
      </c>
      <c r="F135" s="223">
        <v>8.6300000000000008</v>
      </c>
      <c r="G135" s="66" t="str">
        <f>IFERROR(VLOOKUP(B135:B3174,'DOI TUONG'!$C$2:$E$1306,3,FALSE), "")</f>
        <v>PBT CĐ</v>
      </c>
      <c r="H135" s="66">
        <f t="shared" si="7"/>
        <v>0.2</v>
      </c>
      <c r="I135" s="215">
        <f t="shared" si="8"/>
        <v>8.83</v>
      </c>
      <c r="J135" s="223">
        <v>98</v>
      </c>
      <c r="K135" s="66" t="str">
        <f t="shared" si="9"/>
        <v>Giỏi</v>
      </c>
      <c r="L135" s="66">
        <f t="shared" si="10"/>
        <v>450000</v>
      </c>
      <c r="M135" s="218" t="str">
        <f t="shared" si="11"/>
        <v/>
      </c>
      <c r="N135" s="219">
        <f t="shared" si="12"/>
        <v>1</v>
      </c>
      <c r="O135" s="219" t="str">
        <f t="shared" si="13"/>
        <v/>
      </c>
      <c r="Q135" s="114">
        <v>1</v>
      </c>
    </row>
    <row r="136" spans="1:17" ht="21.75" customHeight="1" x14ac:dyDescent="0.3">
      <c r="A136" s="214">
        <f>SUBTOTAL(9,$Q$22:Q135)+1</f>
        <v>114</v>
      </c>
      <c r="B136" s="223">
        <v>107120193</v>
      </c>
      <c r="C136" s="223" t="s">
        <v>1696</v>
      </c>
      <c r="D136" s="223" t="s">
        <v>36</v>
      </c>
      <c r="E136" s="223">
        <v>13</v>
      </c>
      <c r="F136" s="223">
        <v>8.5299999999999994</v>
      </c>
      <c r="G136" s="66" t="str">
        <f>IFERROR(VLOOKUP(B136:B3175,'DOI TUONG'!$C$2:$E$1306,3,FALSE), "")</f>
        <v>BT CĐ</v>
      </c>
      <c r="H136" s="66">
        <f t="shared" si="7"/>
        <v>0.3</v>
      </c>
      <c r="I136" s="215">
        <f t="shared" si="8"/>
        <v>8.83</v>
      </c>
      <c r="J136" s="223">
        <v>93</v>
      </c>
      <c r="K136" s="66" t="str">
        <f t="shared" si="9"/>
        <v>Giỏi</v>
      </c>
      <c r="L136" s="66">
        <f t="shared" si="10"/>
        <v>450000</v>
      </c>
      <c r="M136" s="218" t="str">
        <f t="shared" si="11"/>
        <v/>
      </c>
      <c r="N136" s="219">
        <f t="shared" si="12"/>
        <v>1</v>
      </c>
      <c r="O136" s="219" t="str">
        <f t="shared" si="13"/>
        <v/>
      </c>
      <c r="Q136" s="114">
        <v>1</v>
      </c>
    </row>
    <row r="137" spans="1:17" ht="21.75" customHeight="1" x14ac:dyDescent="0.3">
      <c r="A137" s="214">
        <f>SUBTOTAL(9,$Q$22:Q136)+1</f>
        <v>115</v>
      </c>
      <c r="B137" s="223">
        <v>105110315</v>
      </c>
      <c r="C137" s="223" t="s">
        <v>739</v>
      </c>
      <c r="D137" s="223" t="s">
        <v>56</v>
      </c>
      <c r="E137" s="223">
        <v>15</v>
      </c>
      <c r="F137" s="223">
        <v>8.5299999999999994</v>
      </c>
      <c r="G137" s="66" t="str">
        <f>IFERROR(VLOOKUP(B137:B3176,'DOI TUONG'!$C$2:$E$1306,3,FALSE), "")</f>
        <v>LT</v>
      </c>
      <c r="H137" s="66">
        <f t="shared" si="7"/>
        <v>0.3</v>
      </c>
      <c r="I137" s="215">
        <f t="shared" si="8"/>
        <v>8.83</v>
      </c>
      <c r="J137" s="223">
        <v>93</v>
      </c>
      <c r="K137" s="66" t="str">
        <f t="shared" si="9"/>
        <v>Giỏi</v>
      </c>
      <c r="L137" s="66">
        <f t="shared" si="10"/>
        <v>450000</v>
      </c>
      <c r="M137" s="218" t="str">
        <f t="shared" si="11"/>
        <v/>
      </c>
      <c r="N137" s="219">
        <f t="shared" si="12"/>
        <v>1</v>
      </c>
      <c r="O137" s="219" t="str">
        <f t="shared" si="13"/>
        <v/>
      </c>
      <c r="Q137" s="114">
        <v>1</v>
      </c>
    </row>
    <row r="138" spans="1:17" ht="21.75" customHeight="1" x14ac:dyDescent="0.3">
      <c r="A138" s="214">
        <f>SUBTOTAL(9,$Q$22:Q137)+1</f>
        <v>116</v>
      </c>
      <c r="B138" s="223">
        <v>103120068</v>
      </c>
      <c r="C138" s="223" t="s">
        <v>809</v>
      </c>
      <c r="D138" s="223" t="s">
        <v>42</v>
      </c>
      <c r="E138" s="223">
        <v>15</v>
      </c>
      <c r="F138" s="223">
        <v>8.6300000000000008</v>
      </c>
      <c r="G138" s="66" t="str">
        <f>IFERROR(VLOOKUP(B138:B3177,'DOI TUONG'!$C$2:$E$1306,3,FALSE), "")</f>
        <v>PBT CĐ</v>
      </c>
      <c r="H138" s="66">
        <f t="shared" si="7"/>
        <v>0.2</v>
      </c>
      <c r="I138" s="215">
        <f t="shared" si="8"/>
        <v>8.83</v>
      </c>
      <c r="J138" s="223">
        <v>90</v>
      </c>
      <c r="K138" s="66" t="str">
        <f t="shared" si="9"/>
        <v>Giỏi</v>
      </c>
      <c r="L138" s="66">
        <f t="shared" si="10"/>
        <v>450000</v>
      </c>
      <c r="M138" s="218" t="str">
        <f t="shared" si="11"/>
        <v/>
      </c>
      <c r="N138" s="219">
        <f t="shared" si="12"/>
        <v>1</v>
      </c>
      <c r="O138" s="219" t="str">
        <f t="shared" si="13"/>
        <v/>
      </c>
      <c r="Q138" s="114">
        <v>1</v>
      </c>
    </row>
    <row r="139" spans="1:17" ht="21.75" customHeight="1" x14ac:dyDescent="0.3">
      <c r="A139" s="214">
        <f>SUBTOTAL(9,$Q$22:Q138)+1</f>
        <v>117</v>
      </c>
      <c r="B139" s="223">
        <v>105110289</v>
      </c>
      <c r="C139" s="223" t="s">
        <v>841</v>
      </c>
      <c r="D139" s="223" t="s">
        <v>56</v>
      </c>
      <c r="E139" s="223">
        <v>15</v>
      </c>
      <c r="F139" s="223">
        <v>8.83</v>
      </c>
      <c r="G139" s="66" t="str">
        <f>IFERROR(VLOOKUP(B139:B3178,'DOI TUONG'!$C$2:$E$1306,3,FALSE), "")</f>
        <v/>
      </c>
      <c r="H139" s="66">
        <f t="shared" si="7"/>
        <v>0</v>
      </c>
      <c r="I139" s="215">
        <f t="shared" si="8"/>
        <v>8.83</v>
      </c>
      <c r="J139" s="223">
        <v>85</v>
      </c>
      <c r="K139" s="66" t="str">
        <f t="shared" si="9"/>
        <v>Giỏi</v>
      </c>
      <c r="L139" s="66">
        <f t="shared" si="10"/>
        <v>450000</v>
      </c>
      <c r="M139" s="218" t="str">
        <f t="shared" si="11"/>
        <v/>
      </c>
      <c r="N139" s="219">
        <f t="shared" si="12"/>
        <v>1</v>
      </c>
      <c r="O139" s="219" t="str">
        <f t="shared" si="13"/>
        <v/>
      </c>
      <c r="Q139" s="114">
        <v>1</v>
      </c>
    </row>
    <row r="140" spans="1:17" ht="21.75" customHeight="1" x14ac:dyDescent="0.3">
      <c r="A140" s="214">
        <f>SUBTOTAL(9,$Q$22:Q139)+1</f>
        <v>118</v>
      </c>
      <c r="B140" s="223">
        <v>107110324</v>
      </c>
      <c r="C140" s="223" t="s">
        <v>884</v>
      </c>
      <c r="D140" s="223" t="s">
        <v>66</v>
      </c>
      <c r="E140" s="223">
        <v>19</v>
      </c>
      <c r="F140" s="223">
        <v>8.82</v>
      </c>
      <c r="G140" s="66" t="str">
        <f>IFERROR(VLOOKUP(B140:B3179,'DOI TUONG'!$C$2:$E$1306,3,FALSE), "")</f>
        <v/>
      </c>
      <c r="H140" s="66">
        <f t="shared" si="7"/>
        <v>0</v>
      </c>
      <c r="I140" s="215">
        <f t="shared" si="8"/>
        <v>8.82</v>
      </c>
      <c r="J140" s="223">
        <v>93</v>
      </c>
      <c r="K140" s="66" t="str">
        <f t="shared" si="9"/>
        <v>Giỏi</v>
      </c>
      <c r="L140" s="66">
        <f t="shared" si="10"/>
        <v>450000</v>
      </c>
      <c r="M140" s="218" t="str">
        <f t="shared" si="11"/>
        <v/>
      </c>
      <c r="N140" s="219">
        <f t="shared" si="12"/>
        <v>1</v>
      </c>
      <c r="O140" s="219" t="str">
        <f t="shared" si="13"/>
        <v/>
      </c>
      <c r="Q140" s="114">
        <v>1</v>
      </c>
    </row>
    <row r="141" spans="1:17" ht="21.75" customHeight="1" x14ac:dyDescent="0.3">
      <c r="A141" s="214">
        <f>SUBTOTAL(9,$Q$22:Q140)+1</f>
        <v>119</v>
      </c>
      <c r="B141" s="223">
        <v>107110398</v>
      </c>
      <c r="C141" s="223" t="s">
        <v>742</v>
      </c>
      <c r="D141" s="223" t="s">
        <v>112</v>
      </c>
      <c r="E141" s="223">
        <v>17</v>
      </c>
      <c r="F141" s="223">
        <v>8.82</v>
      </c>
      <c r="G141" s="66" t="str">
        <f>IFERROR(VLOOKUP(B141:B3180,'DOI TUONG'!$C$2:$E$1306,3,FALSE), "")</f>
        <v/>
      </c>
      <c r="H141" s="66">
        <f t="shared" si="7"/>
        <v>0</v>
      </c>
      <c r="I141" s="215">
        <f t="shared" si="8"/>
        <v>8.82</v>
      </c>
      <c r="J141" s="223">
        <v>89</v>
      </c>
      <c r="K141" s="66" t="str">
        <f t="shared" si="9"/>
        <v>Giỏi</v>
      </c>
      <c r="L141" s="66">
        <f t="shared" si="10"/>
        <v>450000</v>
      </c>
      <c r="M141" s="218" t="str">
        <f t="shared" si="11"/>
        <v/>
      </c>
      <c r="N141" s="219">
        <f t="shared" si="12"/>
        <v>1</v>
      </c>
      <c r="O141" s="219" t="str">
        <f t="shared" si="13"/>
        <v/>
      </c>
      <c r="Q141" s="114">
        <v>1</v>
      </c>
    </row>
    <row r="142" spans="1:17" ht="21.75" customHeight="1" x14ac:dyDescent="0.3">
      <c r="A142" s="214">
        <f>SUBTOTAL(9,$Q$22:Q141)+1</f>
        <v>120</v>
      </c>
      <c r="B142" s="223">
        <v>103130108</v>
      </c>
      <c r="C142" s="223" t="s">
        <v>2422</v>
      </c>
      <c r="D142" s="223" t="s">
        <v>314</v>
      </c>
      <c r="E142" s="223">
        <v>17</v>
      </c>
      <c r="F142" s="223">
        <v>8.6199999999999992</v>
      </c>
      <c r="G142" s="66" t="str">
        <f>IFERROR(VLOOKUP(B142:B3181,'DOI TUONG'!$C$2:$E$1306,3,FALSE), "")</f>
        <v>LP</v>
      </c>
      <c r="H142" s="66">
        <f t="shared" si="7"/>
        <v>0.2</v>
      </c>
      <c r="I142" s="215">
        <f t="shared" si="8"/>
        <v>8.8199999999999985</v>
      </c>
      <c r="J142" s="223">
        <v>94</v>
      </c>
      <c r="K142" s="66" t="str">
        <f t="shared" si="9"/>
        <v>Giỏi</v>
      </c>
      <c r="L142" s="66">
        <f t="shared" si="10"/>
        <v>450000</v>
      </c>
      <c r="M142" s="218" t="str">
        <f t="shared" si="11"/>
        <v/>
      </c>
      <c r="N142" s="219">
        <f t="shared" si="12"/>
        <v>1</v>
      </c>
      <c r="O142" s="219" t="str">
        <f t="shared" si="13"/>
        <v/>
      </c>
      <c r="Q142" s="114">
        <v>1</v>
      </c>
    </row>
    <row r="143" spans="1:17" ht="21.75" customHeight="1" x14ac:dyDescent="0.3">
      <c r="A143" s="214">
        <f>SUBTOTAL(9,$Q$22:Q142)+1</f>
        <v>121</v>
      </c>
      <c r="B143" s="223">
        <v>118110149</v>
      </c>
      <c r="C143" s="223" t="s">
        <v>94</v>
      </c>
      <c r="D143" s="223" t="s">
        <v>95</v>
      </c>
      <c r="E143" s="223">
        <v>20</v>
      </c>
      <c r="F143" s="223">
        <v>8.81</v>
      </c>
      <c r="G143" s="66" t="str">
        <f>IFERROR(VLOOKUP(B143:B3182,'DOI TUONG'!$C$2:$E$1306,3,FALSE), "")</f>
        <v/>
      </c>
      <c r="H143" s="66">
        <f t="shared" si="7"/>
        <v>0</v>
      </c>
      <c r="I143" s="215">
        <f t="shared" si="8"/>
        <v>8.81</v>
      </c>
      <c r="J143" s="223">
        <v>88</v>
      </c>
      <c r="K143" s="66" t="str">
        <f t="shared" si="9"/>
        <v>Giỏi</v>
      </c>
      <c r="L143" s="66">
        <f t="shared" si="10"/>
        <v>450000</v>
      </c>
      <c r="M143" s="218" t="str">
        <f t="shared" si="11"/>
        <v/>
      </c>
      <c r="N143" s="219">
        <f t="shared" si="12"/>
        <v>1</v>
      </c>
      <c r="O143" s="219" t="str">
        <f t="shared" si="13"/>
        <v/>
      </c>
      <c r="Q143" s="114">
        <v>1</v>
      </c>
    </row>
    <row r="144" spans="1:17" ht="21.75" customHeight="1" x14ac:dyDescent="0.3">
      <c r="A144" s="214">
        <f>SUBTOTAL(9,$Q$22:Q143)+1</f>
        <v>122</v>
      </c>
      <c r="B144" s="223">
        <v>105110346</v>
      </c>
      <c r="C144" s="223" t="s">
        <v>872</v>
      </c>
      <c r="D144" s="223" t="s">
        <v>56</v>
      </c>
      <c r="E144" s="223">
        <v>15</v>
      </c>
      <c r="F144" s="223">
        <v>8.81</v>
      </c>
      <c r="G144" s="66" t="str">
        <f>IFERROR(VLOOKUP(B144:B3183,'DOI TUONG'!$C$2:$E$1306,3,FALSE), "")</f>
        <v/>
      </c>
      <c r="H144" s="66">
        <f t="shared" si="7"/>
        <v>0</v>
      </c>
      <c r="I144" s="215">
        <f t="shared" si="8"/>
        <v>8.81</v>
      </c>
      <c r="J144" s="223">
        <v>84</v>
      </c>
      <c r="K144" s="66" t="str">
        <f t="shared" si="9"/>
        <v>Giỏi</v>
      </c>
      <c r="L144" s="66">
        <f t="shared" si="10"/>
        <v>450000</v>
      </c>
      <c r="M144" s="218" t="str">
        <f t="shared" si="11"/>
        <v/>
      </c>
      <c r="N144" s="219">
        <f t="shared" si="12"/>
        <v>1</v>
      </c>
      <c r="O144" s="219" t="str">
        <f t="shared" si="13"/>
        <v/>
      </c>
      <c r="Q144" s="114">
        <v>1</v>
      </c>
    </row>
    <row r="145" spans="1:17" ht="21.75" customHeight="1" x14ac:dyDescent="0.3">
      <c r="A145" s="214">
        <f>SUBTOTAL(9,$Q$22:Q144)+1</f>
        <v>123</v>
      </c>
      <c r="B145" s="223">
        <v>118110123</v>
      </c>
      <c r="C145" s="223" t="s">
        <v>944</v>
      </c>
      <c r="D145" s="223" t="s">
        <v>231</v>
      </c>
      <c r="E145" s="223">
        <v>17</v>
      </c>
      <c r="F145" s="223">
        <v>8.81</v>
      </c>
      <c r="G145" s="66" t="str">
        <f>IFERROR(VLOOKUP(B145:B3184,'DOI TUONG'!$C$2:$E$1306,3,FALSE), "")</f>
        <v/>
      </c>
      <c r="H145" s="66">
        <f t="shared" si="7"/>
        <v>0</v>
      </c>
      <c r="I145" s="215">
        <f t="shared" si="8"/>
        <v>8.81</v>
      </c>
      <c r="J145" s="223">
        <v>82</v>
      </c>
      <c r="K145" s="66" t="str">
        <f t="shared" si="9"/>
        <v>Giỏi</v>
      </c>
      <c r="L145" s="66">
        <f t="shared" si="10"/>
        <v>450000</v>
      </c>
      <c r="M145" s="218" t="str">
        <f t="shared" si="11"/>
        <v/>
      </c>
      <c r="N145" s="219">
        <f t="shared" si="12"/>
        <v>1</v>
      </c>
      <c r="O145" s="219" t="str">
        <f t="shared" si="13"/>
        <v/>
      </c>
      <c r="Q145" s="114">
        <v>1</v>
      </c>
    </row>
    <row r="146" spans="1:17" ht="21.75" customHeight="1" x14ac:dyDescent="0.3">
      <c r="A146" s="214">
        <f>SUBTOTAL(9,$Q$22:Q145)+1</f>
        <v>124</v>
      </c>
      <c r="B146" s="223">
        <v>104110126</v>
      </c>
      <c r="C146" s="223" t="s">
        <v>870</v>
      </c>
      <c r="D146" s="223" t="s">
        <v>197</v>
      </c>
      <c r="E146" s="223">
        <v>21</v>
      </c>
      <c r="F146" s="223">
        <v>8.8000000000000007</v>
      </c>
      <c r="G146" s="66" t="str">
        <f>IFERROR(VLOOKUP(B146:B3185,'DOI TUONG'!$C$2:$E$1306,3,FALSE), "")</f>
        <v/>
      </c>
      <c r="H146" s="66">
        <f t="shared" si="7"/>
        <v>0</v>
      </c>
      <c r="I146" s="215">
        <f t="shared" si="8"/>
        <v>8.8000000000000007</v>
      </c>
      <c r="J146" s="223">
        <v>92</v>
      </c>
      <c r="K146" s="66" t="str">
        <f t="shared" si="9"/>
        <v>Giỏi</v>
      </c>
      <c r="L146" s="66">
        <f t="shared" si="10"/>
        <v>450000</v>
      </c>
      <c r="M146" s="218" t="str">
        <f t="shared" si="11"/>
        <v/>
      </c>
      <c r="N146" s="219">
        <f t="shared" si="12"/>
        <v>1</v>
      </c>
      <c r="O146" s="219" t="str">
        <f t="shared" si="13"/>
        <v/>
      </c>
      <c r="Q146" s="114">
        <v>1</v>
      </c>
    </row>
    <row r="147" spans="1:17" ht="21.75" customHeight="1" x14ac:dyDescent="0.3">
      <c r="A147" s="214">
        <f>SUBTOTAL(9,$Q$22:Q146)+1</f>
        <v>125</v>
      </c>
      <c r="B147" s="223">
        <v>118130158</v>
      </c>
      <c r="C147" s="223" t="s">
        <v>1433</v>
      </c>
      <c r="D147" s="223" t="s">
        <v>59</v>
      </c>
      <c r="E147" s="223">
        <v>20</v>
      </c>
      <c r="F147" s="223">
        <v>8.8000000000000007</v>
      </c>
      <c r="G147" s="66" t="str">
        <f>IFERROR(VLOOKUP(B147:B3186,'DOI TUONG'!$C$2:$E$1306,3,FALSE), "")</f>
        <v/>
      </c>
      <c r="H147" s="66">
        <f t="shared" si="7"/>
        <v>0</v>
      </c>
      <c r="I147" s="215">
        <f t="shared" si="8"/>
        <v>8.8000000000000007</v>
      </c>
      <c r="J147" s="223">
        <v>90</v>
      </c>
      <c r="K147" s="66" t="str">
        <f t="shared" si="9"/>
        <v>Giỏi</v>
      </c>
      <c r="L147" s="66">
        <f t="shared" si="10"/>
        <v>450000</v>
      </c>
      <c r="M147" s="218" t="str">
        <f t="shared" si="11"/>
        <v/>
      </c>
      <c r="N147" s="219">
        <f t="shared" si="12"/>
        <v>1</v>
      </c>
      <c r="O147" s="219" t="str">
        <f t="shared" si="13"/>
        <v/>
      </c>
      <c r="Q147" s="114">
        <v>1</v>
      </c>
    </row>
    <row r="148" spans="1:17" ht="21.75" customHeight="1" x14ac:dyDescent="0.3">
      <c r="A148" s="214">
        <f>SUBTOTAL(9,$Q$22:Q147)+1</f>
        <v>126</v>
      </c>
      <c r="B148" s="223">
        <v>109110165</v>
      </c>
      <c r="C148" s="223" t="s">
        <v>471</v>
      </c>
      <c r="D148" s="223" t="s">
        <v>331</v>
      </c>
      <c r="E148" s="223">
        <v>21.5</v>
      </c>
      <c r="F148" s="223">
        <v>8.5</v>
      </c>
      <c r="G148" s="66" t="str">
        <f>IFERROR(VLOOKUP(B148:B3187,'DOI TUONG'!$C$2:$E$1306,3,FALSE), "")</f>
        <v>BT CĐ</v>
      </c>
      <c r="H148" s="66">
        <f t="shared" si="7"/>
        <v>0.3</v>
      </c>
      <c r="I148" s="215">
        <f t="shared" si="8"/>
        <v>8.8000000000000007</v>
      </c>
      <c r="J148" s="223">
        <v>90</v>
      </c>
      <c r="K148" s="66" t="str">
        <f t="shared" si="9"/>
        <v>Giỏi</v>
      </c>
      <c r="L148" s="66">
        <f t="shared" si="10"/>
        <v>450000</v>
      </c>
      <c r="M148" s="218" t="str">
        <f t="shared" si="11"/>
        <v/>
      </c>
      <c r="N148" s="219">
        <f t="shared" si="12"/>
        <v>1</v>
      </c>
      <c r="O148" s="219" t="str">
        <f t="shared" si="13"/>
        <v/>
      </c>
      <c r="Q148" s="114">
        <v>1</v>
      </c>
    </row>
    <row r="149" spans="1:17" ht="21.75" customHeight="1" x14ac:dyDescent="0.3">
      <c r="A149" s="214">
        <f>SUBTOTAL(9,$Q$22:Q148)+1</f>
        <v>127</v>
      </c>
      <c r="B149" s="223">
        <v>102110375</v>
      </c>
      <c r="C149" s="223" t="s">
        <v>844</v>
      </c>
      <c r="D149" s="223" t="s">
        <v>32</v>
      </c>
      <c r="E149" s="223">
        <v>21</v>
      </c>
      <c r="F149" s="223">
        <v>8.8000000000000007</v>
      </c>
      <c r="G149" s="66" t="str">
        <f>IFERROR(VLOOKUP(B149:B3188,'DOI TUONG'!$C$2:$E$1306,3,FALSE), "")</f>
        <v/>
      </c>
      <c r="H149" s="66">
        <f t="shared" si="7"/>
        <v>0</v>
      </c>
      <c r="I149" s="215">
        <f t="shared" si="8"/>
        <v>8.8000000000000007</v>
      </c>
      <c r="J149" s="223">
        <v>85</v>
      </c>
      <c r="K149" s="66" t="str">
        <f t="shared" si="9"/>
        <v>Giỏi</v>
      </c>
      <c r="L149" s="66">
        <f t="shared" si="10"/>
        <v>450000</v>
      </c>
      <c r="M149" s="218" t="str">
        <f t="shared" si="11"/>
        <v/>
      </c>
      <c r="N149" s="219">
        <f t="shared" si="12"/>
        <v>1</v>
      </c>
      <c r="O149" s="219" t="str">
        <f t="shared" si="13"/>
        <v/>
      </c>
      <c r="Q149" s="114">
        <v>1</v>
      </c>
    </row>
    <row r="150" spans="1:17" ht="21.75" customHeight="1" x14ac:dyDescent="0.3">
      <c r="A150" s="214">
        <f>SUBTOTAL(9,$Q$22:Q149)+1</f>
        <v>128</v>
      </c>
      <c r="B150" s="223">
        <v>105110380</v>
      </c>
      <c r="C150" s="223" t="s">
        <v>1302</v>
      </c>
      <c r="D150" s="223" t="s">
        <v>400</v>
      </c>
      <c r="E150" s="223">
        <v>15</v>
      </c>
      <c r="F150" s="223">
        <v>8.6</v>
      </c>
      <c r="G150" s="66" t="str">
        <f>IFERROR(VLOOKUP(B150:B3189,'DOI TUONG'!$C$2:$E$1306,3,FALSE), "")</f>
        <v>LP</v>
      </c>
      <c r="H150" s="66">
        <f t="shared" si="7"/>
        <v>0.2</v>
      </c>
      <c r="I150" s="215">
        <f t="shared" si="8"/>
        <v>8.7999999999999989</v>
      </c>
      <c r="J150" s="223">
        <v>92</v>
      </c>
      <c r="K150" s="66" t="str">
        <f t="shared" si="9"/>
        <v>Giỏi</v>
      </c>
      <c r="L150" s="66">
        <f t="shared" si="10"/>
        <v>450000</v>
      </c>
      <c r="M150" s="218" t="str">
        <f t="shared" si="11"/>
        <v/>
      </c>
      <c r="N150" s="219">
        <f t="shared" si="12"/>
        <v>1</v>
      </c>
      <c r="O150" s="219" t="str">
        <f t="shared" si="13"/>
        <v/>
      </c>
      <c r="Q150" s="114">
        <v>1</v>
      </c>
    </row>
    <row r="151" spans="1:17" ht="21.75" customHeight="1" x14ac:dyDescent="0.3">
      <c r="A151" s="214">
        <f>SUBTOTAL(9,$Q$22:Q150)+1</f>
        <v>129</v>
      </c>
      <c r="B151" s="223">
        <v>121140021</v>
      </c>
      <c r="C151" s="223" t="s">
        <v>2130</v>
      </c>
      <c r="D151" s="223" t="s">
        <v>2118</v>
      </c>
      <c r="E151" s="223">
        <v>18</v>
      </c>
      <c r="F151" s="223">
        <v>8.49</v>
      </c>
      <c r="G151" s="66" t="str">
        <f>IFERROR(VLOOKUP(B151:B3190,'DOI TUONG'!$C$2:$E$1306,3,FALSE), "")</f>
        <v>LT</v>
      </c>
      <c r="H151" s="66">
        <f t="shared" ref="H151:H214" si="14">IF(G151="UV ĐT",0.3, 0)+IF(G151="UV HSV", 0.3, 0)+IF(G151="PBT LCĐ", 0.3,0)+ IF(G151="UV LCĐ", 0.2, 0)+IF(G151="BT CĐ", 0.3,0)+ IF(G151="PBT CĐ", 0.2,0)+ IF(G151="CN CLB", 0.2,0)+ IF(G151="CN DĐ", 0.2,0)+IF(G151="TĐXK", 0.3, 0)+IF(G151="PĐXK", 0.2, 0)+IF(G151="LT", 0.3,0)+IF(G151="LP", 0.2, 0)+IF(G151="GK 0.2",0.2,0)+IF(G151="GK 0.3", 0.3, 0)+IF(G151="TB ĐD",0.3,0)+IF(G151="PB ĐD",0.2,0)+IF(G151="ĐT ĐTQ",0.3,0)+IF(G151="ĐP ĐTQ",0.2,0)</f>
        <v>0.3</v>
      </c>
      <c r="I151" s="215">
        <f t="shared" ref="I151:I214" si="15">F151+H151</f>
        <v>8.7900000000000009</v>
      </c>
      <c r="J151" s="223">
        <v>93</v>
      </c>
      <c r="K151" s="66" t="str">
        <f t="shared" ref="K151:K214" si="16">IF(AND(I151&gt;=9,J151&gt;=90), "Xuất sắc", IF(AND(I151&gt;=8,J151&gt;=80), "Giỏi", "Khá"))</f>
        <v>Giỏi</v>
      </c>
      <c r="L151" s="66">
        <f t="shared" ref="L151:L214" si="17">IF(K151="Xuất sắc", 500000, IF(K151="Giỏi", 450000, 395000))</f>
        <v>450000</v>
      </c>
      <c r="M151" s="218" t="str">
        <f t="shared" si="11"/>
        <v/>
      </c>
      <c r="N151" s="219">
        <f t="shared" si="12"/>
        <v>1</v>
      </c>
      <c r="O151" s="219" t="str">
        <f t="shared" si="13"/>
        <v/>
      </c>
      <c r="Q151" s="114">
        <v>1</v>
      </c>
    </row>
    <row r="152" spans="1:17" ht="21.75" customHeight="1" x14ac:dyDescent="0.3">
      <c r="A152" s="214">
        <f>SUBTOTAL(9,$Q$22:Q151)+1</f>
        <v>130</v>
      </c>
      <c r="B152" s="223">
        <v>109120098</v>
      </c>
      <c r="C152" s="223" t="s">
        <v>316</v>
      </c>
      <c r="D152" s="223" t="s">
        <v>247</v>
      </c>
      <c r="E152" s="223">
        <v>17</v>
      </c>
      <c r="F152" s="223">
        <v>8.49</v>
      </c>
      <c r="G152" s="66" t="str">
        <f>IFERROR(VLOOKUP(B152:B3191,'DOI TUONG'!$C$2:$E$1306,3,FALSE), "")</f>
        <v>BT CĐ</v>
      </c>
      <c r="H152" s="66">
        <f t="shared" si="14"/>
        <v>0.3</v>
      </c>
      <c r="I152" s="215">
        <f t="shared" si="15"/>
        <v>8.7900000000000009</v>
      </c>
      <c r="J152" s="223">
        <v>91</v>
      </c>
      <c r="K152" s="66" t="str">
        <f t="shared" si="16"/>
        <v>Giỏi</v>
      </c>
      <c r="L152" s="66">
        <f t="shared" si="17"/>
        <v>450000</v>
      </c>
      <c r="M152" s="218" t="str">
        <f t="shared" si="11"/>
        <v/>
      </c>
      <c r="N152" s="219">
        <f t="shared" si="12"/>
        <v>1</v>
      </c>
      <c r="O152" s="219" t="str">
        <f t="shared" si="13"/>
        <v/>
      </c>
      <c r="Q152" s="114">
        <v>1</v>
      </c>
    </row>
    <row r="153" spans="1:17" ht="21.75" customHeight="1" x14ac:dyDescent="0.3">
      <c r="A153" s="214">
        <f>SUBTOTAL(9,$Q$22:Q152)+1</f>
        <v>131</v>
      </c>
      <c r="B153" s="223">
        <v>102140023</v>
      </c>
      <c r="C153" s="223" t="s">
        <v>1801</v>
      </c>
      <c r="D153" s="223" t="s">
        <v>1802</v>
      </c>
      <c r="E153" s="223">
        <v>18</v>
      </c>
      <c r="F153" s="223">
        <v>8.7899999999999991</v>
      </c>
      <c r="G153" s="66" t="str">
        <f>IFERROR(VLOOKUP(B153:B3192,'DOI TUONG'!$C$2:$E$1306,3,FALSE), "")</f>
        <v/>
      </c>
      <c r="H153" s="66">
        <f t="shared" si="14"/>
        <v>0</v>
      </c>
      <c r="I153" s="215">
        <f t="shared" si="15"/>
        <v>8.7899999999999991</v>
      </c>
      <c r="J153" s="223">
        <v>91</v>
      </c>
      <c r="K153" s="66" t="str">
        <f t="shared" si="16"/>
        <v>Giỏi</v>
      </c>
      <c r="L153" s="66">
        <f t="shared" si="17"/>
        <v>450000</v>
      </c>
      <c r="M153" s="218" t="str">
        <f t="shared" si="11"/>
        <v/>
      </c>
      <c r="N153" s="219">
        <f t="shared" si="12"/>
        <v>1</v>
      </c>
      <c r="O153" s="219" t="str">
        <f t="shared" si="13"/>
        <v/>
      </c>
      <c r="Q153" s="114">
        <v>1</v>
      </c>
    </row>
    <row r="154" spans="1:17" ht="21.75" customHeight="1" x14ac:dyDescent="0.3">
      <c r="A154" s="214">
        <f>SUBTOTAL(9,$Q$22:Q153)+1</f>
        <v>132</v>
      </c>
      <c r="B154" s="223">
        <v>118130206</v>
      </c>
      <c r="C154" s="223" t="s">
        <v>2692</v>
      </c>
      <c r="D154" s="223" t="s">
        <v>59</v>
      </c>
      <c r="E154" s="223">
        <v>21</v>
      </c>
      <c r="F154" s="223">
        <v>8.7899999999999991</v>
      </c>
      <c r="G154" s="66" t="str">
        <f>IFERROR(VLOOKUP(B154:B3193,'DOI TUONG'!$C$2:$E$1306,3,FALSE), "")</f>
        <v/>
      </c>
      <c r="H154" s="66">
        <f t="shared" si="14"/>
        <v>0</v>
      </c>
      <c r="I154" s="215">
        <f t="shared" si="15"/>
        <v>8.7899999999999991</v>
      </c>
      <c r="J154" s="223">
        <v>91</v>
      </c>
      <c r="K154" s="66" t="str">
        <f t="shared" si="16"/>
        <v>Giỏi</v>
      </c>
      <c r="L154" s="66">
        <f t="shared" si="17"/>
        <v>450000</v>
      </c>
      <c r="M154" s="218" t="str">
        <f t="shared" si="11"/>
        <v/>
      </c>
      <c r="N154" s="219">
        <f t="shared" si="12"/>
        <v>1</v>
      </c>
      <c r="O154" s="219" t="str">
        <f t="shared" si="13"/>
        <v/>
      </c>
      <c r="Q154" s="114">
        <v>1</v>
      </c>
    </row>
    <row r="155" spans="1:17" ht="21.75" customHeight="1" x14ac:dyDescent="0.3">
      <c r="A155" s="214">
        <f>SUBTOTAL(9,$Q$22:Q154)+1</f>
        <v>133</v>
      </c>
      <c r="B155" s="223">
        <v>118110183</v>
      </c>
      <c r="C155" s="223" t="s">
        <v>947</v>
      </c>
      <c r="D155" s="223" t="s">
        <v>95</v>
      </c>
      <c r="E155" s="223">
        <v>20</v>
      </c>
      <c r="F155" s="223">
        <v>8.7899999999999991</v>
      </c>
      <c r="G155" s="66" t="str">
        <f>IFERROR(VLOOKUP(B155:B3194,'DOI TUONG'!$C$2:$E$1306,3,FALSE), "")</f>
        <v/>
      </c>
      <c r="H155" s="66">
        <f t="shared" si="14"/>
        <v>0</v>
      </c>
      <c r="I155" s="215">
        <f t="shared" si="15"/>
        <v>8.7899999999999991</v>
      </c>
      <c r="J155" s="223">
        <v>89</v>
      </c>
      <c r="K155" s="66" t="str">
        <f t="shared" si="16"/>
        <v>Giỏi</v>
      </c>
      <c r="L155" s="66">
        <f t="shared" si="17"/>
        <v>450000</v>
      </c>
      <c r="M155" s="218" t="str">
        <f t="shared" si="11"/>
        <v/>
      </c>
      <c r="N155" s="219">
        <f t="shared" si="12"/>
        <v>1</v>
      </c>
      <c r="O155" s="219" t="str">
        <f t="shared" si="13"/>
        <v/>
      </c>
      <c r="Q155" s="114">
        <v>1</v>
      </c>
    </row>
    <row r="156" spans="1:17" ht="21.75" customHeight="1" x14ac:dyDescent="0.3">
      <c r="A156" s="214">
        <f>SUBTOTAL(9,$Q$22:Q155)+1</f>
        <v>134</v>
      </c>
      <c r="B156" s="223">
        <v>110110477</v>
      </c>
      <c r="C156" s="223" t="s">
        <v>748</v>
      </c>
      <c r="D156" s="223" t="s">
        <v>147</v>
      </c>
      <c r="E156" s="223">
        <v>19</v>
      </c>
      <c r="F156" s="223">
        <v>8.7899999999999991</v>
      </c>
      <c r="G156" s="66" t="str">
        <f>IFERROR(VLOOKUP(B156:B3195,'DOI TUONG'!$C$2:$E$1306,3,FALSE), "")</f>
        <v/>
      </c>
      <c r="H156" s="66">
        <f t="shared" si="14"/>
        <v>0</v>
      </c>
      <c r="I156" s="215">
        <f t="shared" si="15"/>
        <v>8.7899999999999991</v>
      </c>
      <c r="J156" s="223">
        <v>88</v>
      </c>
      <c r="K156" s="66" t="str">
        <f t="shared" si="16"/>
        <v>Giỏi</v>
      </c>
      <c r="L156" s="66">
        <f t="shared" si="17"/>
        <v>450000</v>
      </c>
      <c r="M156" s="218" t="str">
        <f t="shared" si="11"/>
        <v/>
      </c>
      <c r="N156" s="219">
        <f t="shared" si="12"/>
        <v>1</v>
      </c>
      <c r="O156" s="219" t="str">
        <f t="shared" si="13"/>
        <v/>
      </c>
      <c r="Q156" s="114">
        <v>1</v>
      </c>
    </row>
    <row r="157" spans="1:17" ht="21.75" customHeight="1" x14ac:dyDescent="0.3">
      <c r="A157" s="214">
        <f>SUBTOTAL(9,$Q$22:Q156)+1</f>
        <v>135</v>
      </c>
      <c r="B157" s="223">
        <v>105120433</v>
      </c>
      <c r="C157" s="223" t="s">
        <v>3415</v>
      </c>
      <c r="D157" s="223" t="s">
        <v>168</v>
      </c>
      <c r="E157" s="223">
        <v>16</v>
      </c>
      <c r="F157" s="223">
        <v>8.7899999999999991</v>
      </c>
      <c r="G157" s="66" t="str">
        <f>IFERROR(VLOOKUP(B157:B3196,'DOI TUONG'!$C$2:$E$1306,3,FALSE), "")</f>
        <v/>
      </c>
      <c r="H157" s="66">
        <f t="shared" si="14"/>
        <v>0</v>
      </c>
      <c r="I157" s="215">
        <f t="shared" si="15"/>
        <v>8.7899999999999991</v>
      </c>
      <c r="J157" s="223">
        <v>84</v>
      </c>
      <c r="K157" s="66" t="str">
        <f t="shared" si="16"/>
        <v>Giỏi</v>
      </c>
      <c r="L157" s="66">
        <f t="shared" si="17"/>
        <v>450000</v>
      </c>
      <c r="M157" s="218" t="str">
        <f t="shared" ref="M157:M220" si="18">IF(K157="Xuất sắc",1,"")</f>
        <v/>
      </c>
      <c r="N157" s="219">
        <f t="shared" ref="N157:N220" si="19">IF(K157="Giỏi",1,"")</f>
        <v>1</v>
      </c>
      <c r="O157" s="219" t="str">
        <f t="shared" ref="O157:O220" si="20">IF(K157="Khá",1,"")</f>
        <v/>
      </c>
      <c r="Q157" s="114">
        <v>1</v>
      </c>
    </row>
    <row r="158" spans="1:17" ht="21.75" customHeight="1" x14ac:dyDescent="0.3">
      <c r="A158" s="214">
        <f>SUBTOTAL(9,$Q$22:Q157)+1</f>
        <v>136</v>
      </c>
      <c r="B158" s="223">
        <v>107110316</v>
      </c>
      <c r="C158" s="223" t="s">
        <v>296</v>
      </c>
      <c r="D158" s="223" t="s">
        <v>66</v>
      </c>
      <c r="E158" s="223">
        <v>19</v>
      </c>
      <c r="F158" s="223">
        <v>8.48</v>
      </c>
      <c r="G158" s="66" t="str">
        <f>IFERROR(VLOOKUP(B158:B3197,'DOI TUONG'!$C$2:$E$1306,3,FALSE), "")</f>
        <v>LT</v>
      </c>
      <c r="H158" s="66">
        <f t="shared" si="14"/>
        <v>0.3</v>
      </c>
      <c r="I158" s="215">
        <f t="shared" si="15"/>
        <v>8.7800000000000011</v>
      </c>
      <c r="J158" s="223">
        <v>96</v>
      </c>
      <c r="K158" s="66" t="str">
        <f t="shared" si="16"/>
        <v>Giỏi</v>
      </c>
      <c r="L158" s="66">
        <f t="shared" si="17"/>
        <v>450000</v>
      </c>
      <c r="M158" s="218" t="str">
        <f t="shared" si="18"/>
        <v/>
      </c>
      <c r="N158" s="219">
        <f t="shared" si="19"/>
        <v>1</v>
      </c>
      <c r="O158" s="219" t="str">
        <f t="shared" si="20"/>
        <v/>
      </c>
      <c r="Q158" s="114">
        <v>1</v>
      </c>
    </row>
    <row r="159" spans="1:17" ht="21.75" customHeight="1" x14ac:dyDescent="0.3">
      <c r="A159" s="214">
        <f>SUBTOTAL(9,$Q$22:Q158)+1</f>
        <v>137</v>
      </c>
      <c r="B159" s="223">
        <v>110120312</v>
      </c>
      <c r="C159" s="223" t="s">
        <v>1013</v>
      </c>
      <c r="D159" s="223" t="s">
        <v>50</v>
      </c>
      <c r="E159" s="223">
        <v>16.5</v>
      </c>
      <c r="F159" s="223">
        <v>8.48</v>
      </c>
      <c r="G159" s="66" t="str">
        <f>IFERROR(VLOOKUP(B159:B3198,'DOI TUONG'!$C$2:$E$1306,3,FALSE), "")</f>
        <v>LT</v>
      </c>
      <c r="H159" s="66">
        <f t="shared" si="14"/>
        <v>0.3</v>
      </c>
      <c r="I159" s="215">
        <f t="shared" si="15"/>
        <v>8.7800000000000011</v>
      </c>
      <c r="J159" s="223">
        <v>93</v>
      </c>
      <c r="K159" s="66" t="str">
        <f t="shared" si="16"/>
        <v>Giỏi</v>
      </c>
      <c r="L159" s="66">
        <f t="shared" si="17"/>
        <v>450000</v>
      </c>
      <c r="M159" s="218" t="str">
        <f t="shared" si="18"/>
        <v/>
      </c>
      <c r="N159" s="219">
        <f t="shared" si="19"/>
        <v>1</v>
      </c>
      <c r="O159" s="219" t="str">
        <f t="shared" si="20"/>
        <v/>
      </c>
      <c r="Q159" s="114">
        <v>1</v>
      </c>
    </row>
    <row r="160" spans="1:17" ht="21.75" customHeight="1" x14ac:dyDescent="0.3">
      <c r="A160" s="214">
        <f>SUBTOTAL(9,$Q$22:Q159)+1</f>
        <v>138</v>
      </c>
      <c r="B160" s="223">
        <v>117120044</v>
      </c>
      <c r="C160" s="223" t="s">
        <v>442</v>
      </c>
      <c r="D160" s="223" t="s">
        <v>189</v>
      </c>
      <c r="E160" s="223">
        <v>17</v>
      </c>
      <c r="F160" s="223">
        <v>8.48</v>
      </c>
      <c r="G160" s="66" t="str">
        <f>IFERROR(VLOOKUP(B160:B3199,'DOI TUONG'!$C$2:$E$1306,3,FALSE), "")</f>
        <v>LT</v>
      </c>
      <c r="H160" s="66">
        <f t="shared" si="14"/>
        <v>0.3</v>
      </c>
      <c r="I160" s="215">
        <f t="shared" si="15"/>
        <v>8.7800000000000011</v>
      </c>
      <c r="J160" s="223">
        <v>92</v>
      </c>
      <c r="K160" s="66" t="str">
        <f t="shared" si="16"/>
        <v>Giỏi</v>
      </c>
      <c r="L160" s="66">
        <f t="shared" si="17"/>
        <v>450000</v>
      </c>
      <c r="M160" s="218" t="str">
        <f t="shared" si="18"/>
        <v/>
      </c>
      <c r="N160" s="219">
        <f t="shared" si="19"/>
        <v>1</v>
      </c>
      <c r="O160" s="219" t="str">
        <f t="shared" si="20"/>
        <v/>
      </c>
      <c r="Q160" s="114">
        <v>1</v>
      </c>
    </row>
    <row r="161" spans="1:17" ht="21.75" customHeight="1" x14ac:dyDescent="0.3">
      <c r="A161" s="214">
        <f>SUBTOTAL(9,$Q$22:Q160)+1</f>
        <v>139</v>
      </c>
      <c r="B161" s="223">
        <v>117110126</v>
      </c>
      <c r="C161" s="223" t="s">
        <v>575</v>
      </c>
      <c r="D161" s="223" t="s">
        <v>297</v>
      </c>
      <c r="E161" s="223">
        <v>19</v>
      </c>
      <c r="F161" s="223">
        <v>8.58</v>
      </c>
      <c r="G161" s="66" t="str">
        <f>IFERROR(VLOOKUP(B161:B3200,'DOI TUONG'!$C$2:$E$1306,3,FALSE), "")</f>
        <v>LP</v>
      </c>
      <c r="H161" s="66">
        <f t="shared" si="14"/>
        <v>0.2</v>
      </c>
      <c r="I161" s="215">
        <f t="shared" si="15"/>
        <v>8.7799999999999994</v>
      </c>
      <c r="J161" s="223">
        <v>94</v>
      </c>
      <c r="K161" s="66" t="str">
        <f t="shared" si="16"/>
        <v>Giỏi</v>
      </c>
      <c r="L161" s="66">
        <f t="shared" si="17"/>
        <v>450000</v>
      </c>
      <c r="M161" s="218" t="str">
        <f t="shared" si="18"/>
        <v/>
      </c>
      <c r="N161" s="219">
        <f t="shared" si="19"/>
        <v>1</v>
      </c>
      <c r="O161" s="219" t="str">
        <f t="shared" si="20"/>
        <v/>
      </c>
      <c r="Q161" s="114">
        <v>1</v>
      </c>
    </row>
    <row r="162" spans="1:17" ht="21.75" customHeight="1" x14ac:dyDescent="0.3">
      <c r="A162" s="214">
        <f>SUBTOTAL(9,$Q$22:Q161)+1</f>
        <v>140</v>
      </c>
      <c r="B162" s="223">
        <v>118120130</v>
      </c>
      <c r="C162" s="223" t="s">
        <v>165</v>
      </c>
      <c r="D162" s="223" t="s">
        <v>166</v>
      </c>
      <c r="E162" s="223">
        <v>18</v>
      </c>
      <c r="F162" s="223">
        <v>8.58</v>
      </c>
      <c r="G162" s="66" t="str">
        <f>IFERROR(VLOOKUP(B162:B3201,'DOI TUONG'!$C$2:$E$1306,3,FALSE), "")</f>
        <v>LP</v>
      </c>
      <c r="H162" s="66">
        <f t="shared" si="14"/>
        <v>0.2</v>
      </c>
      <c r="I162" s="215">
        <f t="shared" si="15"/>
        <v>8.7799999999999994</v>
      </c>
      <c r="J162" s="223">
        <v>93</v>
      </c>
      <c r="K162" s="66" t="str">
        <f t="shared" si="16"/>
        <v>Giỏi</v>
      </c>
      <c r="L162" s="66">
        <f t="shared" si="17"/>
        <v>450000</v>
      </c>
      <c r="M162" s="218" t="str">
        <f t="shared" si="18"/>
        <v/>
      </c>
      <c r="N162" s="219">
        <f t="shared" si="19"/>
        <v>1</v>
      </c>
      <c r="O162" s="219" t="str">
        <f t="shared" si="20"/>
        <v/>
      </c>
      <c r="Q162" s="114">
        <v>1</v>
      </c>
    </row>
    <row r="163" spans="1:17" ht="21.75" customHeight="1" x14ac:dyDescent="0.3">
      <c r="A163" s="214">
        <f>SUBTOTAL(9,$Q$22:Q162)+1</f>
        <v>141</v>
      </c>
      <c r="B163" s="223">
        <v>107110364</v>
      </c>
      <c r="C163" s="223" t="s">
        <v>913</v>
      </c>
      <c r="D163" s="223" t="s">
        <v>66</v>
      </c>
      <c r="E163" s="223">
        <v>19</v>
      </c>
      <c r="F163" s="223">
        <v>8.58</v>
      </c>
      <c r="G163" s="66" t="str">
        <f>IFERROR(VLOOKUP(B163:B3202,'DOI TUONG'!$C$2:$E$1306,3,FALSE), "")</f>
        <v>LP</v>
      </c>
      <c r="H163" s="66">
        <f t="shared" si="14"/>
        <v>0.2</v>
      </c>
      <c r="I163" s="215">
        <f t="shared" si="15"/>
        <v>8.7799999999999994</v>
      </c>
      <c r="J163" s="223">
        <v>90</v>
      </c>
      <c r="K163" s="66" t="str">
        <f t="shared" si="16"/>
        <v>Giỏi</v>
      </c>
      <c r="L163" s="66">
        <f t="shared" si="17"/>
        <v>450000</v>
      </c>
      <c r="M163" s="218" t="str">
        <f t="shared" si="18"/>
        <v/>
      </c>
      <c r="N163" s="219">
        <f t="shared" si="19"/>
        <v>1</v>
      </c>
      <c r="O163" s="219" t="str">
        <f t="shared" si="20"/>
        <v/>
      </c>
      <c r="Q163" s="114">
        <v>1</v>
      </c>
    </row>
    <row r="164" spans="1:17" ht="21.75" customHeight="1" x14ac:dyDescent="0.3">
      <c r="A164" s="214">
        <f>SUBTOTAL(9,$Q$22:Q163)+1</f>
        <v>142</v>
      </c>
      <c r="B164" s="223">
        <v>107110193</v>
      </c>
      <c r="C164" s="223" t="s">
        <v>1046</v>
      </c>
      <c r="D164" s="223" t="s">
        <v>784</v>
      </c>
      <c r="E164" s="223">
        <v>19.5</v>
      </c>
      <c r="F164" s="223">
        <v>8.7799999999999994</v>
      </c>
      <c r="G164" s="66" t="str">
        <f>IFERROR(VLOOKUP(B164:B3203,'DOI TUONG'!$C$2:$E$1306,3,FALSE), "")</f>
        <v/>
      </c>
      <c r="H164" s="66">
        <f t="shared" si="14"/>
        <v>0</v>
      </c>
      <c r="I164" s="215">
        <f t="shared" si="15"/>
        <v>8.7799999999999994</v>
      </c>
      <c r="J164" s="223">
        <v>89</v>
      </c>
      <c r="K164" s="66" t="str">
        <f t="shared" si="16"/>
        <v>Giỏi</v>
      </c>
      <c r="L164" s="66">
        <f t="shared" si="17"/>
        <v>450000</v>
      </c>
      <c r="M164" s="218" t="str">
        <f t="shared" si="18"/>
        <v/>
      </c>
      <c r="N164" s="219">
        <f t="shared" si="19"/>
        <v>1</v>
      </c>
      <c r="O164" s="219" t="str">
        <f t="shared" si="20"/>
        <v/>
      </c>
      <c r="Q164" s="114">
        <v>1</v>
      </c>
    </row>
    <row r="165" spans="1:17" ht="21.75" customHeight="1" x14ac:dyDescent="0.3">
      <c r="A165" s="214">
        <f>SUBTOTAL(9,$Q$22:Q164)+1</f>
        <v>143</v>
      </c>
      <c r="B165" s="223">
        <v>107130107</v>
      </c>
      <c r="C165" s="223" t="s">
        <v>1421</v>
      </c>
      <c r="D165" s="223" t="s">
        <v>289</v>
      </c>
      <c r="E165" s="223">
        <v>17</v>
      </c>
      <c r="F165" s="223">
        <v>8.7799999999999994</v>
      </c>
      <c r="G165" s="66" t="str">
        <f>IFERROR(VLOOKUP(B165:B3204,'DOI TUONG'!$C$2:$E$1306,3,FALSE), "")</f>
        <v/>
      </c>
      <c r="H165" s="66">
        <f t="shared" si="14"/>
        <v>0</v>
      </c>
      <c r="I165" s="215">
        <f t="shared" si="15"/>
        <v>8.7799999999999994</v>
      </c>
      <c r="J165" s="223">
        <v>88</v>
      </c>
      <c r="K165" s="66" t="str">
        <f t="shared" si="16"/>
        <v>Giỏi</v>
      </c>
      <c r="L165" s="66">
        <f t="shared" si="17"/>
        <v>450000</v>
      </c>
      <c r="M165" s="218" t="str">
        <f t="shared" si="18"/>
        <v/>
      </c>
      <c r="N165" s="219">
        <f t="shared" si="19"/>
        <v>1</v>
      </c>
      <c r="O165" s="219" t="str">
        <f t="shared" si="20"/>
        <v/>
      </c>
      <c r="Q165" s="114">
        <v>1</v>
      </c>
    </row>
    <row r="166" spans="1:17" ht="21.75" customHeight="1" x14ac:dyDescent="0.3">
      <c r="A166" s="214">
        <f>SUBTOTAL(9,$Q$22:Q165)+1</f>
        <v>144</v>
      </c>
      <c r="B166" s="223">
        <v>118110092</v>
      </c>
      <c r="C166" s="223" t="s">
        <v>1297</v>
      </c>
      <c r="D166" s="223" t="s">
        <v>231</v>
      </c>
      <c r="E166" s="223">
        <v>17</v>
      </c>
      <c r="F166" s="223">
        <v>8.7799999999999994</v>
      </c>
      <c r="G166" s="66" t="str">
        <f>IFERROR(VLOOKUP(B166:B3205,'DOI TUONG'!$C$2:$E$1306,3,FALSE), "")</f>
        <v/>
      </c>
      <c r="H166" s="66">
        <f t="shared" si="14"/>
        <v>0</v>
      </c>
      <c r="I166" s="215">
        <f t="shared" si="15"/>
        <v>8.7799999999999994</v>
      </c>
      <c r="J166" s="223">
        <v>86</v>
      </c>
      <c r="K166" s="66" t="str">
        <f t="shared" si="16"/>
        <v>Giỏi</v>
      </c>
      <c r="L166" s="66">
        <f t="shared" si="17"/>
        <v>450000</v>
      </c>
      <c r="M166" s="218" t="str">
        <f t="shared" si="18"/>
        <v/>
      </c>
      <c r="N166" s="219">
        <f t="shared" si="19"/>
        <v>1</v>
      </c>
      <c r="O166" s="219" t="str">
        <f t="shared" si="20"/>
        <v/>
      </c>
      <c r="Q166" s="114">
        <v>1</v>
      </c>
    </row>
    <row r="167" spans="1:17" ht="21.75" customHeight="1" x14ac:dyDescent="0.3">
      <c r="A167" s="214">
        <f>SUBTOTAL(9,$Q$22:Q166)+1</f>
        <v>145</v>
      </c>
      <c r="B167" s="223">
        <v>118120093</v>
      </c>
      <c r="C167" s="223" t="s">
        <v>1379</v>
      </c>
      <c r="D167" s="223" t="s">
        <v>80</v>
      </c>
      <c r="E167" s="223">
        <v>17</v>
      </c>
      <c r="F167" s="223">
        <v>8.7799999999999994</v>
      </c>
      <c r="G167" s="66" t="str">
        <f>IFERROR(VLOOKUP(B167:B3206,'DOI TUONG'!$C$2:$E$1306,3,FALSE), "")</f>
        <v/>
      </c>
      <c r="H167" s="66">
        <f t="shared" si="14"/>
        <v>0</v>
      </c>
      <c r="I167" s="215">
        <f t="shared" si="15"/>
        <v>8.7799999999999994</v>
      </c>
      <c r="J167" s="223">
        <v>83</v>
      </c>
      <c r="K167" s="66" t="str">
        <f t="shared" si="16"/>
        <v>Giỏi</v>
      </c>
      <c r="L167" s="66">
        <f t="shared" si="17"/>
        <v>450000</v>
      </c>
      <c r="M167" s="218" t="str">
        <f t="shared" si="18"/>
        <v/>
      </c>
      <c r="N167" s="219">
        <f t="shared" si="19"/>
        <v>1</v>
      </c>
      <c r="O167" s="219" t="str">
        <f t="shared" si="20"/>
        <v/>
      </c>
      <c r="Q167" s="114">
        <v>1</v>
      </c>
    </row>
    <row r="168" spans="1:17" ht="21.75" customHeight="1" x14ac:dyDescent="0.3">
      <c r="A168" s="214">
        <f>SUBTOTAL(9,$Q$22:Q167)+1</f>
        <v>146</v>
      </c>
      <c r="B168" s="223">
        <v>107110211</v>
      </c>
      <c r="C168" s="223" t="s">
        <v>782</v>
      </c>
      <c r="D168" s="223" t="s">
        <v>784</v>
      </c>
      <c r="E168" s="223">
        <v>19.5</v>
      </c>
      <c r="F168" s="223">
        <v>8.77</v>
      </c>
      <c r="G168" s="66" t="str">
        <f>IFERROR(VLOOKUP(B168:B3207,'DOI TUONG'!$C$2:$E$1306,3,FALSE), "")</f>
        <v/>
      </c>
      <c r="H168" s="66">
        <f t="shared" si="14"/>
        <v>0</v>
      </c>
      <c r="I168" s="215">
        <f t="shared" si="15"/>
        <v>8.77</v>
      </c>
      <c r="J168" s="223">
        <v>89</v>
      </c>
      <c r="K168" s="66" t="str">
        <f t="shared" si="16"/>
        <v>Giỏi</v>
      </c>
      <c r="L168" s="66">
        <f t="shared" si="17"/>
        <v>450000</v>
      </c>
      <c r="M168" s="218" t="str">
        <f t="shared" si="18"/>
        <v/>
      </c>
      <c r="N168" s="219">
        <f t="shared" si="19"/>
        <v>1</v>
      </c>
      <c r="O168" s="219" t="str">
        <f t="shared" si="20"/>
        <v/>
      </c>
      <c r="Q168" s="114">
        <v>1</v>
      </c>
    </row>
    <row r="169" spans="1:17" ht="21.75" customHeight="1" x14ac:dyDescent="0.3">
      <c r="A169" s="214">
        <f>SUBTOTAL(9,$Q$22:Q168)+1</f>
        <v>147</v>
      </c>
      <c r="B169" s="223">
        <v>105120336</v>
      </c>
      <c r="C169" s="223" t="s">
        <v>1903</v>
      </c>
      <c r="D169" s="223" t="s">
        <v>43</v>
      </c>
      <c r="E169" s="223">
        <v>17.5</v>
      </c>
      <c r="F169" s="223">
        <v>8.56</v>
      </c>
      <c r="G169" s="66" t="str">
        <f>IFERROR(VLOOKUP(B169:B3208,'DOI TUONG'!$C$2:$E$1306,3,FALSE), "")</f>
        <v>PBT CĐ</v>
      </c>
      <c r="H169" s="66">
        <f t="shared" si="14"/>
        <v>0.2</v>
      </c>
      <c r="I169" s="215">
        <f t="shared" si="15"/>
        <v>8.76</v>
      </c>
      <c r="J169" s="223">
        <v>94</v>
      </c>
      <c r="K169" s="66" t="str">
        <f t="shared" si="16"/>
        <v>Giỏi</v>
      </c>
      <c r="L169" s="66">
        <f t="shared" si="17"/>
        <v>450000</v>
      </c>
      <c r="M169" s="218" t="str">
        <f t="shared" si="18"/>
        <v/>
      </c>
      <c r="N169" s="219">
        <f t="shared" si="19"/>
        <v>1</v>
      </c>
      <c r="O169" s="219" t="str">
        <f t="shared" si="20"/>
        <v/>
      </c>
      <c r="Q169" s="114">
        <v>1</v>
      </c>
    </row>
    <row r="170" spans="1:17" ht="21.75" customHeight="1" x14ac:dyDescent="0.3">
      <c r="A170" s="214">
        <f>SUBTOTAL(9,$Q$22:Q169)+1</f>
        <v>148</v>
      </c>
      <c r="B170" s="223">
        <v>101110250</v>
      </c>
      <c r="C170" s="223" t="s">
        <v>1162</v>
      </c>
      <c r="D170" s="223" t="s">
        <v>333</v>
      </c>
      <c r="E170" s="223">
        <v>20</v>
      </c>
      <c r="F170" s="223">
        <v>8.76</v>
      </c>
      <c r="G170" s="66" t="str">
        <f>IFERROR(VLOOKUP(B170:B3209,'DOI TUONG'!$C$2:$E$1306,3,FALSE), "")</f>
        <v/>
      </c>
      <c r="H170" s="66">
        <f t="shared" si="14"/>
        <v>0</v>
      </c>
      <c r="I170" s="215">
        <f t="shared" si="15"/>
        <v>8.76</v>
      </c>
      <c r="J170" s="223">
        <v>89</v>
      </c>
      <c r="K170" s="66" t="str">
        <f t="shared" si="16"/>
        <v>Giỏi</v>
      </c>
      <c r="L170" s="66">
        <f t="shared" si="17"/>
        <v>450000</v>
      </c>
      <c r="M170" s="218" t="str">
        <f t="shared" si="18"/>
        <v/>
      </c>
      <c r="N170" s="219">
        <f t="shared" si="19"/>
        <v>1</v>
      </c>
      <c r="O170" s="219" t="str">
        <f t="shared" si="20"/>
        <v/>
      </c>
      <c r="Q170" s="114">
        <v>1</v>
      </c>
    </row>
    <row r="171" spans="1:17" ht="21.75" customHeight="1" x14ac:dyDescent="0.3">
      <c r="A171" s="214">
        <f>SUBTOTAL(9,$Q$22:Q170)+1</f>
        <v>149</v>
      </c>
      <c r="B171" s="223">
        <v>118110021</v>
      </c>
      <c r="C171" s="223" t="s">
        <v>446</v>
      </c>
      <c r="D171" s="223" t="s">
        <v>178</v>
      </c>
      <c r="E171" s="223">
        <v>17</v>
      </c>
      <c r="F171" s="223">
        <v>8.76</v>
      </c>
      <c r="G171" s="66" t="str">
        <f>IFERROR(VLOOKUP(B171:B3210,'DOI TUONG'!$C$2:$E$1306,3,FALSE), "")</f>
        <v/>
      </c>
      <c r="H171" s="66">
        <f t="shared" si="14"/>
        <v>0</v>
      </c>
      <c r="I171" s="215">
        <f t="shared" si="15"/>
        <v>8.76</v>
      </c>
      <c r="J171" s="223">
        <v>89</v>
      </c>
      <c r="K171" s="66" t="str">
        <f t="shared" si="16"/>
        <v>Giỏi</v>
      </c>
      <c r="L171" s="66">
        <f t="shared" si="17"/>
        <v>450000</v>
      </c>
      <c r="M171" s="218" t="str">
        <f t="shared" si="18"/>
        <v/>
      </c>
      <c r="N171" s="219">
        <f t="shared" si="19"/>
        <v>1</v>
      </c>
      <c r="O171" s="219" t="str">
        <f t="shared" si="20"/>
        <v/>
      </c>
      <c r="Q171" s="114">
        <v>1</v>
      </c>
    </row>
    <row r="172" spans="1:17" ht="21.75" customHeight="1" x14ac:dyDescent="0.3">
      <c r="A172" s="214">
        <f>SUBTOTAL(9,$Q$22:Q171)+1</f>
        <v>150</v>
      </c>
      <c r="B172" s="223">
        <v>102120098</v>
      </c>
      <c r="C172" s="223" t="s">
        <v>778</v>
      </c>
      <c r="D172" s="223" t="s">
        <v>163</v>
      </c>
      <c r="E172" s="223">
        <v>16</v>
      </c>
      <c r="F172" s="223">
        <v>8.76</v>
      </c>
      <c r="G172" s="66" t="str">
        <f>IFERROR(VLOOKUP(B172:B3211,'DOI TUONG'!$C$2:$E$1306,3,FALSE), "")</f>
        <v/>
      </c>
      <c r="H172" s="66">
        <f t="shared" si="14"/>
        <v>0</v>
      </c>
      <c r="I172" s="215">
        <f t="shared" si="15"/>
        <v>8.76</v>
      </c>
      <c r="J172" s="223">
        <v>85</v>
      </c>
      <c r="K172" s="66" t="str">
        <f t="shared" si="16"/>
        <v>Giỏi</v>
      </c>
      <c r="L172" s="66">
        <f t="shared" si="17"/>
        <v>450000</v>
      </c>
      <c r="M172" s="218" t="str">
        <f t="shared" si="18"/>
        <v/>
      </c>
      <c r="N172" s="219">
        <f t="shared" si="19"/>
        <v>1</v>
      </c>
      <c r="O172" s="219" t="str">
        <f t="shared" si="20"/>
        <v/>
      </c>
      <c r="Q172" s="114">
        <v>1</v>
      </c>
    </row>
    <row r="173" spans="1:17" ht="21.75" customHeight="1" x14ac:dyDescent="0.3">
      <c r="A173" s="214">
        <f>SUBTOTAL(9,$Q$22:Q172)+1</f>
        <v>151</v>
      </c>
      <c r="B173" s="223">
        <v>118110083</v>
      </c>
      <c r="C173" s="223" t="s">
        <v>1282</v>
      </c>
      <c r="D173" s="223" t="s">
        <v>231</v>
      </c>
      <c r="E173" s="223">
        <v>17</v>
      </c>
      <c r="F173" s="223">
        <v>8.76</v>
      </c>
      <c r="G173" s="66" t="str">
        <f>IFERROR(VLOOKUP(B173:B3212,'DOI TUONG'!$C$2:$E$1306,3,FALSE), "")</f>
        <v/>
      </c>
      <c r="H173" s="66">
        <f t="shared" si="14"/>
        <v>0</v>
      </c>
      <c r="I173" s="215">
        <f t="shared" si="15"/>
        <v>8.76</v>
      </c>
      <c r="J173" s="223">
        <v>83</v>
      </c>
      <c r="K173" s="66" t="str">
        <f t="shared" si="16"/>
        <v>Giỏi</v>
      </c>
      <c r="L173" s="66">
        <f t="shared" si="17"/>
        <v>450000</v>
      </c>
      <c r="M173" s="218" t="str">
        <f t="shared" si="18"/>
        <v/>
      </c>
      <c r="N173" s="219">
        <f t="shared" si="19"/>
        <v>1</v>
      </c>
      <c r="O173" s="219" t="str">
        <f t="shared" si="20"/>
        <v/>
      </c>
      <c r="Q173" s="114">
        <v>1</v>
      </c>
    </row>
    <row r="174" spans="1:17" ht="21.75" customHeight="1" x14ac:dyDescent="0.3">
      <c r="A174" s="214">
        <f>SUBTOTAL(9,$Q$22:Q173)+1</f>
        <v>152</v>
      </c>
      <c r="B174" s="223">
        <v>105110197</v>
      </c>
      <c r="C174" s="223" t="s">
        <v>707</v>
      </c>
      <c r="D174" s="223" t="s">
        <v>35</v>
      </c>
      <c r="E174" s="223">
        <v>15</v>
      </c>
      <c r="F174" s="223">
        <v>8.75</v>
      </c>
      <c r="G174" s="66" t="str">
        <f>IFERROR(VLOOKUP(B174:B3213,'DOI TUONG'!$C$2:$E$1306,3,FALSE), "")</f>
        <v/>
      </c>
      <c r="H174" s="66">
        <f t="shared" si="14"/>
        <v>0</v>
      </c>
      <c r="I174" s="215">
        <f t="shared" si="15"/>
        <v>8.75</v>
      </c>
      <c r="J174" s="223">
        <v>93</v>
      </c>
      <c r="K174" s="66" t="str">
        <f t="shared" si="16"/>
        <v>Giỏi</v>
      </c>
      <c r="L174" s="66">
        <f t="shared" si="17"/>
        <v>450000</v>
      </c>
      <c r="M174" s="218" t="str">
        <f t="shared" si="18"/>
        <v/>
      </c>
      <c r="N174" s="219">
        <f t="shared" si="19"/>
        <v>1</v>
      </c>
      <c r="O174" s="219" t="str">
        <f t="shared" si="20"/>
        <v/>
      </c>
      <c r="Q174" s="114">
        <v>1</v>
      </c>
    </row>
    <row r="175" spans="1:17" ht="21.75" customHeight="1" x14ac:dyDescent="0.3">
      <c r="A175" s="214">
        <f>SUBTOTAL(9,$Q$22:Q174)+1</f>
        <v>153</v>
      </c>
      <c r="B175" s="223">
        <v>105110224</v>
      </c>
      <c r="C175" s="223" t="s">
        <v>718</v>
      </c>
      <c r="D175" s="223" t="s">
        <v>35</v>
      </c>
      <c r="E175" s="223">
        <v>15</v>
      </c>
      <c r="F175" s="223">
        <v>8.75</v>
      </c>
      <c r="G175" s="66" t="str">
        <f>IFERROR(VLOOKUP(B175:B3214,'DOI TUONG'!$C$2:$E$1306,3,FALSE), "")</f>
        <v/>
      </c>
      <c r="H175" s="66">
        <f t="shared" si="14"/>
        <v>0</v>
      </c>
      <c r="I175" s="215">
        <f t="shared" si="15"/>
        <v>8.75</v>
      </c>
      <c r="J175" s="223">
        <v>88</v>
      </c>
      <c r="K175" s="66" t="str">
        <f t="shared" si="16"/>
        <v>Giỏi</v>
      </c>
      <c r="L175" s="66">
        <f t="shared" si="17"/>
        <v>450000</v>
      </c>
      <c r="M175" s="218" t="str">
        <f t="shared" si="18"/>
        <v/>
      </c>
      <c r="N175" s="219">
        <f t="shared" si="19"/>
        <v>1</v>
      </c>
      <c r="O175" s="219" t="str">
        <f t="shared" si="20"/>
        <v/>
      </c>
      <c r="Q175" s="114">
        <v>1</v>
      </c>
    </row>
    <row r="176" spans="1:17" ht="21.75" customHeight="1" x14ac:dyDescent="0.3">
      <c r="A176" s="214">
        <f>SUBTOTAL(9,$Q$22:Q175)+1</f>
        <v>154</v>
      </c>
      <c r="B176" s="223">
        <v>118120061</v>
      </c>
      <c r="C176" s="223" t="s">
        <v>1219</v>
      </c>
      <c r="D176" s="223" t="s">
        <v>82</v>
      </c>
      <c r="E176" s="223">
        <v>19</v>
      </c>
      <c r="F176" s="223">
        <v>8.75</v>
      </c>
      <c r="G176" s="66" t="str">
        <f>IFERROR(VLOOKUP(B176:B3215,'DOI TUONG'!$C$2:$E$1306,3,FALSE), "")</f>
        <v/>
      </c>
      <c r="H176" s="66">
        <f t="shared" si="14"/>
        <v>0</v>
      </c>
      <c r="I176" s="215">
        <f t="shared" si="15"/>
        <v>8.75</v>
      </c>
      <c r="J176" s="223">
        <v>87</v>
      </c>
      <c r="K176" s="66" t="str">
        <f t="shared" si="16"/>
        <v>Giỏi</v>
      </c>
      <c r="L176" s="66">
        <f t="shared" si="17"/>
        <v>450000</v>
      </c>
      <c r="M176" s="218" t="str">
        <f t="shared" si="18"/>
        <v/>
      </c>
      <c r="N176" s="219">
        <f t="shared" si="19"/>
        <v>1</v>
      </c>
      <c r="O176" s="219" t="str">
        <f t="shared" si="20"/>
        <v/>
      </c>
      <c r="Q176" s="114">
        <v>1</v>
      </c>
    </row>
    <row r="177" spans="1:17" ht="21.75" customHeight="1" x14ac:dyDescent="0.3">
      <c r="A177" s="214">
        <f>SUBTOTAL(9,$Q$22:Q176)+1</f>
        <v>155</v>
      </c>
      <c r="B177" s="223">
        <v>118120017</v>
      </c>
      <c r="C177" s="223" t="s">
        <v>334</v>
      </c>
      <c r="D177" s="223" t="s">
        <v>82</v>
      </c>
      <c r="E177" s="223">
        <v>19</v>
      </c>
      <c r="F177" s="223">
        <v>8.44</v>
      </c>
      <c r="G177" s="66" t="str">
        <f>IFERROR(VLOOKUP(B177:B3216,'DOI TUONG'!$C$2:$E$1306,3,FALSE), "")</f>
        <v>BT CĐ</v>
      </c>
      <c r="H177" s="66">
        <f t="shared" si="14"/>
        <v>0.3</v>
      </c>
      <c r="I177" s="215">
        <f t="shared" si="15"/>
        <v>8.74</v>
      </c>
      <c r="J177" s="223">
        <v>93</v>
      </c>
      <c r="K177" s="66" t="str">
        <f t="shared" si="16"/>
        <v>Giỏi</v>
      </c>
      <c r="L177" s="66">
        <f t="shared" si="17"/>
        <v>450000</v>
      </c>
      <c r="M177" s="218" t="str">
        <f t="shared" si="18"/>
        <v/>
      </c>
      <c r="N177" s="219">
        <f t="shared" si="19"/>
        <v>1</v>
      </c>
      <c r="O177" s="219" t="str">
        <f t="shared" si="20"/>
        <v/>
      </c>
      <c r="Q177" s="114">
        <v>1</v>
      </c>
    </row>
    <row r="178" spans="1:17" ht="21.75" customHeight="1" x14ac:dyDescent="0.3">
      <c r="A178" s="214">
        <f>SUBTOTAL(9,$Q$22:Q177)+1</f>
        <v>156</v>
      </c>
      <c r="B178" s="223">
        <v>105110217</v>
      </c>
      <c r="C178" s="223" t="s">
        <v>755</v>
      </c>
      <c r="D178" s="223" t="s">
        <v>35</v>
      </c>
      <c r="E178" s="223">
        <v>15</v>
      </c>
      <c r="F178" s="223">
        <v>8.44</v>
      </c>
      <c r="G178" s="66" t="str">
        <f>IFERROR(VLOOKUP(B178:B3217,'DOI TUONG'!$C$2:$E$1306,3,FALSE), "")</f>
        <v>BT CĐ</v>
      </c>
      <c r="H178" s="66">
        <f t="shared" si="14"/>
        <v>0.3</v>
      </c>
      <c r="I178" s="215">
        <f t="shared" si="15"/>
        <v>8.74</v>
      </c>
      <c r="J178" s="223">
        <v>92</v>
      </c>
      <c r="K178" s="66" t="str">
        <f t="shared" si="16"/>
        <v>Giỏi</v>
      </c>
      <c r="L178" s="66">
        <f t="shared" si="17"/>
        <v>450000</v>
      </c>
      <c r="M178" s="218" t="str">
        <f t="shared" si="18"/>
        <v/>
      </c>
      <c r="N178" s="219">
        <f t="shared" si="19"/>
        <v>1</v>
      </c>
      <c r="O178" s="219" t="str">
        <f t="shared" si="20"/>
        <v/>
      </c>
      <c r="Q178" s="114">
        <v>1</v>
      </c>
    </row>
    <row r="179" spans="1:17" ht="21.75" customHeight="1" x14ac:dyDescent="0.3">
      <c r="A179" s="214">
        <f>SUBTOTAL(9,$Q$22:Q178)+1</f>
        <v>157</v>
      </c>
      <c r="B179" s="223">
        <v>107110387</v>
      </c>
      <c r="C179" s="223" t="s">
        <v>761</v>
      </c>
      <c r="D179" s="223" t="s">
        <v>112</v>
      </c>
      <c r="E179" s="223">
        <v>17</v>
      </c>
      <c r="F179" s="223">
        <v>8.74</v>
      </c>
      <c r="G179" s="66" t="str">
        <f>IFERROR(VLOOKUP(B179:B3218,'DOI TUONG'!$C$2:$E$1306,3,FALSE), "")</f>
        <v/>
      </c>
      <c r="H179" s="66">
        <f t="shared" si="14"/>
        <v>0</v>
      </c>
      <c r="I179" s="215">
        <f t="shared" si="15"/>
        <v>8.74</v>
      </c>
      <c r="J179" s="223">
        <v>90</v>
      </c>
      <c r="K179" s="66" t="str">
        <f t="shared" si="16"/>
        <v>Giỏi</v>
      </c>
      <c r="L179" s="66">
        <f t="shared" si="17"/>
        <v>450000</v>
      </c>
      <c r="M179" s="218" t="str">
        <f t="shared" si="18"/>
        <v/>
      </c>
      <c r="N179" s="219">
        <f t="shared" si="19"/>
        <v>1</v>
      </c>
      <c r="O179" s="219" t="str">
        <f t="shared" si="20"/>
        <v/>
      </c>
      <c r="Q179" s="114">
        <v>1</v>
      </c>
    </row>
    <row r="180" spans="1:17" ht="21.75" customHeight="1" x14ac:dyDescent="0.3">
      <c r="A180" s="214">
        <f>SUBTOTAL(9,$Q$22:Q179)+1</f>
        <v>158</v>
      </c>
      <c r="B180" s="223">
        <v>118110038</v>
      </c>
      <c r="C180" s="223" t="s">
        <v>2197</v>
      </c>
      <c r="D180" s="223" t="s">
        <v>178</v>
      </c>
      <c r="E180" s="223">
        <v>17</v>
      </c>
      <c r="F180" s="223">
        <v>8.74</v>
      </c>
      <c r="G180" s="66" t="str">
        <f>IFERROR(VLOOKUP(B180:B3219,'DOI TUONG'!$C$2:$E$1306,3,FALSE), "")</f>
        <v/>
      </c>
      <c r="H180" s="66">
        <f t="shared" si="14"/>
        <v>0</v>
      </c>
      <c r="I180" s="215">
        <f t="shared" si="15"/>
        <v>8.74</v>
      </c>
      <c r="J180" s="223">
        <v>90</v>
      </c>
      <c r="K180" s="66" t="str">
        <f t="shared" si="16"/>
        <v>Giỏi</v>
      </c>
      <c r="L180" s="66">
        <f t="shared" si="17"/>
        <v>450000</v>
      </c>
      <c r="M180" s="218" t="str">
        <f t="shared" si="18"/>
        <v/>
      </c>
      <c r="N180" s="219">
        <f t="shared" si="19"/>
        <v>1</v>
      </c>
      <c r="O180" s="219" t="str">
        <f t="shared" si="20"/>
        <v/>
      </c>
      <c r="Q180" s="114">
        <v>1</v>
      </c>
    </row>
    <row r="181" spans="1:17" ht="21.75" customHeight="1" x14ac:dyDescent="0.3">
      <c r="A181" s="214">
        <f>SUBTOTAL(9,$Q$22:Q180)+1</f>
        <v>159</v>
      </c>
      <c r="B181" s="223">
        <v>118110058</v>
      </c>
      <c r="C181" s="223" t="s">
        <v>953</v>
      </c>
      <c r="D181" s="223" t="s">
        <v>178</v>
      </c>
      <c r="E181" s="223">
        <v>17</v>
      </c>
      <c r="F181" s="223">
        <v>8.74</v>
      </c>
      <c r="G181" s="66" t="str">
        <f>IFERROR(VLOOKUP(B181:B3220,'DOI TUONG'!$C$2:$E$1306,3,FALSE), "")</f>
        <v/>
      </c>
      <c r="H181" s="66">
        <f t="shared" si="14"/>
        <v>0</v>
      </c>
      <c r="I181" s="215">
        <f t="shared" si="15"/>
        <v>8.74</v>
      </c>
      <c r="J181" s="223">
        <v>90</v>
      </c>
      <c r="K181" s="66" t="str">
        <f t="shared" si="16"/>
        <v>Giỏi</v>
      </c>
      <c r="L181" s="66">
        <f t="shared" si="17"/>
        <v>450000</v>
      </c>
      <c r="M181" s="218" t="str">
        <f t="shared" si="18"/>
        <v/>
      </c>
      <c r="N181" s="219">
        <f t="shared" si="19"/>
        <v>1</v>
      </c>
      <c r="O181" s="219" t="str">
        <f t="shared" si="20"/>
        <v/>
      </c>
      <c r="Q181" s="114">
        <v>1</v>
      </c>
    </row>
    <row r="182" spans="1:17" ht="21.75" customHeight="1" x14ac:dyDescent="0.3">
      <c r="A182" s="214">
        <f>SUBTOTAL(9,$Q$22:Q181)+1</f>
        <v>160</v>
      </c>
      <c r="B182" s="223">
        <v>118110032</v>
      </c>
      <c r="C182" s="223" t="s">
        <v>1268</v>
      </c>
      <c r="D182" s="223" t="s">
        <v>178</v>
      </c>
      <c r="E182" s="223">
        <v>17</v>
      </c>
      <c r="F182" s="223">
        <v>8.74</v>
      </c>
      <c r="G182" s="66" t="str">
        <f>IFERROR(VLOOKUP(B182:B3221,'DOI TUONG'!$C$2:$E$1306,3,FALSE), "")</f>
        <v/>
      </c>
      <c r="H182" s="66">
        <f t="shared" si="14"/>
        <v>0</v>
      </c>
      <c r="I182" s="215">
        <f t="shared" si="15"/>
        <v>8.74</v>
      </c>
      <c r="J182" s="223">
        <v>89</v>
      </c>
      <c r="K182" s="66" t="str">
        <f t="shared" si="16"/>
        <v>Giỏi</v>
      </c>
      <c r="L182" s="66">
        <f t="shared" si="17"/>
        <v>450000</v>
      </c>
      <c r="M182" s="218" t="str">
        <f t="shared" si="18"/>
        <v/>
      </c>
      <c r="N182" s="219">
        <f t="shared" si="19"/>
        <v>1</v>
      </c>
      <c r="O182" s="219" t="str">
        <f t="shared" si="20"/>
        <v/>
      </c>
      <c r="Q182" s="114">
        <v>1</v>
      </c>
    </row>
    <row r="183" spans="1:17" ht="21.75" customHeight="1" x14ac:dyDescent="0.3">
      <c r="A183" s="214">
        <f>SUBTOTAL(9,$Q$22:Q182)+1</f>
        <v>161</v>
      </c>
      <c r="B183" s="223">
        <v>118120062</v>
      </c>
      <c r="C183" s="223" t="s">
        <v>714</v>
      </c>
      <c r="D183" s="223" t="s">
        <v>82</v>
      </c>
      <c r="E183" s="223">
        <v>19</v>
      </c>
      <c r="F183" s="223">
        <v>8.74</v>
      </c>
      <c r="G183" s="66" t="str">
        <f>IFERROR(VLOOKUP(B183:B3222,'DOI TUONG'!$C$2:$E$1306,3,FALSE), "")</f>
        <v/>
      </c>
      <c r="H183" s="66">
        <f t="shared" si="14"/>
        <v>0</v>
      </c>
      <c r="I183" s="215">
        <f t="shared" si="15"/>
        <v>8.74</v>
      </c>
      <c r="J183" s="223">
        <v>87</v>
      </c>
      <c r="K183" s="66" t="str">
        <f t="shared" si="16"/>
        <v>Giỏi</v>
      </c>
      <c r="L183" s="66">
        <f t="shared" si="17"/>
        <v>450000</v>
      </c>
      <c r="M183" s="218" t="str">
        <f t="shared" si="18"/>
        <v/>
      </c>
      <c r="N183" s="219">
        <f t="shared" si="19"/>
        <v>1</v>
      </c>
      <c r="O183" s="219" t="str">
        <f t="shared" si="20"/>
        <v/>
      </c>
      <c r="Q183" s="114">
        <v>1</v>
      </c>
    </row>
    <row r="184" spans="1:17" ht="21.75" customHeight="1" x14ac:dyDescent="0.3">
      <c r="A184" s="214">
        <f>SUBTOTAL(9,$Q$22:Q183)+1</f>
        <v>162</v>
      </c>
      <c r="B184" s="223">
        <v>109120430</v>
      </c>
      <c r="C184" s="223" t="s">
        <v>738</v>
      </c>
      <c r="D184" s="223" t="s">
        <v>58</v>
      </c>
      <c r="E184" s="223">
        <v>19</v>
      </c>
      <c r="F184" s="223">
        <v>8.5399999999999991</v>
      </c>
      <c r="G184" s="66" t="str">
        <f>IFERROR(VLOOKUP(B184:B3223,'DOI TUONG'!$C$2:$E$1306,3,FALSE), "")</f>
        <v>LP</v>
      </c>
      <c r="H184" s="66">
        <f t="shared" si="14"/>
        <v>0.2</v>
      </c>
      <c r="I184" s="215">
        <f t="shared" si="15"/>
        <v>8.7399999999999984</v>
      </c>
      <c r="J184" s="223">
        <v>90</v>
      </c>
      <c r="K184" s="66" t="str">
        <f t="shared" si="16"/>
        <v>Giỏi</v>
      </c>
      <c r="L184" s="66">
        <f t="shared" si="17"/>
        <v>450000</v>
      </c>
      <c r="M184" s="218" t="str">
        <f t="shared" si="18"/>
        <v/>
      </c>
      <c r="N184" s="219">
        <f t="shared" si="19"/>
        <v>1</v>
      </c>
      <c r="O184" s="219" t="str">
        <f t="shared" si="20"/>
        <v/>
      </c>
      <c r="Q184" s="114">
        <v>1</v>
      </c>
    </row>
    <row r="185" spans="1:17" ht="21.75" customHeight="1" x14ac:dyDescent="0.3">
      <c r="A185" s="214">
        <f>SUBTOTAL(9,$Q$22:Q184)+1</f>
        <v>163</v>
      </c>
      <c r="B185" s="223">
        <v>110110340</v>
      </c>
      <c r="C185" s="223" t="s">
        <v>936</v>
      </c>
      <c r="D185" s="223" t="s">
        <v>150</v>
      </c>
      <c r="E185" s="223">
        <v>19</v>
      </c>
      <c r="F185" s="223">
        <v>8.43</v>
      </c>
      <c r="G185" s="66" t="str">
        <f>IFERROR(VLOOKUP(B185:B3224,'DOI TUONG'!$C$2:$E$1306,3,FALSE), "")</f>
        <v>BT CĐ</v>
      </c>
      <c r="H185" s="66">
        <f t="shared" si="14"/>
        <v>0.3</v>
      </c>
      <c r="I185" s="215">
        <f t="shared" si="15"/>
        <v>8.73</v>
      </c>
      <c r="J185" s="223">
        <v>92</v>
      </c>
      <c r="K185" s="66" t="str">
        <f t="shared" si="16"/>
        <v>Giỏi</v>
      </c>
      <c r="L185" s="66">
        <f t="shared" si="17"/>
        <v>450000</v>
      </c>
      <c r="M185" s="218" t="str">
        <f t="shared" si="18"/>
        <v/>
      </c>
      <c r="N185" s="219">
        <f t="shared" si="19"/>
        <v>1</v>
      </c>
      <c r="O185" s="219" t="str">
        <f t="shared" si="20"/>
        <v/>
      </c>
      <c r="Q185" s="114">
        <v>1</v>
      </c>
    </row>
    <row r="186" spans="1:17" ht="21.75" customHeight="1" x14ac:dyDescent="0.3">
      <c r="A186" s="214">
        <f>SUBTOTAL(9,$Q$22:Q185)+1</f>
        <v>164</v>
      </c>
      <c r="B186" s="223">
        <v>105140364</v>
      </c>
      <c r="C186" s="223" t="s">
        <v>2616</v>
      </c>
      <c r="D186" s="223" t="s">
        <v>1900</v>
      </c>
      <c r="E186" s="223">
        <v>20</v>
      </c>
      <c r="F186" s="223">
        <v>8.43</v>
      </c>
      <c r="G186" s="66" t="str">
        <f>IFERROR(VLOOKUP(B186:B3225,'DOI TUONG'!$C$2:$E$1306,3,FALSE), "")</f>
        <v>BT CĐ</v>
      </c>
      <c r="H186" s="66">
        <f t="shared" si="14"/>
        <v>0.3</v>
      </c>
      <c r="I186" s="215">
        <f t="shared" si="15"/>
        <v>8.73</v>
      </c>
      <c r="J186" s="223">
        <v>90</v>
      </c>
      <c r="K186" s="66" t="str">
        <f t="shared" si="16"/>
        <v>Giỏi</v>
      </c>
      <c r="L186" s="66">
        <f t="shared" si="17"/>
        <v>450000</v>
      </c>
      <c r="M186" s="218" t="str">
        <f t="shared" si="18"/>
        <v/>
      </c>
      <c r="N186" s="219">
        <f t="shared" si="19"/>
        <v>1</v>
      </c>
      <c r="O186" s="219" t="str">
        <f t="shared" si="20"/>
        <v/>
      </c>
      <c r="Q186" s="114">
        <v>1</v>
      </c>
    </row>
    <row r="187" spans="1:17" ht="21.75" customHeight="1" x14ac:dyDescent="0.3">
      <c r="A187" s="214">
        <f>SUBTOTAL(9,$Q$22:Q186)+1</f>
        <v>165</v>
      </c>
      <c r="B187" s="223">
        <v>109120204</v>
      </c>
      <c r="C187" s="223" t="s">
        <v>3861</v>
      </c>
      <c r="D187" s="223" t="s">
        <v>158</v>
      </c>
      <c r="E187" s="223">
        <v>17</v>
      </c>
      <c r="F187" s="223">
        <v>8.43</v>
      </c>
      <c r="G187" s="66" t="str">
        <f>IFERROR(VLOOKUP(B187:B3226,'DOI TUONG'!$C$2:$E$1306,3,FALSE), "")</f>
        <v>LT</v>
      </c>
      <c r="H187" s="66">
        <f t="shared" si="14"/>
        <v>0.3</v>
      </c>
      <c r="I187" s="215">
        <f t="shared" si="15"/>
        <v>8.73</v>
      </c>
      <c r="J187" s="223">
        <v>90</v>
      </c>
      <c r="K187" s="66" t="str">
        <f t="shared" si="16"/>
        <v>Giỏi</v>
      </c>
      <c r="L187" s="66">
        <f t="shared" si="17"/>
        <v>450000</v>
      </c>
      <c r="M187" s="218" t="str">
        <f t="shared" si="18"/>
        <v/>
      </c>
      <c r="N187" s="219">
        <f t="shared" si="19"/>
        <v>1</v>
      </c>
      <c r="O187" s="219" t="str">
        <f t="shared" si="20"/>
        <v/>
      </c>
      <c r="Q187" s="114">
        <v>1</v>
      </c>
    </row>
    <row r="188" spans="1:17" ht="21.75" customHeight="1" x14ac:dyDescent="0.3">
      <c r="A188" s="214">
        <f>SUBTOTAL(9,$Q$22:Q187)+1</f>
        <v>166</v>
      </c>
      <c r="B188" s="223">
        <v>107140162</v>
      </c>
      <c r="C188" s="223" t="s">
        <v>294</v>
      </c>
      <c r="D188" s="223" t="s">
        <v>1998</v>
      </c>
      <c r="E188" s="223">
        <v>22</v>
      </c>
      <c r="F188" s="223">
        <v>8.43</v>
      </c>
      <c r="G188" s="66" t="str">
        <f>IFERROR(VLOOKUP(B188:B3227,'DOI TUONG'!$C$2:$E$1306,3,FALSE), "")</f>
        <v>BT CĐ</v>
      </c>
      <c r="H188" s="66">
        <f t="shared" si="14"/>
        <v>0.3</v>
      </c>
      <c r="I188" s="215">
        <f t="shared" si="15"/>
        <v>8.73</v>
      </c>
      <c r="J188" s="223">
        <v>89</v>
      </c>
      <c r="K188" s="66" t="str">
        <f t="shared" si="16"/>
        <v>Giỏi</v>
      </c>
      <c r="L188" s="66">
        <f t="shared" si="17"/>
        <v>450000</v>
      </c>
      <c r="M188" s="218" t="str">
        <f t="shared" si="18"/>
        <v/>
      </c>
      <c r="N188" s="219">
        <f t="shared" si="19"/>
        <v>1</v>
      </c>
      <c r="O188" s="219" t="str">
        <f t="shared" si="20"/>
        <v/>
      </c>
      <c r="Q188" s="114">
        <v>1</v>
      </c>
    </row>
    <row r="189" spans="1:17" ht="21.75" customHeight="1" x14ac:dyDescent="0.3">
      <c r="A189" s="214">
        <f>SUBTOTAL(9,$Q$22:Q188)+1</f>
        <v>167</v>
      </c>
      <c r="B189" s="223">
        <v>118120127</v>
      </c>
      <c r="C189" s="223" t="s">
        <v>445</v>
      </c>
      <c r="D189" s="223" t="s">
        <v>80</v>
      </c>
      <c r="E189" s="223">
        <v>19</v>
      </c>
      <c r="F189" s="223">
        <v>8.73</v>
      </c>
      <c r="G189" s="66" t="str">
        <f>IFERROR(VLOOKUP(B189:B3228,'DOI TUONG'!$C$2:$E$1306,3,FALSE), "")</f>
        <v/>
      </c>
      <c r="H189" s="66">
        <f t="shared" si="14"/>
        <v>0</v>
      </c>
      <c r="I189" s="215">
        <f t="shared" si="15"/>
        <v>8.73</v>
      </c>
      <c r="J189" s="223">
        <v>86</v>
      </c>
      <c r="K189" s="66" t="str">
        <f t="shared" si="16"/>
        <v>Giỏi</v>
      </c>
      <c r="L189" s="66">
        <f t="shared" si="17"/>
        <v>450000</v>
      </c>
      <c r="M189" s="218" t="str">
        <f t="shared" si="18"/>
        <v/>
      </c>
      <c r="N189" s="219">
        <f t="shared" si="19"/>
        <v>1</v>
      </c>
      <c r="O189" s="219" t="str">
        <f t="shared" si="20"/>
        <v/>
      </c>
      <c r="Q189" s="114">
        <v>1</v>
      </c>
    </row>
    <row r="190" spans="1:17" ht="21.75" customHeight="1" x14ac:dyDescent="0.3">
      <c r="A190" s="214">
        <f>SUBTOTAL(9,$Q$22:Q189)+1</f>
        <v>168</v>
      </c>
      <c r="B190" s="223">
        <v>105110306</v>
      </c>
      <c r="C190" s="223" t="s">
        <v>1134</v>
      </c>
      <c r="D190" s="223" t="s">
        <v>56</v>
      </c>
      <c r="E190" s="223">
        <v>15</v>
      </c>
      <c r="F190" s="223">
        <v>8.73</v>
      </c>
      <c r="G190" s="66" t="str">
        <f>IFERROR(VLOOKUP(B190:B3229,'DOI TUONG'!$C$2:$E$1306,3,FALSE), "")</f>
        <v/>
      </c>
      <c r="H190" s="66">
        <f t="shared" si="14"/>
        <v>0</v>
      </c>
      <c r="I190" s="215">
        <f t="shared" si="15"/>
        <v>8.73</v>
      </c>
      <c r="J190" s="223">
        <v>85</v>
      </c>
      <c r="K190" s="66" t="str">
        <f t="shared" si="16"/>
        <v>Giỏi</v>
      </c>
      <c r="L190" s="66">
        <f t="shared" si="17"/>
        <v>450000</v>
      </c>
      <c r="M190" s="218" t="str">
        <f t="shared" si="18"/>
        <v/>
      </c>
      <c r="N190" s="219">
        <f t="shared" si="19"/>
        <v>1</v>
      </c>
      <c r="O190" s="219" t="str">
        <f t="shared" si="20"/>
        <v/>
      </c>
      <c r="Q190" s="114">
        <v>1</v>
      </c>
    </row>
    <row r="191" spans="1:17" ht="21.75" customHeight="1" x14ac:dyDescent="0.3">
      <c r="A191" s="214">
        <f>SUBTOTAL(9,$Q$22:Q190)+1</f>
        <v>169</v>
      </c>
      <c r="B191" s="223">
        <v>106130008</v>
      </c>
      <c r="C191" s="223" t="s">
        <v>1251</v>
      </c>
      <c r="D191" s="223" t="s">
        <v>279</v>
      </c>
      <c r="E191" s="223">
        <v>16</v>
      </c>
      <c r="F191" s="223">
        <v>8.73</v>
      </c>
      <c r="G191" s="66" t="str">
        <f>IFERROR(VLOOKUP(B191:B3230,'DOI TUONG'!$C$2:$E$1306,3,FALSE), "")</f>
        <v/>
      </c>
      <c r="H191" s="66">
        <f t="shared" si="14"/>
        <v>0</v>
      </c>
      <c r="I191" s="215">
        <f t="shared" si="15"/>
        <v>8.73</v>
      </c>
      <c r="J191" s="223">
        <v>84</v>
      </c>
      <c r="K191" s="66" t="str">
        <f t="shared" si="16"/>
        <v>Giỏi</v>
      </c>
      <c r="L191" s="66">
        <f t="shared" si="17"/>
        <v>450000</v>
      </c>
      <c r="M191" s="218" t="str">
        <f t="shared" si="18"/>
        <v/>
      </c>
      <c r="N191" s="219">
        <f t="shared" si="19"/>
        <v>1</v>
      </c>
      <c r="O191" s="219" t="str">
        <f t="shared" si="20"/>
        <v/>
      </c>
      <c r="Q191" s="114">
        <v>1</v>
      </c>
    </row>
    <row r="192" spans="1:17" ht="21.75" customHeight="1" x14ac:dyDescent="0.3">
      <c r="A192" s="214">
        <f>SUBTOTAL(9,$Q$22:Q191)+1</f>
        <v>170</v>
      </c>
      <c r="B192" s="223">
        <v>118110113</v>
      </c>
      <c r="C192" s="223" t="s">
        <v>126</v>
      </c>
      <c r="D192" s="223" t="s">
        <v>231</v>
      </c>
      <c r="E192" s="223">
        <v>17</v>
      </c>
      <c r="F192" s="223">
        <v>8.73</v>
      </c>
      <c r="G192" s="66" t="str">
        <f>IFERROR(VLOOKUP(B192:B3231,'DOI TUONG'!$C$2:$E$1306,3,FALSE), "")</f>
        <v/>
      </c>
      <c r="H192" s="66">
        <f t="shared" si="14"/>
        <v>0</v>
      </c>
      <c r="I192" s="215">
        <f t="shared" si="15"/>
        <v>8.73</v>
      </c>
      <c r="J192" s="223">
        <v>83</v>
      </c>
      <c r="K192" s="66" t="str">
        <f t="shared" si="16"/>
        <v>Giỏi</v>
      </c>
      <c r="L192" s="66">
        <f t="shared" si="17"/>
        <v>450000</v>
      </c>
      <c r="M192" s="218" t="str">
        <f t="shared" si="18"/>
        <v/>
      </c>
      <c r="N192" s="219">
        <f t="shared" si="19"/>
        <v>1</v>
      </c>
      <c r="O192" s="219" t="str">
        <f t="shared" si="20"/>
        <v/>
      </c>
      <c r="Q192" s="114">
        <v>1</v>
      </c>
    </row>
    <row r="193" spans="1:17" ht="21.75" customHeight="1" x14ac:dyDescent="0.3">
      <c r="A193" s="214">
        <f>SUBTOTAL(9,$Q$22:Q192)+1</f>
        <v>171</v>
      </c>
      <c r="B193" s="223">
        <v>117110083</v>
      </c>
      <c r="C193" s="223" t="s">
        <v>774</v>
      </c>
      <c r="D193" s="223" t="s">
        <v>278</v>
      </c>
      <c r="E193" s="223">
        <v>19</v>
      </c>
      <c r="F193" s="223">
        <v>8.5299999999999994</v>
      </c>
      <c r="G193" s="66" t="str">
        <f>IFERROR(VLOOKUP(B193:B3232,'DOI TUONG'!$C$2:$E$1306,3,FALSE), "")</f>
        <v>LP</v>
      </c>
      <c r="H193" s="66">
        <f t="shared" si="14"/>
        <v>0.2</v>
      </c>
      <c r="I193" s="215">
        <f t="shared" si="15"/>
        <v>8.7299999999999986</v>
      </c>
      <c r="J193" s="223">
        <v>92</v>
      </c>
      <c r="K193" s="66" t="str">
        <f t="shared" si="16"/>
        <v>Giỏi</v>
      </c>
      <c r="L193" s="66">
        <f t="shared" si="17"/>
        <v>450000</v>
      </c>
      <c r="M193" s="218" t="str">
        <f t="shared" si="18"/>
        <v/>
      </c>
      <c r="N193" s="219">
        <f t="shared" si="19"/>
        <v>1</v>
      </c>
      <c r="O193" s="219" t="str">
        <f t="shared" si="20"/>
        <v/>
      </c>
      <c r="Q193" s="114">
        <v>1</v>
      </c>
    </row>
    <row r="194" spans="1:17" ht="21.75" customHeight="1" x14ac:dyDescent="0.3">
      <c r="A194" s="214">
        <f>SUBTOTAL(9,$Q$22:Q193)+1</f>
        <v>172</v>
      </c>
      <c r="B194" s="223">
        <v>107110339</v>
      </c>
      <c r="C194" s="223" t="s">
        <v>1988</v>
      </c>
      <c r="D194" s="223" t="s">
        <v>66</v>
      </c>
      <c r="E194" s="223">
        <v>19</v>
      </c>
      <c r="F194" s="223">
        <v>8.42</v>
      </c>
      <c r="G194" s="66" t="str">
        <f>IFERROR(VLOOKUP(B194:B3233,'DOI TUONG'!$C$2:$E$1306,3,FALSE), "")</f>
        <v>BT CĐ</v>
      </c>
      <c r="H194" s="66">
        <f t="shared" si="14"/>
        <v>0.3</v>
      </c>
      <c r="I194" s="215">
        <f t="shared" si="15"/>
        <v>8.7200000000000006</v>
      </c>
      <c r="J194" s="223">
        <v>98</v>
      </c>
      <c r="K194" s="66" t="str">
        <f t="shared" si="16"/>
        <v>Giỏi</v>
      </c>
      <c r="L194" s="66">
        <f t="shared" si="17"/>
        <v>450000</v>
      </c>
      <c r="M194" s="218" t="str">
        <f t="shared" si="18"/>
        <v/>
      </c>
      <c r="N194" s="219">
        <f t="shared" si="19"/>
        <v>1</v>
      </c>
      <c r="O194" s="219" t="str">
        <f t="shared" si="20"/>
        <v/>
      </c>
      <c r="Q194" s="114">
        <v>1</v>
      </c>
    </row>
    <row r="195" spans="1:17" ht="21.75" customHeight="1" x14ac:dyDescent="0.3">
      <c r="A195" s="214">
        <f>SUBTOTAL(9,$Q$22:Q194)+1</f>
        <v>173</v>
      </c>
      <c r="B195" s="223">
        <v>110110248</v>
      </c>
      <c r="C195" s="223" t="s">
        <v>2311</v>
      </c>
      <c r="D195" s="223" t="s">
        <v>175</v>
      </c>
      <c r="E195" s="223">
        <v>17</v>
      </c>
      <c r="F195" s="223">
        <v>8.7200000000000006</v>
      </c>
      <c r="G195" s="66" t="str">
        <f>IFERROR(VLOOKUP(B195:B3234,'DOI TUONG'!$C$2:$E$1306,3,FALSE), "")</f>
        <v/>
      </c>
      <c r="H195" s="66">
        <f t="shared" si="14"/>
        <v>0</v>
      </c>
      <c r="I195" s="215">
        <f t="shared" si="15"/>
        <v>8.7200000000000006</v>
      </c>
      <c r="J195" s="223">
        <v>90</v>
      </c>
      <c r="K195" s="66" t="str">
        <f t="shared" si="16"/>
        <v>Giỏi</v>
      </c>
      <c r="L195" s="66">
        <f t="shared" si="17"/>
        <v>450000</v>
      </c>
      <c r="M195" s="218" t="str">
        <f t="shared" si="18"/>
        <v/>
      </c>
      <c r="N195" s="219">
        <f t="shared" si="19"/>
        <v>1</v>
      </c>
      <c r="O195" s="219" t="str">
        <f t="shared" si="20"/>
        <v/>
      </c>
      <c r="Q195" s="114">
        <v>1</v>
      </c>
    </row>
    <row r="196" spans="1:17" ht="21.75" customHeight="1" x14ac:dyDescent="0.3">
      <c r="A196" s="214">
        <f>SUBTOTAL(9,$Q$22:Q195)+1</f>
        <v>174</v>
      </c>
      <c r="B196" s="223">
        <v>107110185</v>
      </c>
      <c r="C196" s="223" t="s">
        <v>2031</v>
      </c>
      <c r="D196" s="223" t="s">
        <v>784</v>
      </c>
      <c r="E196" s="223">
        <v>19.5</v>
      </c>
      <c r="F196" s="223">
        <v>8.7200000000000006</v>
      </c>
      <c r="G196" s="66" t="str">
        <f>IFERROR(VLOOKUP(B196:B3235,'DOI TUONG'!$C$2:$E$1306,3,FALSE), "")</f>
        <v/>
      </c>
      <c r="H196" s="66">
        <f t="shared" si="14"/>
        <v>0</v>
      </c>
      <c r="I196" s="215">
        <f t="shared" si="15"/>
        <v>8.7200000000000006</v>
      </c>
      <c r="J196" s="223">
        <v>89</v>
      </c>
      <c r="K196" s="66" t="str">
        <f t="shared" si="16"/>
        <v>Giỏi</v>
      </c>
      <c r="L196" s="66">
        <f t="shared" si="17"/>
        <v>450000</v>
      </c>
      <c r="M196" s="218" t="str">
        <f t="shared" si="18"/>
        <v/>
      </c>
      <c r="N196" s="219">
        <f t="shared" si="19"/>
        <v>1</v>
      </c>
      <c r="O196" s="219" t="str">
        <f t="shared" si="20"/>
        <v/>
      </c>
      <c r="Q196" s="114">
        <v>1</v>
      </c>
    </row>
    <row r="197" spans="1:17" ht="21.75" customHeight="1" x14ac:dyDescent="0.3">
      <c r="A197" s="214">
        <f>SUBTOTAL(9,$Q$22:Q196)+1</f>
        <v>175</v>
      </c>
      <c r="B197" s="223">
        <v>105130105</v>
      </c>
      <c r="C197" s="223" t="s">
        <v>482</v>
      </c>
      <c r="D197" s="223" t="s">
        <v>265</v>
      </c>
      <c r="E197" s="223">
        <v>15.5</v>
      </c>
      <c r="F197" s="223">
        <v>8.7200000000000006</v>
      </c>
      <c r="G197" s="66" t="str">
        <f>IFERROR(VLOOKUP(B197:B3236,'DOI TUONG'!$C$2:$E$1306,3,FALSE), "")</f>
        <v/>
      </c>
      <c r="H197" s="66">
        <f t="shared" si="14"/>
        <v>0</v>
      </c>
      <c r="I197" s="215">
        <f t="shared" si="15"/>
        <v>8.7200000000000006</v>
      </c>
      <c r="J197" s="223">
        <v>85</v>
      </c>
      <c r="K197" s="66" t="str">
        <f t="shared" si="16"/>
        <v>Giỏi</v>
      </c>
      <c r="L197" s="66">
        <f t="shared" si="17"/>
        <v>450000</v>
      </c>
      <c r="M197" s="218" t="str">
        <f t="shared" si="18"/>
        <v/>
      </c>
      <c r="N197" s="219">
        <f t="shared" si="19"/>
        <v>1</v>
      </c>
      <c r="O197" s="219" t="str">
        <f t="shared" si="20"/>
        <v/>
      </c>
      <c r="Q197" s="114">
        <v>1</v>
      </c>
    </row>
    <row r="198" spans="1:17" ht="21.75" customHeight="1" x14ac:dyDescent="0.3">
      <c r="A198" s="214">
        <f>SUBTOTAL(9,$Q$22:Q197)+1</f>
        <v>176</v>
      </c>
      <c r="B198" s="223">
        <v>118120095</v>
      </c>
      <c r="C198" s="223" t="s">
        <v>753</v>
      </c>
      <c r="D198" s="223" t="s">
        <v>80</v>
      </c>
      <c r="E198" s="223">
        <v>19</v>
      </c>
      <c r="F198" s="223">
        <v>8.7200000000000006</v>
      </c>
      <c r="G198" s="66" t="str">
        <f>IFERROR(VLOOKUP(B198:B3237,'DOI TUONG'!$C$2:$E$1306,3,FALSE), "")</f>
        <v/>
      </c>
      <c r="H198" s="66">
        <f t="shared" si="14"/>
        <v>0</v>
      </c>
      <c r="I198" s="215">
        <f t="shared" si="15"/>
        <v>8.7200000000000006</v>
      </c>
      <c r="J198" s="223">
        <v>84</v>
      </c>
      <c r="K198" s="66" t="str">
        <f t="shared" si="16"/>
        <v>Giỏi</v>
      </c>
      <c r="L198" s="66">
        <f t="shared" si="17"/>
        <v>450000</v>
      </c>
      <c r="M198" s="218" t="str">
        <f t="shared" si="18"/>
        <v/>
      </c>
      <c r="N198" s="219">
        <f t="shared" si="19"/>
        <v>1</v>
      </c>
      <c r="O198" s="219" t="str">
        <f t="shared" si="20"/>
        <v/>
      </c>
      <c r="Q198" s="114">
        <v>1</v>
      </c>
    </row>
    <row r="199" spans="1:17" ht="21.75" customHeight="1" x14ac:dyDescent="0.3">
      <c r="A199" s="214">
        <f>SUBTOTAL(9,$Q$22:Q198)+1</f>
        <v>177</v>
      </c>
      <c r="B199" s="223">
        <v>117120093</v>
      </c>
      <c r="C199" s="223" t="s">
        <v>2711</v>
      </c>
      <c r="D199" s="223" t="s">
        <v>189</v>
      </c>
      <c r="E199" s="223">
        <v>17</v>
      </c>
      <c r="F199" s="223">
        <v>8.52</v>
      </c>
      <c r="G199" s="66" t="str">
        <f>IFERROR(VLOOKUP(B199:B3238,'DOI TUONG'!$C$2:$E$1306,3,FALSE), "")</f>
        <v>PBT CĐ</v>
      </c>
      <c r="H199" s="66">
        <f t="shared" si="14"/>
        <v>0.2</v>
      </c>
      <c r="I199" s="215">
        <f t="shared" si="15"/>
        <v>8.7199999999999989</v>
      </c>
      <c r="J199" s="223">
        <v>95</v>
      </c>
      <c r="K199" s="66" t="str">
        <f t="shared" si="16"/>
        <v>Giỏi</v>
      </c>
      <c r="L199" s="66">
        <f t="shared" si="17"/>
        <v>450000</v>
      </c>
      <c r="M199" s="218" t="str">
        <f t="shared" si="18"/>
        <v/>
      </c>
      <c r="N199" s="219">
        <f t="shared" si="19"/>
        <v>1</v>
      </c>
      <c r="O199" s="219" t="str">
        <f t="shared" si="20"/>
        <v/>
      </c>
      <c r="Q199" s="114">
        <v>1</v>
      </c>
    </row>
    <row r="200" spans="1:17" ht="21.75" customHeight="1" x14ac:dyDescent="0.3">
      <c r="A200" s="214">
        <f>SUBTOTAL(9,$Q$22:Q199)+1</f>
        <v>178</v>
      </c>
      <c r="B200" s="223">
        <v>105130317</v>
      </c>
      <c r="C200" s="223" t="s">
        <v>1241</v>
      </c>
      <c r="D200" s="223" t="s">
        <v>84</v>
      </c>
      <c r="E200" s="223">
        <v>23.5</v>
      </c>
      <c r="F200" s="223">
        <v>8.52</v>
      </c>
      <c r="G200" s="66" t="str">
        <f>IFERROR(VLOOKUP(B200:B3239,'DOI TUONG'!$C$2:$E$1306,3,FALSE), "")</f>
        <v>LP</v>
      </c>
      <c r="H200" s="66">
        <f t="shared" si="14"/>
        <v>0.2</v>
      </c>
      <c r="I200" s="215">
        <f t="shared" si="15"/>
        <v>8.7199999999999989</v>
      </c>
      <c r="J200" s="223">
        <v>93</v>
      </c>
      <c r="K200" s="66" t="str">
        <f t="shared" si="16"/>
        <v>Giỏi</v>
      </c>
      <c r="L200" s="66">
        <f t="shared" si="17"/>
        <v>450000</v>
      </c>
      <c r="M200" s="218" t="str">
        <f t="shared" si="18"/>
        <v/>
      </c>
      <c r="N200" s="219">
        <f t="shared" si="19"/>
        <v>1</v>
      </c>
      <c r="O200" s="219" t="str">
        <f t="shared" si="20"/>
        <v/>
      </c>
      <c r="Q200" s="114">
        <v>1</v>
      </c>
    </row>
    <row r="201" spans="1:17" ht="21.75" customHeight="1" x14ac:dyDescent="0.3">
      <c r="A201" s="214">
        <f>SUBTOTAL(9,$Q$22:Q200)+1</f>
        <v>179</v>
      </c>
      <c r="B201" s="223">
        <v>117120129</v>
      </c>
      <c r="C201" s="223" t="s">
        <v>2931</v>
      </c>
      <c r="D201" s="223" t="s">
        <v>92</v>
      </c>
      <c r="E201" s="223">
        <v>17</v>
      </c>
      <c r="F201" s="223">
        <v>8.52</v>
      </c>
      <c r="G201" s="66" t="str">
        <f>IFERROR(VLOOKUP(B201:B3240,'DOI TUONG'!$C$2:$E$1306,3,FALSE), "")</f>
        <v>GK 0.2</v>
      </c>
      <c r="H201" s="66">
        <f t="shared" si="14"/>
        <v>0.2</v>
      </c>
      <c r="I201" s="215">
        <f t="shared" si="15"/>
        <v>8.7199999999999989</v>
      </c>
      <c r="J201" s="223">
        <v>81</v>
      </c>
      <c r="K201" s="66" t="str">
        <f t="shared" si="16"/>
        <v>Giỏi</v>
      </c>
      <c r="L201" s="66">
        <f t="shared" si="17"/>
        <v>450000</v>
      </c>
      <c r="M201" s="218" t="str">
        <f t="shared" si="18"/>
        <v/>
      </c>
      <c r="N201" s="219">
        <f t="shared" si="19"/>
        <v>1</v>
      </c>
      <c r="O201" s="219" t="str">
        <f t="shared" si="20"/>
        <v/>
      </c>
      <c r="Q201" s="114">
        <v>1</v>
      </c>
    </row>
    <row r="202" spans="1:17" ht="21.75" customHeight="1" x14ac:dyDescent="0.3">
      <c r="A202" s="214">
        <f>SUBTOTAL(9,$Q$22:Q201)+1</f>
        <v>180</v>
      </c>
      <c r="B202" s="223">
        <v>101110184</v>
      </c>
      <c r="C202" s="223" t="s">
        <v>376</v>
      </c>
      <c r="D202" s="223" t="s">
        <v>170</v>
      </c>
      <c r="E202" s="223">
        <v>20</v>
      </c>
      <c r="F202" s="223">
        <v>8.41</v>
      </c>
      <c r="G202" s="66" t="str">
        <f>IFERROR(VLOOKUP(B202:B3241,'DOI TUONG'!$C$2:$E$1306,3,FALSE), "")</f>
        <v>LT</v>
      </c>
      <c r="H202" s="66">
        <f t="shared" si="14"/>
        <v>0.3</v>
      </c>
      <c r="I202" s="215">
        <f t="shared" si="15"/>
        <v>8.7100000000000009</v>
      </c>
      <c r="J202" s="223">
        <v>96</v>
      </c>
      <c r="K202" s="66" t="str">
        <f t="shared" si="16"/>
        <v>Giỏi</v>
      </c>
      <c r="L202" s="66">
        <f t="shared" si="17"/>
        <v>450000</v>
      </c>
      <c r="M202" s="218" t="str">
        <f t="shared" si="18"/>
        <v/>
      </c>
      <c r="N202" s="219">
        <f t="shared" si="19"/>
        <v>1</v>
      </c>
      <c r="O202" s="219" t="str">
        <f t="shared" si="20"/>
        <v/>
      </c>
      <c r="Q202" s="114">
        <v>1</v>
      </c>
    </row>
    <row r="203" spans="1:17" ht="21.75" customHeight="1" x14ac:dyDescent="0.3">
      <c r="A203" s="214">
        <f>SUBTOTAL(9,$Q$22:Q202)+1</f>
        <v>181</v>
      </c>
      <c r="B203" s="223">
        <v>107140178</v>
      </c>
      <c r="C203" s="223" t="s">
        <v>2003</v>
      </c>
      <c r="D203" s="223" t="s">
        <v>1991</v>
      </c>
      <c r="E203" s="223">
        <v>20</v>
      </c>
      <c r="F203" s="223">
        <v>8.41</v>
      </c>
      <c r="G203" s="66" t="str">
        <f>IFERROR(VLOOKUP(B203:B3242,'DOI TUONG'!$C$2:$E$1306,3,FALSE), "")</f>
        <v>LT</v>
      </c>
      <c r="H203" s="66">
        <f t="shared" si="14"/>
        <v>0.3</v>
      </c>
      <c r="I203" s="215">
        <f t="shared" si="15"/>
        <v>8.7100000000000009</v>
      </c>
      <c r="J203" s="223">
        <v>93</v>
      </c>
      <c r="K203" s="66" t="str">
        <f t="shared" si="16"/>
        <v>Giỏi</v>
      </c>
      <c r="L203" s="66">
        <f t="shared" si="17"/>
        <v>450000</v>
      </c>
      <c r="M203" s="218" t="str">
        <f t="shared" si="18"/>
        <v/>
      </c>
      <c r="N203" s="219">
        <f t="shared" si="19"/>
        <v>1</v>
      </c>
      <c r="O203" s="219" t="str">
        <f t="shared" si="20"/>
        <v/>
      </c>
      <c r="Q203" s="114">
        <v>1</v>
      </c>
    </row>
    <row r="204" spans="1:17" ht="21.75" customHeight="1" x14ac:dyDescent="0.3">
      <c r="A204" s="214">
        <f>SUBTOTAL(9,$Q$22:Q203)+1</f>
        <v>182</v>
      </c>
      <c r="B204" s="223">
        <v>107120229</v>
      </c>
      <c r="C204" s="223" t="s">
        <v>1032</v>
      </c>
      <c r="D204" s="223" t="s">
        <v>36</v>
      </c>
      <c r="E204" s="223">
        <v>17</v>
      </c>
      <c r="F204" s="223">
        <v>8.7100000000000009</v>
      </c>
      <c r="G204" s="66" t="str">
        <f>IFERROR(VLOOKUP(B204:B3243,'DOI TUONG'!$C$2:$E$1306,3,FALSE), "")</f>
        <v/>
      </c>
      <c r="H204" s="66">
        <f t="shared" si="14"/>
        <v>0</v>
      </c>
      <c r="I204" s="215">
        <f t="shared" si="15"/>
        <v>8.7100000000000009</v>
      </c>
      <c r="J204" s="223">
        <v>91</v>
      </c>
      <c r="K204" s="66" t="str">
        <f t="shared" si="16"/>
        <v>Giỏi</v>
      </c>
      <c r="L204" s="66">
        <f t="shared" si="17"/>
        <v>450000</v>
      </c>
      <c r="M204" s="218" t="str">
        <f t="shared" si="18"/>
        <v/>
      </c>
      <c r="N204" s="219">
        <f t="shared" si="19"/>
        <v>1</v>
      </c>
      <c r="O204" s="219" t="str">
        <f t="shared" si="20"/>
        <v/>
      </c>
      <c r="Q204" s="114">
        <v>1</v>
      </c>
    </row>
    <row r="205" spans="1:17" ht="21.75" customHeight="1" x14ac:dyDescent="0.3">
      <c r="A205" s="214">
        <f>SUBTOTAL(9,$Q$22:Q204)+1</f>
        <v>183</v>
      </c>
      <c r="B205" s="223">
        <v>105120430</v>
      </c>
      <c r="C205" s="223" t="s">
        <v>1097</v>
      </c>
      <c r="D205" s="223" t="s">
        <v>168</v>
      </c>
      <c r="E205" s="223">
        <v>16</v>
      </c>
      <c r="F205" s="223">
        <v>8.7100000000000009</v>
      </c>
      <c r="G205" s="66" t="str">
        <f>IFERROR(VLOOKUP(B205:B3244,'DOI TUONG'!$C$2:$E$1306,3,FALSE), "")</f>
        <v/>
      </c>
      <c r="H205" s="66">
        <f t="shared" si="14"/>
        <v>0</v>
      </c>
      <c r="I205" s="215">
        <f t="shared" si="15"/>
        <v>8.7100000000000009</v>
      </c>
      <c r="J205" s="223">
        <v>90</v>
      </c>
      <c r="K205" s="66" t="str">
        <f t="shared" si="16"/>
        <v>Giỏi</v>
      </c>
      <c r="L205" s="66">
        <f t="shared" si="17"/>
        <v>450000</v>
      </c>
      <c r="M205" s="218" t="str">
        <f t="shared" si="18"/>
        <v/>
      </c>
      <c r="N205" s="219">
        <f t="shared" si="19"/>
        <v>1</v>
      </c>
      <c r="O205" s="219" t="str">
        <f t="shared" si="20"/>
        <v/>
      </c>
      <c r="Q205" s="114">
        <v>1</v>
      </c>
    </row>
    <row r="206" spans="1:17" ht="21.75" customHeight="1" x14ac:dyDescent="0.3">
      <c r="A206" s="214">
        <f>SUBTOTAL(9,$Q$22:Q205)+1</f>
        <v>184</v>
      </c>
      <c r="B206" s="223">
        <v>107110389</v>
      </c>
      <c r="C206" s="223" t="s">
        <v>1275</v>
      </c>
      <c r="D206" s="223" t="s">
        <v>112</v>
      </c>
      <c r="E206" s="223">
        <v>17</v>
      </c>
      <c r="F206" s="223">
        <v>8.7100000000000009</v>
      </c>
      <c r="G206" s="66" t="str">
        <f>IFERROR(VLOOKUP(B206:B3245,'DOI TUONG'!$C$2:$E$1306,3,FALSE), "")</f>
        <v/>
      </c>
      <c r="H206" s="66">
        <f t="shared" si="14"/>
        <v>0</v>
      </c>
      <c r="I206" s="215">
        <f t="shared" si="15"/>
        <v>8.7100000000000009</v>
      </c>
      <c r="J206" s="223">
        <v>89</v>
      </c>
      <c r="K206" s="66" t="str">
        <f t="shared" si="16"/>
        <v>Giỏi</v>
      </c>
      <c r="L206" s="66">
        <f t="shared" si="17"/>
        <v>450000</v>
      </c>
      <c r="M206" s="218" t="str">
        <f t="shared" si="18"/>
        <v/>
      </c>
      <c r="N206" s="219">
        <f t="shared" si="19"/>
        <v>1</v>
      </c>
      <c r="O206" s="219" t="str">
        <f t="shared" si="20"/>
        <v/>
      </c>
      <c r="Q206" s="114">
        <v>1</v>
      </c>
    </row>
    <row r="207" spans="1:17" ht="21.75" customHeight="1" x14ac:dyDescent="0.3">
      <c r="A207" s="214">
        <f>SUBTOTAL(9,$Q$22:Q206)+1</f>
        <v>185</v>
      </c>
      <c r="B207" s="223">
        <v>104120163</v>
      </c>
      <c r="C207" s="223" t="s">
        <v>1543</v>
      </c>
      <c r="D207" s="223" t="s">
        <v>217</v>
      </c>
      <c r="E207" s="223">
        <v>15</v>
      </c>
      <c r="F207" s="223">
        <v>8.7100000000000009</v>
      </c>
      <c r="G207" s="66" t="str">
        <f>IFERROR(VLOOKUP(B207:B3246,'DOI TUONG'!$C$2:$E$1306,3,FALSE), "")</f>
        <v/>
      </c>
      <c r="H207" s="66">
        <f t="shared" si="14"/>
        <v>0</v>
      </c>
      <c r="I207" s="215">
        <f t="shared" si="15"/>
        <v>8.7100000000000009</v>
      </c>
      <c r="J207" s="223">
        <v>87</v>
      </c>
      <c r="K207" s="66" t="str">
        <f t="shared" si="16"/>
        <v>Giỏi</v>
      </c>
      <c r="L207" s="66">
        <f t="shared" si="17"/>
        <v>450000</v>
      </c>
      <c r="M207" s="218" t="str">
        <f t="shared" si="18"/>
        <v/>
      </c>
      <c r="N207" s="219">
        <f t="shared" si="19"/>
        <v>1</v>
      </c>
      <c r="O207" s="219" t="str">
        <f t="shared" si="20"/>
        <v/>
      </c>
      <c r="Q207" s="114">
        <v>1</v>
      </c>
    </row>
    <row r="208" spans="1:17" ht="21.75" customHeight="1" x14ac:dyDescent="0.3">
      <c r="A208" s="214">
        <f>SUBTOTAL(9,$Q$22:Q207)+1</f>
        <v>186</v>
      </c>
      <c r="B208" s="223">
        <v>107110405</v>
      </c>
      <c r="C208" s="223" t="s">
        <v>1311</v>
      </c>
      <c r="D208" s="223" t="s">
        <v>112</v>
      </c>
      <c r="E208" s="223">
        <v>17</v>
      </c>
      <c r="F208" s="223">
        <v>8.7100000000000009</v>
      </c>
      <c r="G208" s="66" t="str">
        <f>IFERROR(VLOOKUP(B208:B3247,'DOI TUONG'!$C$2:$E$1306,3,FALSE), "")</f>
        <v/>
      </c>
      <c r="H208" s="66">
        <f t="shared" si="14"/>
        <v>0</v>
      </c>
      <c r="I208" s="215">
        <f t="shared" si="15"/>
        <v>8.7100000000000009</v>
      </c>
      <c r="J208" s="223">
        <v>86</v>
      </c>
      <c r="K208" s="66" t="str">
        <f t="shared" si="16"/>
        <v>Giỏi</v>
      </c>
      <c r="L208" s="66">
        <f t="shared" si="17"/>
        <v>450000</v>
      </c>
      <c r="M208" s="218" t="str">
        <f t="shared" si="18"/>
        <v/>
      </c>
      <c r="N208" s="219">
        <f t="shared" si="19"/>
        <v>1</v>
      </c>
      <c r="O208" s="219" t="str">
        <f t="shared" si="20"/>
        <v/>
      </c>
      <c r="Q208" s="114">
        <v>1</v>
      </c>
    </row>
    <row r="209" spans="1:17" ht="21.75" customHeight="1" x14ac:dyDescent="0.3">
      <c r="A209" s="214">
        <f>SUBTOTAL(9,$Q$22:Q208)+1</f>
        <v>187</v>
      </c>
      <c r="B209" s="223">
        <v>107120286</v>
      </c>
      <c r="C209" s="223" t="s">
        <v>2004</v>
      </c>
      <c r="D209" s="223" t="s">
        <v>77</v>
      </c>
      <c r="E209" s="223">
        <v>19</v>
      </c>
      <c r="F209" s="223">
        <v>8.7100000000000009</v>
      </c>
      <c r="G209" s="66" t="str">
        <f>IFERROR(VLOOKUP(B209:B3248,'DOI TUONG'!$C$2:$E$1306,3,FALSE), "")</f>
        <v/>
      </c>
      <c r="H209" s="66">
        <f t="shared" si="14"/>
        <v>0</v>
      </c>
      <c r="I209" s="215">
        <f t="shared" si="15"/>
        <v>8.7100000000000009</v>
      </c>
      <c r="J209" s="223">
        <v>84</v>
      </c>
      <c r="K209" s="66" t="str">
        <f t="shared" si="16"/>
        <v>Giỏi</v>
      </c>
      <c r="L209" s="66">
        <f t="shared" si="17"/>
        <v>450000</v>
      </c>
      <c r="M209" s="218" t="str">
        <f t="shared" si="18"/>
        <v/>
      </c>
      <c r="N209" s="219">
        <f t="shared" si="19"/>
        <v>1</v>
      </c>
      <c r="O209" s="219" t="str">
        <f t="shared" si="20"/>
        <v/>
      </c>
      <c r="Q209" s="114">
        <v>1</v>
      </c>
    </row>
    <row r="210" spans="1:17" ht="21.75" customHeight="1" x14ac:dyDescent="0.3">
      <c r="A210" s="214">
        <f>SUBTOTAL(9,$Q$22:Q209)+1</f>
        <v>188</v>
      </c>
      <c r="B210" s="223">
        <v>110110485</v>
      </c>
      <c r="C210" s="223" t="s">
        <v>1568</v>
      </c>
      <c r="D210" s="223" t="s">
        <v>147</v>
      </c>
      <c r="E210" s="223">
        <v>21</v>
      </c>
      <c r="F210" s="223">
        <v>8.51</v>
      </c>
      <c r="G210" s="66" t="str">
        <f>IFERROR(VLOOKUP(B210:B3249,'DOI TUONG'!$C$2:$E$1306,3,FALSE), "")</f>
        <v>LP</v>
      </c>
      <c r="H210" s="66">
        <f t="shared" si="14"/>
        <v>0.2</v>
      </c>
      <c r="I210" s="215">
        <f t="shared" si="15"/>
        <v>8.7099999999999991</v>
      </c>
      <c r="J210" s="223">
        <v>88</v>
      </c>
      <c r="K210" s="66" t="str">
        <f t="shared" si="16"/>
        <v>Giỏi</v>
      </c>
      <c r="L210" s="66">
        <f t="shared" si="17"/>
        <v>450000</v>
      </c>
      <c r="M210" s="218" t="str">
        <f t="shared" si="18"/>
        <v/>
      </c>
      <c r="N210" s="219">
        <f t="shared" si="19"/>
        <v>1</v>
      </c>
      <c r="O210" s="219" t="str">
        <f t="shared" si="20"/>
        <v/>
      </c>
      <c r="Q210" s="114">
        <v>1</v>
      </c>
    </row>
    <row r="211" spans="1:17" ht="21.75" customHeight="1" x14ac:dyDescent="0.3">
      <c r="A211" s="214">
        <f>SUBTOTAL(9,$Q$22:Q210)+1</f>
        <v>189</v>
      </c>
      <c r="B211" s="223">
        <v>107130064</v>
      </c>
      <c r="C211" s="223" t="s">
        <v>1259</v>
      </c>
      <c r="D211" s="223" t="s">
        <v>302</v>
      </c>
      <c r="E211" s="223">
        <v>17</v>
      </c>
      <c r="F211" s="223">
        <v>8.4</v>
      </c>
      <c r="G211" s="66" t="str">
        <f>IFERROR(VLOOKUP(B211:B3250,'DOI TUONG'!$C$2:$E$1306,3,FALSE), "")</f>
        <v>BT CĐ</v>
      </c>
      <c r="H211" s="66">
        <f t="shared" si="14"/>
        <v>0.3</v>
      </c>
      <c r="I211" s="215">
        <f t="shared" si="15"/>
        <v>8.7000000000000011</v>
      </c>
      <c r="J211" s="223">
        <v>93</v>
      </c>
      <c r="K211" s="66" t="str">
        <f t="shared" si="16"/>
        <v>Giỏi</v>
      </c>
      <c r="L211" s="66">
        <f t="shared" si="17"/>
        <v>450000</v>
      </c>
      <c r="M211" s="218" t="str">
        <f t="shared" si="18"/>
        <v/>
      </c>
      <c r="N211" s="219">
        <f t="shared" si="19"/>
        <v>1</v>
      </c>
      <c r="O211" s="219" t="str">
        <f t="shared" si="20"/>
        <v/>
      </c>
      <c r="Q211" s="114">
        <v>1</v>
      </c>
    </row>
    <row r="212" spans="1:17" ht="21.75" customHeight="1" x14ac:dyDescent="0.3">
      <c r="A212" s="214">
        <f>SUBTOTAL(9,$Q$22:Q211)+1</f>
        <v>190</v>
      </c>
      <c r="B212" s="223">
        <v>107110369</v>
      </c>
      <c r="C212" s="223" t="s">
        <v>1345</v>
      </c>
      <c r="D212" s="223" t="s">
        <v>112</v>
      </c>
      <c r="E212" s="223">
        <v>17</v>
      </c>
      <c r="F212" s="223">
        <v>8.6999999999999993</v>
      </c>
      <c r="G212" s="66" t="str">
        <f>IFERROR(VLOOKUP(B212:B3251,'DOI TUONG'!$C$2:$E$1306,3,FALSE), "")</f>
        <v/>
      </c>
      <c r="H212" s="66">
        <f t="shared" si="14"/>
        <v>0</v>
      </c>
      <c r="I212" s="215">
        <f t="shared" si="15"/>
        <v>8.6999999999999993</v>
      </c>
      <c r="J212" s="223">
        <v>87</v>
      </c>
      <c r="K212" s="66" t="str">
        <f t="shared" si="16"/>
        <v>Giỏi</v>
      </c>
      <c r="L212" s="66">
        <f t="shared" si="17"/>
        <v>450000</v>
      </c>
      <c r="M212" s="218" t="str">
        <f t="shared" si="18"/>
        <v/>
      </c>
      <c r="N212" s="219">
        <f t="shared" si="19"/>
        <v>1</v>
      </c>
      <c r="O212" s="219" t="str">
        <f t="shared" si="20"/>
        <v/>
      </c>
      <c r="Q212" s="114">
        <v>1</v>
      </c>
    </row>
    <row r="213" spans="1:17" ht="21.75" customHeight="1" x14ac:dyDescent="0.3">
      <c r="A213" s="214">
        <f>SUBTOTAL(9,$Q$22:Q212)+1</f>
        <v>191</v>
      </c>
      <c r="B213" s="223">
        <v>118110097</v>
      </c>
      <c r="C213" s="223" t="s">
        <v>901</v>
      </c>
      <c r="D213" s="223" t="s">
        <v>231</v>
      </c>
      <c r="E213" s="223">
        <v>17</v>
      </c>
      <c r="F213" s="223">
        <v>8.6999999999999993</v>
      </c>
      <c r="G213" s="66" t="str">
        <f>IFERROR(VLOOKUP(B213:B3252,'DOI TUONG'!$C$2:$E$1306,3,FALSE), "")</f>
        <v/>
      </c>
      <c r="H213" s="66">
        <f t="shared" si="14"/>
        <v>0</v>
      </c>
      <c r="I213" s="215">
        <f t="shared" si="15"/>
        <v>8.6999999999999993</v>
      </c>
      <c r="J213" s="223">
        <v>86</v>
      </c>
      <c r="K213" s="66" t="str">
        <f t="shared" si="16"/>
        <v>Giỏi</v>
      </c>
      <c r="L213" s="66">
        <f t="shared" si="17"/>
        <v>450000</v>
      </c>
      <c r="M213" s="218" t="str">
        <f t="shared" si="18"/>
        <v/>
      </c>
      <c r="N213" s="219">
        <f t="shared" si="19"/>
        <v>1</v>
      </c>
      <c r="O213" s="219" t="str">
        <f t="shared" si="20"/>
        <v/>
      </c>
      <c r="Q213" s="114">
        <v>1</v>
      </c>
    </row>
    <row r="214" spans="1:17" ht="21.75" customHeight="1" x14ac:dyDescent="0.3">
      <c r="A214" s="214">
        <f>SUBTOTAL(9,$Q$22:Q213)+1</f>
        <v>192</v>
      </c>
      <c r="B214" s="223">
        <v>118110109</v>
      </c>
      <c r="C214" s="223" t="s">
        <v>1029</v>
      </c>
      <c r="D214" s="223" t="s">
        <v>231</v>
      </c>
      <c r="E214" s="223">
        <v>17</v>
      </c>
      <c r="F214" s="223">
        <v>8.6999999999999993</v>
      </c>
      <c r="G214" s="66" t="str">
        <f>IFERROR(VLOOKUP(B214:B3253,'DOI TUONG'!$C$2:$E$1306,3,FALSE), "")</f>
        <v/>
      </c>
      <c r="H214" s="66">
        <f t="shared" si="14"/>
        <v>0</v>
      </c>
      <c r="I214" s="215">
        <f t="shared" si="15"/>
        <v>8.6999999999999993</v>
      </c>
      <c r="J214" s="223">
        <v>84</v>
      </c>
      <c r="K214" s="66" t="str">
        <f t="shared" si="16"/>
        <v>Giỏi</v>
      </c>
      <c r="L214" s="66">
        <f t="shared" si="17"/>
        <v>450000</v>
      </c>
      <c r="M214" s="218" t="str">
        <f t="shared" si="18"/>
        <v/>
      </c>
      <c r="N214" s="219">
        <f t="shared" si="19"/>
        <v>1</v>
      </c>
      <c r="O214" s="219" t="str">
        <f t="shared" si="20"/>
        <v/>
      </c>
      <c r="Q214" s="114">
        <v>1</v>
      </c>
    </row>
    <row r="215" spans="1:17" ht="21.75" customHeight="1" x14ac:dyDescent="0.3">
      <c r="A215" s="214">
        <f>SUBTOTAL(9,$Q$22:Q214)+1</f>
        <v>193</v>
      </c>
      <c r="B215" s="223">
        <v>118120004</v>
      </c>
      <c r="C215" s="223" t="s">
        <v>2765</v>
      </c>
      <c r="D215" s="223" t="s">
        <v>82</v>
      </c>
      <c r="E215" s="223">
        <v>19</v>
      </c>
      <c r="F215" s="223">
        <v>8.39</v>
      </c>
      <c r="G215" s="66" t="str">
        <f>IFERROR(VLOOKUP(B215:B3254,'DOI TUONG'!$C$2:$E$1306,3,FALSE), "")</f>
        <v>GK 0.3</v>
      </c>
      <c r="H215" s="66">
        <f t="shared" ref="H215:H278" si="21">IF(G215="UV ĐT",0.3, 0)+IF(G215="UV HSV", 0.3, 0)+IF(G215="PBT LCĐ", 0.3,0)+ IF(G215="UV LCĐ", 0.2, 0)+IF(G215="BT CĐ", 0.3,0)+ IF(G215="PBT CĐ", 0.2,0)+ IF(G215="CN CLB", 0.2,0)+ IF(G215="CN DĐ", 0.2,0)+IF(G215="TĐXK", 0.3, 0)+IF(G215="PĐXK", 0.2, 0)+IF(G215="LT", 0.3,0)+IF(G215="LP", 0.2, 0)+IF(G215="GK 0.2",0.2,0)+IF(G215="GK 0.3", 0.3, 0)+IF(G215="TB ĐD",0.3,0)+IF(G215="PB ĐD",0.2,0)+IF(G215="ĐT ĐTQ",0.3,0)+IF(G215="ĐP ĐTQ",0.2,0)</f>
        <v>0.3</v>
      </c>
      <c r="I215" s="215">
        <f t="shared" ref="I215:I278" si="22">F215+H215</f>
        <v>8.6900000000000013</v>
      </c>
      <c r="J215" s="223">
        <v>88</v>
      </c>
      <c r="K215" s="66" t="str">
        <f t="shared" ref="K215:K278" si="23">IF(AND(I215&gt;=9,J215&gt;=90), "Xuất sắc", IF(AND(I215&gt;=8,J215&gt;=80), "Giỏi", "Khá"))</f>
        <v>Giỏi</v>
      </c>
      <c r="L215" s="66">
        <f t="shared" ref="L215:L278" si="24">IF(K215="Xuất sắc", 500000, IF(K215="Giỏi", 450000, 395000))</f>
        <v>450000</v>
      </c>
      <c r="M215" s="218" t="str">
        <f t="shared" si="18"/>
        <v/>
      </c>
      <c r="N215" s="219">
        <f t="shared" si="19"/>
        <v>1</v>
      </c>
      <c r="O215" s="219" t="str">
        <f t="shared" si="20"/>
        <v/>
      </c>
      <c r="Q215" s="114">
        <v>1</v>
      </c>
    </row>
    <row r="216" spans="1:17" ht="21.75" customHeight="1" x14ac:dyDescent="0.3">
      <c r="A216" s="214">
        <f>SUBTOTAL(9,$Q$22:Q215)+1</f>
        <v>194</v>
      </c>
      <c r="B216" s="223">
        <v>107120221</v>
      </c>
      <c r="C216" s="223" t="s">
        <v>1353</v>
      </c>
      <c r="D216" s="223" t="s">
        <v>36</v>
      </c>
      <c r="E216" s="223">
        <v>14</v>
      </c>
      <c r="F216" s="223">
        <v>8.69</v>
      </c>
      <c r="G216" s="66" t="str">
        <f>IFERROR(VLOOKUP(B216:B3255,'DOI TUONG'!$C$2:$E$1306,3,FALSE), "")</f>
        <v/>
      </c>
      <c r="H216" s="66">
        <f t="shared" si="21"/>
        <v>0</v>
      </c>
      <c r="I216" s="215">
        <f t="shared" si="22"/>
        <v>8.69</v>
      </c>
      <c r="J216" s="223">
        <v>88</v>
      </c>
      <c r="K216" s="66" t="str">
        <f t="shared" si="23"/>
        <v>Giỏi</v>
      </c>
      <c r="L216" s="66">
        <f t="shared" si="24"/>
        <v>450000</v>
      </c>
      <c r="M216" s="218" t="str">
        <f t="shared" si="18"/>
        <v/>
      </c>
      <c r="N216" s="219">
        <f t="shared" si="19"/>
        <v>1</v>
      </c>
      <c r="O216" s="219" t="str">
        <f t="shared" si="20"/>
        <v/>
      </c>
      <c r="Q216" s="114">
        <v>1</v>
      </c>
    </row>
    <row r="217" spans="1:17" ht="21.75" customHeight="1" x14ac:dyDescent="0.3">
      <c r="A217" s="214">
        <f>SUBTOTAL(9,$Q$22:Q216)+1</f>
        <v>195</v>
      </c>
      <c r="B217" s="223">
        <v>111130096</v>
      </c>
      <c r="C217" s="223" t="s">
        <v>976</v>
      </c>
      <c r="D217" s="223" t="s">
        <v>148</v>
      </c>
      <c r="E217" s="223">
        <v>16.5</v>
      </c>
      <c r="F217" s="223">
        <v>8.49</v>
      </c>
      <c r="G217" s="66" t="str">
        <f>IFERROR(VLOOKUP(B217:B3256,'DOI TUONG'!$C$2:$E$1306,3,FALSE), "")</f>
        <v>GK 0.2</v>
      </c>
      <c r="H217" s="66">
        <f t="shared" si="21"/>
        <v>0.2</v>
      </c>
      <c r="I217" s="215">
        <f t="shared" si="22"/>
        <v>8.69</v>
      </c>
      <c r="J217" s="223">
        <v>88</v>
      </c>
      <c r="K217" s="66" t="str">
        <f t="shared" si="23"/>
        <v>Giỏi</v>
      </c>
      <c r="L217" s="66">
        <f t="shared" si="24"/>
        <v>450000</v>
      </c>
      <c r="M217" s="218" t="str">
        <f t="shared" si="18"/>
        <v/>
      </c>
      <c r="N217" s="219">
        <f t="shared" si="19"/>
        <v>1</v>
      </c>
      <c r="O217" s="219" t="str">
        <f t="shared" si="20"/>
        <v/>
      </c>
      <c r="Q217" s="114">
        <v>1</v>
      </c>
    </row>
    <row r="218" spans="1:17" ht="21.75" customHeight="1" x14ac:dyDescent="0.3">
      <c r="A218" s="214">
        <f>SUBTOTAL(9,$Q$22:Q217)+1</f>
        <v>196</v>
      </c>
      <c r="B218" s="223">
        <v>118110042</v>
      </c>
      <c r="C218" s="223" t="s">
        <v>867</v>
      </c>
      <c r="D218" s="223" t="s">
        <v>178</v>
      </c>
      <c r="E218" s="223">
        <v>17</v>
      </c>
      <c r="F218" s="223">
        <v>8.69</v>
      </c>
      <c r="G218" s="66" t="str">
        <f>IFERROR(VLOOKUP(B218:B3257,'DOI TUONG'!$C$2:$E$1306,3,FALSE), "")</f>
        <v/>
      </c>
      <c r="H218" s="66">
        <f t="shared" si="21"/>
        <v>0</v>
      </c>
      <c r="I218" s="215">
        <f t="shared" si="22"/>
        <v>8.69</v>
      </c>
      <c r="J218" s="223">
        <v>87</v>
      </c>
      <c r="K218" s="66" t="str">
        <f t="shared" si="23"/>
        <v>Giỏi</v>
      </c>
      <c r="L218" s="66">
        <f t="shared" si="24"/>
        <v>450000</v>
      </c>
      <c r="M218" s="218" t="str">
        <f t="shared" si="18"/>
        <v/>
      </c>
      <c r="N218" s="219">
        <f t="shared" si="19"/>
        <v>1</v>
      </c>
      <c r="O218" s="219" t="str">
        <f t="shared" si="20"/>
        <v/>
      </c>
      <c r="Q218" s="114">
        <v>1</v>
      </c>
    </row>
    <row r="219" spans="1:17" ht="21.75" customHeight="1" x14ac:dyDescent="0.3">
      <c r="A219" s="214">
        <f>SUBTOTAL(9,$Q$22:Q218)+1</f>
        <v>197</v>
      </c>
      <c r="B219" s="223">
        <v>118110087</v>
      </c>
      <c r="C219" s="223" t="s">
        <v>1105</v>
      </c>
      <c r="D219" s="223" t="s">
        <v>231</v>
      </c>
      <c r="E219" s="223">
        <v>17</v>
      </c>
      <c r="F219" s="223">
        <v>8.69</v>
      </c>
      <c r="G219" s="66" t="str">
        <f>IFERROR(VLOOKUP(B219:B3258,'DOI TUONG'!$C$2:$E$1306,3,FALSE), "")</f>
        <v/>
      </c>
      <c r="H219" s="66">
        <f t="shared" si="21"/>
        <v>0</v>
      </c>
      <c r="I219" s="215">
        <f t="shared" si="22"/>
        <v>8.69</v>
      </c>
      <c r="J219" s="223">
        <v>85</v>
      </c>
      <c r="K219" s="66" t="str">
        <f t="shared" si="23"/>
        <v>Giỏi</v>
      </c>
      <c r="L219" s="66">
        <f t="shared" si="24"/>
        <v>450000</v>
      </c>
      <c r="M219" s="218" t="str">
        <f t="shared" si="18"/>
        <v/>
      </c>
      <c r="N219" s="219">
        <f t="shared" si="19"/>
        <v>1</v>
      </c>
      <c r="O219" s="219" t="str">
        <f t="shared" si="20"/>
        <v/>
      </c>
      <c r="Q219" s="114">
        <v>1</v>
      </c>
    </row>
    <row r="220" spans="1:17" ht="21.75" customHeight="1" x14ac:dyDescent="0.3">
      <c r="A220" s="214">
        <f>SUBTOTAL(9,$Q$22:Q219)+1</f>
        <v>198</v>
      </c>
      <c r="B220" s="223">
        <v>107110199</v>
      </c>
      <c r="C220" s="223" t="s">
        <v>2087</v>
      </c>
      <c r="D220" s="223" t="s">
        <v>784</v>
      </c>
      <c r="E220" s="223">
        <v>19.5</v>
      </c>
      <c r="F220" s="223">
        <v>8.68</v>
      </c>
      <c r="G220" s="66" t="str">
        <f>IFERROR(VLOOKUP(B220:B3259,'DOI TUONG'!$C$2:$E$1306,3,FALSE), "")</f>
        <v/>
      </c>
      <c r="H220" s="66">
        <f t="shared" si="21"/>
        <v>0</v>
      </c>
      <c r="I220" s="215">
        <f t="shared" si="22"/>
        <v>8.68</v>
      </c>
      <c r="J220" s="223">
        <v>94</v>
      </c>
      <c r="K220" s="66" t="str">
        <f t="shared" si="23"/>
        <v>Giỏi</v>
      </c>
      <c r="L220" s="66">
        <f t="shared" si="24"/>
        <v>450000</v>
      </c>
      <c r="M220" s="218" t="str">
        <f t="shared" si="18"/>
        <v/>
      </c>
      <c r="N220" s="219">
        <f t="shared" si="19"/>
        <v>1</v>
      </c>
      <c r="O220" s="219" t="str">
        <f t="shared" si="20"/>
        <v/>
      </c>
      <c r="Q220" s="114">
        <v>1</v>
      </c>
    </row>
    <row r="221" spans="1:17" ht="21.75" customHeight="1" x14ac:dyDescent="0.3">
      <c r="A221" s="214">
        <f>SUBTOTAL(9,$Q$22:Q220)+1</f>
        <v>199</v>
      </c>
      <c r="B221" s="223">
        <v>105120343</v>
      </c>
      <c r="C221" s="223" t="s">
        <v>3416</v>
      </c>
      <c r="D221" s="223" t="s">
        <v>43</v>
      </c>
      <c r="E221" s="223">
        <v>19.5</v>
      </c>
      <c r="F221" s="223">
        <v>8.68</v>
      </c>
      <c r="G221" s="66" t="str">
        <f>IFERROR(VLOOKUP(B221:B3260,'DOI TUONG'!$C$2:$E$1306,3,FALSE), "")</f>
        <v/>
      </c>
      <c r="H221" s="66">
        <f t="shared" si="21"/>
        <v>0</v>
      </c>
      <c r="I221" s="215">
        <f t="shared" si="22"/>
        <v>8.68</v>
      </c>
      <c r="J221" s="223">
        <v>90</v>
      </c>
      <c r="K221" s="66" t="str">
        <f t="shared" si="23"/>
        <v>Giỏi</v>
      </c>
      <c r="L221" s="66">
        <f t="shared" si="24"/>
        <v>450000</v>
      </c>
      <c r="M221" s="218" t="str">
        <f t="shared" ref="M221:M284" si="25">IF(K221="Xuất sắc",1,"")</f>
        <v/>
      </c>
      <c r="N221" s="219">
        <f t="shared" ref="N221:N284" si="26">IF(K221="Giỏi",1,"")</f>
        <v>1</v>
      </c>
      <c r="O221" s="219" t="str">
        <f t="shared" ref="O221:O284" si="27">IF(K221="Khá",1,"")</f>
        <v/>
      </c>
      <c r="Q221" s="114">
        <v>1</v>
      </c>
    </row>
    <row r="222" spans="1:17" ht="21.75" customHeight="1" x14ac:dyDescent="0.3">
      <c r="A222" s="214">
        <f>SUBTOTAL(9,$Q$22:Q221)+1</f>
        <v>200</v>
      </c>
      <c r="B222" s="223">
        <v>107110386</v>
      </c>
      <c r="C222" s="223" t="s">
        <v>1246</v>
      </c>
      <c r="D222" s="223" t="s">
        <v>112</v>
      </c>
      <c r="E222" s="223">
        <v>17</v>
      </c>
      <c r="F222" s="223">
        <v>8.68</v>
      </c>
      <c r="G222" s="66" t="str">
        <f>IFERROR(VLOOKUP(B222:B3261,'DOI TUONG'!$C$2:$E$1306,3,FALSE), "")</f>
        <v/>
      </c>
      <c r="H222" s="66">
        <f t="shared" si="21"/>
        <v>0</v>
      </c>
      <c r="I222" s="215">
        <f t="shared" si="22"/>
        <v>8.68</v>
      </c>
      <c r="J222" s="223">
        <v>89</v>
      </c>
      <c r="K222" s="66" t="str">
        <f t="shared" si="23"/>
        <v>Giỏi</v>
      </c>
      <c r="L222" s="66">
        <f t="shared" si="24"/>
        <v>450000</v>
      </c>
      <c r="M222" s="218" t="str">
        <f t="shared" si="25"/>
        <v/>
      </c>
      <c r="N222" s="219">
        <f t="shared" si="26"/>
        <v>1</v>
      </c>
      <c r="O222" s="219" t="str">
        <f t="shared" si="27"/>
        <v/>
      </c>
      <c r="Q222" s="114">
        <v>1</v>
      </c>
    </row>
    <row r="223" spans="1:17" ht="21.75" customHeight="1" x14ac:dyDescent="0.3">
      <c r="A223" s="214">
        <f>SUBTOTAL(9,$Q$22:Q222)+1</f>
        <v>201</v>
      </c>
      <c r="B223" s="223">
        <v>118110031</v>
      </c>
      <c r="C223" s="223" t="s">
        <v>806</v>
      </c>
      <c r="D223" s="223" t="s">
        <v>178</v>
      </c>
      <c r="E223" s="223">
        <v>17</v>
      </c>
      <c r="F223" s="223">
        <v>8.68</v>
      </c>
      <c r="G223" s="66" t="str">
        <f>IFERROR(VLOOKUP(B223:B3262,'DOI TUONG'!$C$2:$E$1306,3,FALSE), "")</f>
        <v/>
      </c>
      <c r="H223" s="66">
        <f t="shared" si="21"/>
        <v>0</v>
      </c>
      <c r="I223" s="215">
        <f t="shared" si="22"/>
        <v>8.68</v>
      </c>
      <c r="J223" s="223">
        <v>89</v>
      </c>
      <c r="K223" s="66" t="str">
        <f t="shared" si="23"/>
        <v>Giỏi</v>
      </c>
      <c r="L223" s="66">
        <f t="shared" si="24"/>
        <v>450000</v>
      </c>
      <c r="M223" s="218" t="str">
        <f t="shared" si="25"/>
        <v/>
      </c>
      <c r="N223" s="219">
        <f t="shared" si="26"/>
        <v>1</v>
      </c>
      <c r="O223" s="219" t="str">
        <f t="shared" si="27"/>
        <v/>
      </c>
      <c r="Q223" s="114">
        <v>1</v>
      </c>
    </row>
    <row r="224" spans="1:17" ht="21.75" customHeight="1" x14ac:dyDescent="0.3">
      <c r="A224" s="214">
        <f>SUBTOTAL(9,$Q$22:Q223)+1</f>
        <v>202</v>
      </c>
      <c r="B224" s="223">
        <v>118110022</v>
      </c>
      <c r="C224" s="223" t="s">
        <v>1474</v>
      </c>
      <c r="D224" s="223" t="s">
        <v>178</v>
      </c>
      <c r="E224" s="223">
        <v>17</v>
      </c>
      <c r="F224" s="223">
        <v>8.68</v>
      </c>
      <c r="G224" s="66" t="str">
        <f>IFERROR(VLOOKUP(B224:B3263,'DOI TUONG'!$C$2:$E$1306,3,FALSE), "")</f>
        <v/>
      </c>
      <c r="H224" s="66">
        <f t="shared" si="21"/>
        <v>0</v>
      </c>
      <c r="I224" s="215">
        <f t="shared" si="22"/>
        <v>8.68</v>
      </c>
      <c r="J224" s="223">
        <v>89</v>
      </c>
      <c r="K224" s="66" t="str">
        <f t="shared" si="23"/>
        <v>Giỏi</v>
      </c>
      <c r="L224" s="66">
        <f t="shared" si="24"/>
        <v>450000</v>
      </c>
      <c r="M224" s="218" t="str">
        <f t="shared" si="25"/>
        <v/>
      </c>
      <c r="N224" s="219">
        <f t="shared" si="26"/>
        <v>1</v>
      </c>
      <c r="O224" s="219" t="str">
        <f t="shared" si="27"/>
        <v/>
      </c>
      <c r="Q224" s="114">
        <v>1</v>
      </c>
    </row>
    <row r="225" spans="1:17" ht="21.75" customHeight="1" x14ac:dyDescent="0.3">
      <c r="A225" s="214">
        <f>SUBTOTAL(9,$Q$22:Q224)+1</f>
        <v>203</v>
      </c>
      <c r="B225" s="223">
        <v>110140128</v>
      </c>
      <c r="C225" s="223" t="s">
        <v>2298</v>
      </c>
      <c r="D225" s="223" t="s">
        <v>2296</v>
      </c>
      <c r="E225" s="223">
        <v>17</v>
      </c>
      <c r="F225" s="223">
        <v>8.68</v>
      </c>
      <c r="G225" s="66" t="str">
        <f>IFERROR(VLOOKUP(B225:B3264,'DOI TUONG'!$C$2:$E$1306,3,FALSE), "")</f>
        <v/>
      </c>
      <c r="H225" s="66">
        <f t="shared" si="21"/>
        <v>0</v>
      </c>
      <c r="I225" s="215">
        <f t="shared" si="22"/>
        <v>8.68</v>
      </c>
      <c r="J225" s="223">
        <v>80</v>
      </c>
      <c r="K225" s="66" t="str">
        <f t="shared" si="23"/>
        <v>Giỏi</v>
      </c>
      <c r="L225" s="66">
        <f t="shared" si="24"/>
        <v>450000</v>
      </c>
      <c r="M225" s="218" t="str">
        <f t="shared" si="25"/>
        <v/>
      </c>
      <c r="N225" s="219">
        <f t="shared" si="26"/>
        <v>1</v>
      </c>
      <c r="O225" s="219" t="str">
        <f t="shared" si="27"/>
        <v/>
      </c>
      <c r="Q225" s="114">
        <v>1</v>
      </c>
    </row>
    <row r="226" spans="1:17" ht="21.75" customHeight="1" x14ac:dyDescent="0.3">
      <c r="A226" s="214">
        <f>SUBTOTAL(9,$Q$22:Q225)+1</f>
        <v>204</v>
      </c>
      <c r="B226" s="223">
        <v>111110107</v>
      </c>
      <c r="C226" s="223" t="s">
        <v>428</v>
      </c>
      <c r="D226" s="223" t="s">
        <v>254</v>
      </c>
      <c r="E226" s="223">
        <v>21</v>
      </c>
      <c r="F226" s="223">
        <v>8.4700000000000006</v>
      </c>
      <c r="G226" s="66" t="str">
        <f>IFERROR(VLOOKUP(B226:B3265,'DOI TUONG'!$C$2:$E$1306,3,FALSE), "")</f>
        <v>PBT CĐ</v>
      </c>
      <c r="H226" s="66">
        <f t="shared" si="21"/>
        <v>0.2</v>
      </c>
      <c r="I226" s="215">
        <f t="shared" si="22"/>
        <v>8.67</v>
      </c>
      <c r="J226" s="223">
        <v>92</v>
      </c>
      <c r="K226" s="66" t="str">
        <f t="shared" si="23"/>
        <v>Giỏi</v>
      </c>
      <c r="L226" s="66">
        <f t="shared" si="24"/>
        <v>450000</v>
      </c>
      <c r="M226" s="218" t="str">
        <f t="shared" si="25"/>
        <v/>
      </c>
      <c r="N226" s="219">
        <f t="shared" si="26"/>
        <v>1</v>
      </c>
      <c r="O226" s="219" t="str">
        <f t="shared" si="27"/>
        <v/>
      </c>
      <c r="Q226" s="114">
        <v>1</v>
      </c>
    </row>
    <row r="227" spans="1:17" ht="21.75" customHeight="1" x14ac:dyDescent="0.3">
      <c r="A227" s="214">
        <f>SUBTOTAL(9,$Q$22:Q226)+1</f>
        <v>205</v>
      </c>
      <c r="B227" s="223">
        <v>101110240</v>
      </c>
      <c r="C227" s="223" t="s">
        <v>511</v>
      </c>
      <c r="D227" s="223" t="s">
        <v>333</v>
      </c>
      <c r="E227" s="223">
        <v>20</v>
      </c>
      <c r="F227" s="223">
        <v>8.67</v>
      </c>
      <c r="G227" s="66" t="str">
        <f>IFERROR(VLOOKUP(B227:B3266,'DOI TUONG'!$C$2:$E$1306,3,FALSE), "")</f>
        <v/>
      </c>
      <c r="H227" s="66">
        <f t="shared" si="21"/>
        <v>0</v>
      </c>
      <c r="I227" s="215">
        <f t="shared" si="22"/>
        <v>8.67</v>
      </c>
      <c r="J227" s="223">
        <v>89</v>
      </c>
      <c r="K227" s="66" t="str">
        <f t="shared" si="23"/>
        <v>Giỏi</v>
      </c>
      <c r="L227" s="66">
        <f t="shared" si="24"/>
        <v>450000</v>
      </c>
      <c r="M227" s="218" t="str">
        <f t="shared" si="25"/>
        <v/>
      </c>
      <c r="N227" s="219">
        <f t="shared" si="26"/>
        <v>1</v>
      </c>
      <c r="O227" s="219" t="str">
        <f t="shared" si="27"/>
        <v/>
      </c>
      <c r="Q227" s="114">
        <v>1</v>
      </c>
    </row>
    <row r="228" spans="1:17" ht="21.75" customHeight="1" x14ac:dyDescent="0.3">
      <c r="A228" s="214">
        <f>SUBTOTAL(9,$Q$22:Q227)+1</f>
        <v>206</v>
      </c>
      <c r="B228" s="223">
        <v>107140153</v>
      </c>
      <c r="C228" s="223" t="s">
        <v>3572</v>
      </c>
      <c r="D228" s="223" t="s">
        <v>1998</v>
      </c>
      <c r="E228" s="223">
        <v>22</v>
      </c>
      <c r="F228" s="223">
        <v>8.67</v>
      </c>
      <c r="G228" s="66" t="str">
        <f>IFERROR(VLOOKUP(B228:B3267,'DOI TUONG'!$C$2:$E$1306,3,FALSE), "")</f>
        <v/>
      </c>
      <c r="H228" s="66">
        <f t="shared" si="21"/>
        <v>0</v>
      </c>
      <c r="I228" s="215">
        <f t="shared" si="22"/>
        <v>8.67</v>
      </c>
      <c r="J228" s="223">
        <v>89</v>
      </c>
      <c r="K228" s="66" t="str">
        <f t="shared" si="23"/>
        <v>Giỏi</v>
      </c>
      <c r="L228" s="66">
        <f t="shared" si="24"/>
        <v>450000</v>
      </c>
      <c r="M228" s="218" t="str">
        <f t="shared" si="25"/>
        <v/>
      </c>
      <c r="N228" s="219">
        <f t="shared" si="26"/>
        <v>1</v>
      </c>
      <c r="O228" s="219" t="str">
        <f t="shared" si="27"/>
        <v/>
      </c>
      <c r="Q228" s="114">
        <v>1</v>
      </c>
    </row>
    <row r="229" spans="1:17" ht="21.75" customHeight="1" x14ac:dyDescent="0.3">
      <c r="A229" s="214">
        <f>SUBTOTAL(9,$Q$22:Q228)+1</f>
        <v>207</v>
      </c>
      <c r="B229" s="223">
        <v>118120001</v>
      </c>
      <c r="C229" s="223" t="s">
        <v>1486</v>
      </c>
      <c r="D229" s="223" t="s">
        <v>82</v>
      </c>
      <c r="E229" s="223">
        <v>19</v>
      </c>
      <c r="F229" s="223">
        <v>8.67</v>
      </c>
      <c r="G229" s="66" t="str">
        <f>IFERROR(VLOOKUP(B229:B3268,'DOI TUONG'!$C$2:$E$1306,3,FALSE), "")</f>
        <v/>
      </c>
      <c r="H229" s="66">
        <f t="shared" si="21"/>
        <v>0</v>
      </c>
      <c r="I229" s="215">
        <f t="shared" si="22"/>
        <v>8.67</v>
      </c>
      <c r="J229" s="223">
        <v>88</v>
      </c>
      <c r="K229" s="66" t="str">
        <f t="shared" si="23"/>
        <v>Giỏi</v>
      </c>
      <c r="L229" s="66">
        <f t="shared" si="24"/>
        <v>450000</v>
      </c>
      <c r="M229" s="218" t="str">
        <f t="shared" si="25"/>
        <v/>
      </c>
      <c r="N229" s="219">
        <f t="shared" si="26"/>
        <v>1</v>
      </c>
      <c r="O229" s="219" t="str">
        <f t="shared" si="27"/>
        <v/>
      </c>
      <c r="Q229" s="114">
        <v>1</v>
      </c>
    </row>
    <row r="230" spans="1:17" ht="21.75" customHeight="1" x14ac:dyDescent="0.3">
      <c r="A230" s="214">
        <f>SUBTOTAL(9,$Q$22:Q229)+1</f>
        <v>208</v>
      </c>
      <c r="B230" s="223">
        <v>118130055</v>
      </c>
      <c r="C230" s="223" t="s">
        <v>791</v>
      </c>
      <c r="D230" s="223" t="s">
        <v>298</v>
      </c>
      <c r="E230" s="223">
        <v>21</v>
      </c>
      <c r="F230" s="223">
        <v>8.67</v>
      </c>
      <c r="G230" s="66" t="str">
        <f>IFERROR(VLOOKUP(B230:B3269,'DOI TUONG'!$C$2:$E$1306,3,FALSE), "")</f>
        <v/>
      </c>
      <c r="H230" s="66">
        <f t="shared" si="21"/>
        <v>0</v>
      </c>
      <c r="I230" s="215">
        <f t="shared" si="22"/>
        <v>8.67</v>
      </c>
      <c r="J230" s="223">
        <v>85</v>
      </c>
      <c r="K230" s="66" t="str">
        <f t="shared" si="23"/>
        <v>Giỏi</v>
      </c>
      <c r="L230" s="66">
        <f t="shared" si="24"/>
        <v>450000</v>
      </c>
      <c r="M230" s="218" t="str">
        <f t="shared" si="25"/>
        <v/>
      </c>
      <c r="N230" s="219">
        <f t="shared" si="26"/>
        <v>1</v>
      </c>
      <c r="O230" s="219" t="str">
        <f t="shared" si="27"/>
        <v/>
      </c>
      <c r="Q230" s="114">
        <v>1</v>
      </c>
    </row>
    <row r="231" spans="1:17" ht="21.75" customHeight="1" x14ac:dyDescent="0.3">
      <c r="A231" s="214">
        <f>SUBTOTAL(9,$Q$22:Q230)+1</f>
        <v>209</v>
      </c>
      <c r="B231" s="223">
        <v>105120398</v>
      </c>
      <c r="C231" s="223" t="s">
        <v>1925</v>
      </c>
      <c r="D231" s="223" t="s">
        <v>168</v>
      </c>
      <c r="E231" s="223">
        <v>18</v>
      </c>
      <c r="F231" s="223">
        <v>8.67</v>
      </c>
      <c r="G231" s="66" t="str">
        <f>IFERROR(VLOOKUP(B231:B3270,'DOI TUONG'!$C$2:$E$1306,3,FALSE), "")</f>
        <v/>
      </c>
      <c r="H231" s="66">
        <f t="shared" si="21"/>
        <v>0</v>
      </c>
      <c r="I231" s="215">
        <f t="shared" si="22"/>
        <v>8.67</v>
      </c>
      <c r="J231" s="223">
        <v>83</v>
      </c>
      <c r="K231" s="66" t="str">
        <f t="shared" si="23"/>
        <v>Giỏi</v>
      </c>
      <c r="L231" s="66">
        <f t="shared" si="24"/>
        <v>450000</v>
      </c>
      <c r="M231" s="218" t="str">
        <f t="shared" si="25"/>
        <v/>
      </c>
      <c r="N231" s="219">
        <f t="shared" si="26"/>
        <v>1</v>
      </c>
      <c r="O231" s="219" t="str">
        <f t="shared" si="27"/>
        <v/>
      </c>
      <c r="Q231" s="114">
        <v>1</v>
      </c>
    </row>
    <row r="232" spans="1:17" ht="21.75" customHeight="1" x14ac:dyDescent="0.3">
      <c r="A232" s="214">
        <f>SUBTOTAL(9,$Q$22:Q231)+1</f>
        <v>210</v>
      </c>
      <c r="B232" s="223">
        <v>118110025</v>
      </c>
      <c r="C232" s="223" t="s">
        <v>957</v>
      </c>
      <c r="D232" s="223" t="s">
        <v>178</v>
      </c>
      <c r="E232" s="223">
        <v>17</v>
      </c>
      <c r="F232" s="223">
        <v>8.66</v>
      </c>
      <c r="G232" s="66" t="str">
        <f>IFERROR(VLOOKUP(B232:B3271,'DOI TUONG'!$C$2:$E$1306,3,FALSE), "")</f>
        <v/>
      </c>
      <c r="H232" s="66">
        <f t="shared" si="21"/>
        <v>0</v>
      </c>
      <c r="I232" s="215">
        <f t="shared" si="22"/>
        <v>8.66</v>
      </c>
      <c r="J232" s="223">
        <v>92</v>
      </c>
      <c r="K232" s="66" t="str">
        <f t="shared" si="23"/>
        <v>Giỏi</v>
      </c>
      <c r="L232" s="66">
        <f t="shared" si="24"/>
        <v>450000</v>
      </c>
      <c r="M232" s="218" t="str">
        <f t="shared" si="25"/>
        <v/>
      </c>
      <c r="N232" s="219">
        <f t="shared" si="26"/>
        <v>1</v>
      </c>
      <c r="O232" s="219" t="str">
        <f t="shared" si="27"/>
        <v/>
      </c>
      <c r="Q232" s="114">
        <v>1</v>
      </c>
    </row>
    <row r="233" spans="1:17" ht="21.75" customHeight="1" x14ac:dyDescent="0.3">
      <c r="A233" s="214">
        <f>SUBTOTAL(9,$Q$22:Q232)+1</f>
        <v>211</v>
      </c>
      <c r="B233" s="223">
        <v>118120171</v>
      </c>
      <c r="C233" s="223" t="s">
        <v>378</v>
      </c>
      <c r="D233" s="223" t="s">
        <v>166</v>
      </c>
      <c r="E233" s="223">
        <v>18</v>
      </c>
      <c r="F233" s="223">
        <v>8.36</v>
      </c>
      <c r="G233" s="66" t="str">
        <f>IFERROR(VLOOKUP(B233:B3272,'DOI TUONG'!$C$2:$E$1306,3,FALSE), "")</f>
        <v>LT</v>
      </c>
      <c r="H233" s="66">
        <f t="shared" si="21"/>
        <v>0.3</v>
      </c>
      <c r="I233" s="215">
        <f t="shared" si="22"/>
        <v>8.66</v>
      </c>
      <c r="J233" s="223">
        <v>91</v>
      </c>
      <c r="K233" s="66" t="str">
        <f t="shared" si="23"/>
        <v>Giỏi</v>
      </c>
      <c r="L233" s="66">
        <f t="shared" si="24"/>
        <v>450000</v>
      </c>
      <c r="M233" s="218" t="str">
        <f t="shared" si="25"/>
        <v/>
      </c>
      <c r="N233" s="219">
        <f t="shared" si="26"/>
        <v>1</v>
      </c>
      <c r="O233" s="219" t="str">
        <f t="shared" si="27"/>
        <v/>
      </c>
      <c r="Q233" s="114">
        <v>1</v>
      </c>
    </row>
    <row r="234" spans="1:17" ht="21.75" customHeight="1" x14ac:dyDescent="0.3">
      <c r="A234" s="214">
        <f>SUBTOTAL(9,$Q$22:Q233)+1</f>
        <v>212</v>
      </c>
      <c r="B234" s="223">
        <v>105130184</v>
      </c>
      <c r="C234" s="223" t="s">
        <v>1126</v>
      </c>
      <c r="D234" s="223" t="s">
        <v>218</v>
      </c>
      <c r="E234" s="223">
        <v>19.5</v>
      </c>
      <c r="F234" s="223">
        <v>8.4600000000000009</v>
      </c>
      <c r="G234" s="66" t="str">
        <f>IFERROR(VLOOKUP(B234:B3273,'DOI TUONG'!$C$2:$E$1306,3,FALSE), "")</f>
        <v>LP</v>
      </c>
      <c r="H234" s="66">
        <f t="shared" si="21"/>
        <v>0.2</v>
      </c>
      <c r="I234" s="215">
        <f t="shared" si="22"/>
        <v>8.66</v>
      </c>
      <c r="J234" s="223">
        <v>90</v>
      </c>
      <c r="K234" s="66" t="str">
        <f t="shared" si="23"/>
        <v>Giỏi</v>
      </c>
      <c r="L234" s="66">
        <f t="shared" si="24"/>
        <v>450000</v>
      </c>
      <c r="M234" s="218" t="str">
        <f t="shared" si="25"/>
        <v/>
      </c>
      <c r="N234" s="219">
        <f t="shared" si="26"/>
        <v>1</v>
      </c>
      <c r="O234" s="219" t="str">
        <f t="shared" si="27"/>
        <v/>
      </c>
      <c r="Q234" s="114">
        <v>1</v>
      </c>
    </row>
    <row r="235" spans="1:17" ht="21.75" customHeight="1" x14ac:dyDescent="0.3">
      <c r="A235" s="214">
        <f>SUBTOTAL(9,$Q$22:Q234)+1</f>
        <v>213</v>
      </c>
      <c r="B235" s="223">
        <v>118120106</v>
      </c>
      <c r="C235" s="223" t="s">
        <v>715</v>
      </c>
      <c r="D235" s="223" t="s">
        <v>80</v>
      </c>
      <c r="E235" s="223">
        <v>17</v>
      </c>
      <c r="F235" s="223">
        <v>8.66</v>
      </c>
      <c r="G235" s="66" t="str">
        <f>IFERROR(VLOOKUP(B235:B3274,'DOI TUONG'!$C$2:$E$1306,3,FALSE), "")</f>
        <v/>
      </c>
      <c r="H235" s="66">
        <f t="shared" si="21"/>
        <v>0</v>
      </c>
      <c r="I235" s="215">
        <f t="shared" si="22"/>
        <v>8.66</v>
      </c>
      <c r="J235" s="223">
        <v>89</v>
      </c>
      <c r="K235" s="66" t="str">
        <f t="shared" si="23"/>
        <v>Giỏi</v>
      </c>
      <c r="L235" s="66">
        <f t="shared" si="24"/>
        <v>450000</v>
      </c>
      <c r="M235" s="218" t="str">
        <f t="shared" si="25"/>
        <v/>
      </c>
      <c r="N235" s="219">
        <f t="shared" si="26"/>
        <v>1</v>
      </c>
      <c r="O235" s="219" t="str">
        <f t="shared" si="27"/>
        <v/>
      </c>
      <c r="Q235" s="114">
        <v>1</v>
      </c>
    </row>
    <row r="236" spans="1:17" ht="21.75" customHeight="1" x14ac:dyDescent="0.3">
      <c r="A236" s="214">
        <f>SUBTOTAL(9,$Q$22:Q235)+1</f>
        <v>214</v>
      </c>
      <c r="B236" s="223">
        <v>102130097</v>
      </c>
      <c r="C236" s="223" t="s">
        <v>1140</v>
      </c>
      <c r="D236" s="223" t="s">
        <v>44</v>
      </c>
      <c r="E236" s="223">
        <v>18</v>
      </c>
      <c r="F236" s="223">
        <v>8.66</v>
      </c>
      <c r="G236" s="66" t="str">
        <f>IFERROR(VLOOKUP(B236:B3275,'DOI TUONG'!$C$2:$E$1306,3,FALSE), "")</f>
        <v/>
      </c>
      <c r="H236" s="66">
        <f t="shared" si="21"/>
        <v>0</v>
      </c>
      <c r="I236" s="215">
        <f t="shared" si="22"/>
        <v>8.66</v>
      </c>
      <c r="J236" s="223">
        <v>88</v>
      </c>
      <c r="K236" s="66" t="str">
        <f t="shared" si="23"/>
        <v>Giỏi</v>
      </c>
      <c r="L236" s="66">
        <f t="shared" si="24"/>
        <v>450000</v>
      </c>
      <c r="M236" s="218" t="str">
        <f t="shared" si="25"/>
        <v/>
      </c>
      <c r="N236" s="219">
        <f t="shared" si="26"/>
        <v>1</v>
      </c>
      <c r="O236" s="219" t="str">
        <f t="shared" si="27"/>
        <v/>
      </c>
      <c r="Q236" s="114">
        <v>1</v>
      </c>
    </row>
    <row r="237" spans="1:17" ht="21.75" customHeight="1" x14ac:dyDescent="0.3">
      <c r="A237" s="214">
        <f>SUBTOTAL(9,$Q$22:Q236)+1</f>
        <v>215</v>
      </c>
      <c r="B237" s="223">
        <v>107120243</v>
      </c>
      <c r="C237" s="223" t="s">
        <v>2007</v>
      </c>
      <c r="D237" s="223" t="s">
        <v>77</v>
      </c>
      <c r="E237" s="223">
        <v>19</v>
      </c>
      <c r="F237" s="223">
        <v>8.66</v>
      </c>
      <c r="G237" s="66" t="str">
        <f>IFERROR(VLOOKUP(B237:B3276,'DOI TUONG'!$C$2:$E$1306,3,FALSE), "")</f>
        <v/>
      </c>
      <c r="H237" s="66">
        <f t="shared" si="21"/>
        <v>0</v>
      </c>
      <c r="I237" s="215">
        <f t="shared" si="22"/>
        <v>8.66</v>
      </c>
      <c r="J237" s="223">
        <v>88</v>
      </c>
      <c r="K237" s="66" t="str">
        <f t="shared" si="23"/>
        <v>Giỏi</v>
      </c>
      <c r="L237" s="66">
        <f t="shared" si="24"/>
        <v>450000</v>
      </c>
      <c r="M237" s="218" t="str">
        <f t="shared" si="25"/>
        <v/>
      </c>
      <c r="N237" s="219">
        <f t="shared" si="26"/>
        <v>1</v>
      </c>
      <c r="O237" s="219" t="str">
        <f t="shared" si="27"/>
        <v/>
      </c>
      <c r="Q237" s="114">
        <v>1</v>
      </c>
    </row>
    <row r="238" spans="1:17" ht="21.75" customHeight="1" x14ac:dyDescent="0.3">
      <c r="A238" s="214">
        <f>SUBTOTAL(9,$Q$22:Q237)+1</f>
        <v>216</v>
      </c>
      <c r="B238" s="223">
        <v>104110093</v>
      </c>
      <c r="C238" s="223" t="s">
        <v>1169</v>
      </c>
      <c r="D238" s="223" t="s">
        <v>197</v>
      </c>
      <c r="E238" s="223">
        <v>21</v>
      </c>
      <c r="F238" s="223">
        <v>8.66</v>
      </c>
      <c r="G238" s="66" t="str">
        <f>IFERROR(VLOOKUP(B238:B3277,'DOI TUONG'!$C$2:$E$1306,3,FALSE), "")</f>
        <v/>
      </c>
      <c r="H238" s="66">
        <f t="shared" si="21"/>
        <v>0</v>
      </c>
      <c r="I238" s="215">
        <f t="shared" si="22"/>
        <v>8.66</v>
      </c>
      <c r="J238" s="223">
        <v>84</v>
      </c>
      <c r="K238" s="66" t="str">
        <f t="shared" si="23"/>
        <v>Giỏi</v>
      </c>
      <c r="L238" s="66">
        <f t="shared" si="24"/>
        <v>450000</v>
      </c>
      <c r="M238" s="218" t="str">
        <f t="shared" si="25"/>
        <v/>
      </c>
      <c r="N238" s="219">
        <f t="shared" si="26"/>
        <v>1</v>
      </c>
      <c r="O238" s="219" t="str">
        <f t="shared" si="27"/>
        <v/>
      </c>
      <c r="Q238" s="114">
        <v>1</v>
      </c>
    </row>
    <row r="239" spans="1:17" ht="21.75" customHeight="1" x14ac:dyDescent="0.3">
      <c r="A239" s="214">
        <f>SUBTOTAL(9,$Q$22:Q238)+1</f>
        <v>217</v>
      </c>
      <c r="B239" s="223">
        <v>110110229</v>
      </c>
      <c r="C239" s="223" t="s">
        <v>983</v>
      </c>
      <c r="D239" s="223" t="s">
        <v>175</v>
      </c>
      <c r="E239" s="223">
        <v>21</v>
      </c>
      <c r="F239" s="223">
        <v>8.65</v>
      </c>
      <c r="G239" s="66" t="str">
        <f>IFERROR(VLOOKUP(B239:B3278,'DOI TUONG'!$C$2:$E$1306,3,FALSE), "")</f>
        <v/>
      </c>
      <c r="H239" s="66">
        <f t="shared" si="21"/>
        <v>0</v>
      </c>
      <c r="I239" s="215">
        <f t="shared" si="22"/>
        <v>8.65</v>
      </c>
      <c r="J239" s="223">
        <v>91</v>
      </c>
      <c r="K239" s="66" t="str">
        <f t="shared" si="23"/>
        <v>Giỏi</v>
      </c>
      <c r="L239" s="66">
        <f t="shared" si="24"/>
        <v>450000</v>
      </c>
      <c r="M239" s="218" t="str">
        <f t="shared" si="25"/>
        <v/>
      </c>
      <c r="N239" s="219">
        <f t="shared" si="26"/>
        <v>1</v>
      </c>
      <c r="O239" s="219" t="str">
        <f t="shared" si="27"/>
        <v/>
      </c>
      <c r="Q239" s="114">
        <v>1</v>
      </c>
    </row>
    <row r="240" spans="1:17" ht="21.75" customHeight="1" x14ac:dyDescent="0.3">
      <c r="A240" s="214">
        <f>SUBTOTAL(9,$Q$22:Q239)+1</f>
        <v>218</v>
      </c>
      <c r="B240" s="223">
        <v>118110076</v>
      </c>
      <c r="C240" s="223" t="s">
        <v>818</v>
      </c>
      <c r="D240" s="223" t="s">
        <v>231</v>
      </c>
      <c r="E240" s="223">
        <v>17</v>
      </c>
      <c r="F240" s="223">
        <v>8.65</v>
      </c>
      <c r="G240" s="66" t="str">
        <f>IFERROR(VLOOKUP(B240:B3279,'DOI TUONG'!$C$2:$E$1306,3,FALSE), "")</f>
        <v/>
      </c>
      <c r="H240" s="66">
        <f t="shared" si="21"/>
        <v>0</v>
      </c>
      <c r="I240" s="215">
        <f t="shared" si="22"/>
        <v>8.65</v>
      </c>
      <c r="J240" s="223">
        <v>90</v>
      </c>
      <c r="K240" s="66" t="str">
        <f t="shared" si="23"/>
        <v>Giỏi</v>
      </c>
      <c r="L240" s="66">
        <f t="shared" si="24"/>
        <v>450000</v>
      </c>
      <c r="M240" s="218" t="str">
        <f t="shared" si="25"/>
        <v/>
      </c>
      <c r="N240" s="219">
        <f t="shared" si="26"/>
        <v>1</v>
      </c>
      <c r="O240" s="219" t="str">
        <f t="shared" si="27"/>
        <v/>
      </c>
      <c r="Q240" s="114">
        <v>1</v>
      </c>
    </row>
    <row r="241" spans="1:17" ht="21.75" customHeight="1" x14ac:dyDescent="0.3">
      <c r="A241" s="214">
        <f>SUBTOTAL(9,$Q$22:Q240)+1</f>
        <v>219</v>
      </c>
      <c r="B241" s="223">
        <v>110110359</v>
      </c>
      <c r="C241" s="223" t="s">
        <v>723</v>
      </c>
      <c r="D241" s="223" t="s">
        <v>150</v>
      </c>
      <c r="E241" s="223">
        <v>19</v>
      </c>
      <c r="F241" s="223">
        <v>8.65</v>
      </c>
      <c r="G241" s="66" t="str">
        <f>IFERROR(VLOOKUP(B241:B3280,'DOI TUONG'!$C$2:$E$1306,3,FALSE), "")</f>
        <v/>
      </c>
      <c r="H241" s="66">
        <f t="shared" si="21"/>
        <v>0</v>
      </c>
      <c r="I241" s="215">
        <f t="shared" si="22"/>
        <v>8.65</v>
      </c>
      <c r="J241" s="223">
        <v>90</v>
      </c>
      <c r="K241" s="66" t="str">
        <f t="shared" si="23"/>
        <v>Giỏi</v>
      </c>
      <c r="L241" s="66">
        <f t="shared" si="24"/>
        <v>450000</v>
      </c>
      <c r="M241" s="218" t="str">
        <f t="shared" si="25"/>
        <v/>
      </c>
      <c r="N241" s="219">
        <f t="shared" si="26"/>
        <v>1</v>
      </c>
      <c r="O241" s="219" t="str">
        <f t="shared" si="27"/>
        <v/>
      </c>
      <c r="Q241" s="114">
        <v>1</v>
      </c>
    </row>
    <row r="242" spans="1:17" ht="21.75" customHeight="1" x14ac:dyDescent="0.3">
      <c r="A242" s="214">
        <f>SUBTOTAL(9,$Q$22:Q241)+1</f>
        <v>220</v>
      </c>
      <c r="B242" s="223">
        <v>105110203</v>
      </c>
      <c r="C242" s="223" t="s">
        <v>888</v>
      </c>
      <c r="D242" s="223" t="s">
        <v>35</v>
      </c>
      <c r="E242" s="223">
        <v>15</v>
      </c>
      <c r="F242" s="223">
        <v>8.65</v>
      </c>
      <c r="G242" s="66" t="str">
        <f>IFERROR(VLOOKUP(B242:B3281,'DOI TUONG'!$C$2:$E$1306,3,FALSE), "")</f>
        <v/>
      </c>
      <c r="H242" s="66">
        <f t="shared" si="21"/>
        <v>0</v>
      </c>
      <c r="I242" s="215">
        <f t="shared" si="22"/>
        <v>8.65</v>
      </c>
      <c r="J242" s="223">
        <v>88</v>
      </c>
      <c r="K242" s="66" t="str">
        <f t="shared" si="23"/>
        <v>Giỏi</v>
      </c>
      <c r="L242" s="66">
        <f t="shared" si="24"/>
        <v>450000</v>
      </c>
      <c r="M242" s="218" t="str">
        <f t="shared" si="25"/>
        <v/>
      </c>
      <c r="N242" s="219">
        <f t="shared" si="26"/>
        <v>1</v>
      </c>
      <c r="O242" s="219" t="str">
        <f t="shared" si="27"/>
        <v/>
      </c>
      <c r="Q242" s="114">
        <v>1</v>
      </c>
    </row>
    <row r="243" spans="1:17" ht="21.75" customHeight="1" x14ac:dyDescent="0.3">
      <c r="A243" s="214">
        <f>SUBTOTAL(9,$Q$22:Q242)+1</f>
        <v>221</v>
      </c>
      <c r="B243" s="223">
        <v>118130148</v>
      </c>
      <c r="C243" s="223" t="s">
        <v>3774</v>
      </c>
      <c r="D243" s="223" t="s">
        <v>59</v>
      </c>
      <c r="E243" s="223">
        <v>23</v>
      </c>
      <c r="F243" s="223">
        <v>8.65</v>
      </c>
      <c r="G243" s="66" t="str">
        <f>IFERROR(VLOOKUP(B243:B3282,'DOI TUONG'!$C$2:$E$1306,3,FALSE), "")</f>
        <v/>
      </c>
      <c r="H243" s="66">
        <f t="shared" si="21"/>
        <v>0</v>
      </c>
      <c r="I243" s="215">
        <f t="shared" si="22"/>
        <v>8.65</v>
      </c>
      <c r="J243" s="223">
        <v>88</v>
      </c>
      <c r="K243" s="66" t="str">
        <f t="shared" si="23"/>
        <v>Giỏi</v>
      </c>
      <c r="L243" s="66">
        <f t="shared" si="24"/>
        <v>450000</v>
      </c>
      <c r="M243" s="218" t="str">
        <f t="shared" si="25"/>
        <v/>
      </c>
      <c r="N243" s="219">
        <f t="shared" si="26"/>
        <v>1</v>
      </c>
      <c r="O243" s="219" t="str">
        <f t="shared" si="27"/>
        <v/>
      </c>
      <c r="Q243" s="114">
        <v>1</v>
      </c>
    </row>
    <row r="244" spans="1:17" ht="21.75" customHeight="1" x14ac:dyDescent="0.3">
      <c r="A244" s="214">
        <f>SUBTOTAL(9,$Q$22:Q243)+1</f>
        <v>222</v>
      </c>
      <c r="B244" s="223">
        <v>102140032</v>
      </c>
      <c r="C244" s="223" t="s">
        <v>1808</v>
      </c>
      <c r="D244" s="223" t="s">
        <v>1802</v>
      </c>
      <c r="E244" s="223">
        <v>17</v>
      </c>
      <c r="F244" s="223">
        <v>8.65</v>
      </c>
      <c r="G244" s="66" t="str">
        <f>IFERROR(VLOOKUP(B244:B3283,'DOI TUONG'!$C$2:$E$1306,3,FALSE), "")</f>
        <v/>
      </c>
      <c r="H244" s="66">
        <f t="shared" si="21"/>
        <v>0</v>
      </c>
      <c r="I244" s="215">
        <f t="shared" si="22"/>
        <v>8.65</v>
      </c>
      <c r="J244" s="223">
        <v>82</v>
      </c>
      <c r="K244" s="66" t="str">
        <f t="shared" si="23"/>
        <v>Giỏi</v>
      </c>
      <c r="L244" s="66">
        <f t="shared" si="24"/>
        <v>450000</v>
      </c>
      <c r="M244" s="218" t="str">
        <f t="shared" si="25"/>
        <v/>
      </c>
      <c r="N244" s="219">
        <f t="shared" si="26"/>
        <v>1</v>
      </c>
      <c r="O244" s="219" t="str">
        <f t="shared" si="27"/>
        <v/>
      </c>
      <c r="Q244" s="114">
        <v>1</v>
      </c>
    </row>
    <row r="245" spans="1:17" ht="21.75" customHeight="1" x14ac:dyDescent="0.3">
      <c r="A245" s="214">
        <f>SUBTOTAL(9,$Q$22:Q244)+1</f>
        <v>223</v>
      </c>
      <c r="B245" s="223">
        <v>110110507</v>
      </c>
      <c r="C245" s="223" t="s">
        <v>3913</v>
      </c>
      <c r="D245" s="223" t="s">
        <v>147</v>
      </c>
      <c r="E245" s="223">
        <v>19</v>
      </c>
      <c r="F245" s="223">
        <v>8.64</v>
      </c>
      <c r="G245" s="66" t="str">
        <f>IFERROR(VLOOKUP(B245:B3284,'DOI TUONG'!$C$2:$E$1306,3,FALSE), "")</f>
        <v/>
      </c>
      <c r="H245" s="66">
        <f t="shared" si="21"/>
        <v>0</v>
      </c>
      <c r="I245" s="215">
        <f t="shared" si="22"/>
        <v>8.64</v>
      </c>
      <c r="J245" s="223">
        <v>91</v>
      </c>
      <c r="K245" s="66" t="str">
        <f t="shared" si="23"/>
        <v>Giỏi</v>
      </c>
      <c r="L245" s="66">
        <f t="shared" si="24"/>
        <v>450000</v>
      </c>
      <c r="M245" s="218" t="str">
        <f t="shared" si="25"/>
        <v/>
      </c>
      <c r="N245" s="219">
        <f t="shared" si="26"/>
        <v>1</v>
      </c>
      <c r="O245" s="219" t="str">
        <f t="shared" si="27"/>
        <v/>
      </c>
      <c r="Q245" s="114">
        <v>1</v>
      </c>
    </row>
    <row r="246" spans="1:17" ht="21.75" customHeight="1" x14ac:dyDescent="0.3">
      <c r="A246" s="214">
        <f>SUBTOTAL(9,$Q$22:Q245)+1</f>
        <v>224</v>
      </c>
      <c r="B246" s="223">
        <v>118110129</v>
      </c>
      <c r="C246" s="223" t="s">
        <v>2193</v>
      </c>
      <c r="D246" s="223" t="s">
        <v>231</v>
      </c>
      <c r="E246" s="223">
        <v>17</v>
      </c>
      <c r="F246" s="223">
        <v>8.64</v>
      </c>
      <c r="G246" s="66" t="str">
        <f>IFERROR(VLOOKUP(B246:B3285,'DOI TUONG'!$C$2:$E$1306,3,FALSE), "")</f>
        <v/>
      </c>
      <c r="H246" s="66">
        <f t="shared" si="21"/>
        <v>0</v>
      </c>
      <c r="I246" s="215">
        <f t="shared" si="22"/>
        <v>8.64</v>
      </c>
      <c r="J246" s="223">
        <v>90</v>
      </c>
      <c r="K246" s="66" t="str">
        <f t="shared" si="23"/>
        <v>Giỏi</v>
      </c>
      <c r="L246" s="66">
        <f t="shared" si="24"/>
        <v>450000</v>
      </c>
      <c r="M246" s="218" t="str">
        <f t="shared" si="25"/>
        <v/>
      </c>
      <c r="N246" s="219">
        <f t="shared" si="26"/>
        <v>1</v>
      </c>
      <c r="O246" s="219" t="str">
        <f t="shared" si="27"/>
        <v/>
      </c>
      <c r="Q246" s="114">
        <v>1</v>
      </c>
    </row>
    <row r="247" spans="1:17" ht="21.75" customHeight="1" x14ac:dyDescent="0.3">
      <c r="A247" s="214">
        <f>SUBTOTAL(9,$Q$22:Q246)+1</f>
        <v>225</v>
      </c>
      <c r="B247" s="223">
        <v>118110063</v>
      </c>
      <c r="C247" s="223" t="s">
        <v>1267</v>
      </c>
      <c r="D247" s="223" t="s">
        <v>178</v>
      </c>
      <c r="E247" s="223">
        <v>17</v>
      </c>
      <c r="F247" s="223">
        <v>8.64</v>
      </c>
      <c r="G247" s="66" t="str">
        <f>IFERROR(VLOOKUP(B247:B3286,'DOI TUONG'!$C$2:$E$1306,3,FALSE), "")</f>
        <v/>
      </c>
      <c r="H247" s="66">
        <f t="shared" si="21"/>
        <v>0</v>
      </c>
      <c r="I247" s="215">
        <f t="shared" si="22"/>
        <v>8.64</v>
      </c>
      <c r="J247" s="223">
        <v>86</v>
      </c>
      <c r="K247" s="66" t="str">
        <f t="shared" si="23"/>
        <v>Giỏi</v>
      </c>
      <c r="L247" s="66">
        <f t="shared" si="24"/>
        <v>450000</v>
      </c>
      <c r="M247" s="218" t="str">
        <f t="shared" si="25"/>
        <v/>
      </c>
      <c r="N247" s="219">
        <f t="shared" si="26"/>
        <v>1</v>
      </c>
      <c r="O247" s="219" t="str">
        <f t="shared" si="27"/>
        <v/>
      </c>
      <c r="Q247" s="114">
        <v>1</v>
      </c>
    </row>
    <row r="248" spans="1:17" ht="21.75" customHeight="1" x14ac:dyDescent="0.3">
      <c r="A248" s="214">
        <f>SUBTOTAL(9,$Q$22:Q247)+1</f>
        <v>226</v>
      </c>
      <c r="B248" s="223">
        <v>102110302</v>
      </c>
      <c r="C248" s="223" t="s">
        <v>828</v>
      </c>
      <c r="D248" s="223" t="s">
        <v>145</v>
      </c>
      <c r="E248" s="223">
        <v>16</v>
      </c>
      <c r="F248" s="223">
        <v>8.64</v>
      </c>
      <c r="G248" s="66" t="str">
        <f>IFERROR(VLOOKUP(B248:B3287,'DOI TUONG'!$C$2:$E$1306,3,FALSE), "")</f>
        <v/>
      </c>
      <c r="H248" s="66">
        <f t="shared" si="21"/>
        <v>0</v>
      </c>
      <c r="I248" s="215">
        <f t="shared" si="22"/>
        <v>8.64</v>
      </c>
      <c r="J248" s="223">
        <v>84</v>
      </c>
      <c r="K248" s="66" t="str">
        <f t="shared" si="23"/>
        <v>Giỏi</v>
      </c>
      <c r="L248" s="66">
        <f t="shared" si="24"/>
        <v>450000</v>
      </c>
      <c r="M248" s="218" t="str">
        <f t="shared" si="25"/>
        <v/>
      </c>
      <c r="N248" s="219">
        <f t="shared" si="26"/>
        <v>1</v>
      </c>
      <c r="O248" s="219" t="str">
        <f t="shared" si="27"/>
        <v/>
      </c>
      <c r="Q248" s="114">
        <v>1</v>
      </c>
    </row>
    <row r="249" spans="1:17" ht="21.75" customHeight="1" x14ac:dyDescent="0.3">
      <c r="A249" s="214">
        <f>SUBTOTAL(9,$Q$22:Q248)+1</f>
        <v>227</v>
      </c>
      <c r="B249" s="223">
        <v>105120167</v>
      </c>
      <c r="C249" s="223" t="s">
        <v>882</v>
      </c>
      <c r="D249" s="223" t="s">
        <v>83</v>
      </c>
      <c r="E249" s="223">
        <v>18</v>
      </c>
      <c r="F249" s="223">
        <v>8.44</v>
      </c>
      <c r="G249" s="66" t="str">
        <f>IFERROR(VLOOKUP(B249:B3288,'DOI TUONG'!$C$2:$E$1306,3,FALSE), "")</f>
        <v>LP</v>
      </c>
      <c r="H249" s="66">
        <f t="shared" si="21"/>
        <v>0.2</v>
      </c>
      <c r="I249" s="215">
        <f t="shared" si="22"/>
        <v>8.6399999999999988</v>
      </c>
      <c r="J249" s="223">
        <v>90</v>
      </c>
      <c r="K249" s="66" t="str">
        <f t="shared" si="23"/>
        <v>Giỏi</v>
      </c>
      <c r="L249" s="66">
        <f t="shared" si="24"/>
        <v>450000</v>
      </c>
      <c r="M249" s="218" t="str">
        <f t="shared" si="25"/>
        <v/>
      </c>
      <c r="N249" s="219">
        <f t="shared" si="26"/>
        <v>1</v>
      </c>
      <c r="O249" s="219" t="str">
        <f t="shared" si="27"/>
        <v/>
      </c>
      <c r="Q249" s="114">
        <v>1</v>
      </c>
    </row>
    <row r="250" spans="1:17" ht="21.75" customHeight="1" x14ac:dyDescent="0.3">
      <c r="A250" s="214">
        <f>SUBTOTAL(9,$Q$22:Q249)+1</f>
        <v>228</v>
      </c>
      <c r="B250" s="223">
        <v>109130172</v>
      </c>
      <c r="C250" s="223" t="s">
        <v>811</v>
      </c>
      <c r="D250" s="223" t="s">
        <v>243</v>
      </c>
      <c r="E250" s="223">
        <v>18.5</v>
      </c>
      <c r="F250" s="223">
        <v>8.44</v>
      </c>
      <c r="G250" s="66" t="str">
        <f>IFERROR(VLOOKUP(B250:B3289,'DOI TUONG'!$C$2:$E$1306,3,FALSE), "")</f>
        <v>PBT CĐ</v>
      </c>
      <c r="H250" s="66">
        <f t="shared" si="21"/>
        <v>0.2</v>
      </c>
      <c r="I250" s="215">
        <f t="shared" si="22"/>
        <v>8.6399999999999988</v>
      </c>
      <c r="J250" s="223">
        <v>90</v>
      </c>
      <c r="K250" s="66" t="str">
        <f t="shared" si="23"/>
        <v>Giỏi</v>
      </c>
      <c r="L250" s="66">
        <f t="shared" si="24"/>
        <v>450000</v>
      </c>
      <c r="M250" s="218" t="str">
        <f t="shared" si="25"/>
        <v/>
      </c>
      <c r="N250" s="219">
        <f t="shared" si="26"/>
        <v>1</v>
      </c>
      <c r="O250" s="219" t="str">
        <f t="shared" si="27"/>
        <v/>
      </c>
      <c r="Q250" s="114">
        <v>1</v>
      </c>
    </row>
    <row r="251" spans="1:17" ht="21.75" customHeight="1" x14ac:dyDescent="0.3">
      <c r="A251" s="214">
        <f>SUBTOTAL(9,$Q$22:Q250)+1</f>
        <v>229</v>
      </c>
      <c r="B251" s="223">
        <v>118130157</v>
      </c>
      <c r="C251" s="223" t="s">
        <v>3775</v>
      </c>
      <c r="D251" s="223" t="s">
        <v>59</v>
      </c>
      <c r="E251" s="223">
        <v>24</v>
      </c>
      <c r="F251" s="223">
        <v>8.6300000000000008</v>
      </c>
      <c r="G251" s="66" t="str">
        <f>IFERROR(VLOOKUP(B251:B3290,'DOI TUONG'!$C$2:$E$1306,3,FALSE), "")</f>
        <v/>
      </c>
      <c r="H251" s="66">
        <f t="shared" si="21"/>
        <v>0</v>
      </c>
      <c r="I251" s="215">
        <f t="shared" si="22"/>
        <v>8.6300000000000008</v>
      </c>
      <c r="J251" s="223">
        <v>88</v>
      </c>
      <c r="K251" s="66" t="str">
        <f t="shared" si="23"/>
        <v>Giỏi</v>
      </c>
      <c r="L251" s="66">
        <f t="shared" si="24"/>
        <v>450000</v>
      </c>
      <c r="M251" s="218" t="str">
        <f t="shared" si="25"/>
        <v/>
      </c>
      <c r="N251" s="219">
        <f t="shared" si="26"/>
        <v>1</v>
      </c>
      <c r="O251" s="219" t="str">
        <f t="shared" si="27"/>
        <v/>
      </c>
      <c r="Q251" s="114">
        <v>1</v>
      </c>
    </row>
    <row r="252" spans="1:17" ht="21.75" customHeight="1" x14ac:dyDescent="0.3">
      <c r="A252" s="214">
        <f>SUBTOTAL(9,$Q$22:Q251)+1</f>
        <v>230</v>
      </c>
      <c r="B252" s="223">
        <v>102110357</v>
      </c>
      <c r="C252" s="223" t="s">
        <v>448</v>
      </c>
      <c r="D252" s="223" t="s">
        <v>32</v>
      </c>
      <c r="E252" s="223">
        <v>21</v>
      </c>
      <c r="F252" s="223">
        <v>8.6300000000000008</v>
      </c>
      <c r="G252" s="66" t="str">
        <f>IFERROR(VLOOKUP(B252:B3291,'DOI TUONG'!$C$2:$E$1306,3,FALSE), "")</f>
        <v/>
      </c>
      <c r="H252" s="66">
        <f t="shared" si="21"/>
        <v>0</v>
      </c>
      <c r="I252" s="215">
        <f t="shared" si="22"/>
        <v>8.6300000000000008</v>
      </c>
      <c r="J252" s="223">
        <v>87</v>
      </c>
      <c r="K252" s="66" t="str">
        <f t="shared" si="23"/>
        <v>Giỏi</v>
      </c>
      <c r="L252" s="66">
        <f t="shared" si="24"/>
        <v>450000</v>
      </c>
      <c r="M252" s="218" t="str">
        <f t="shared" si="25"/>
        <v/>
      </c>
      <c r="N252" s="219">
        <f t="shared" si="26"/>
        <v>1</v>
      </c>
      <c r="O252" s="219" t="str">
        <f t="shared" si="27"/>
        <v/>
      </c>
      <c r="Q252" s="114">
        <v>1</v>
      </c>
    </row>
    <row r="253" spans="1:17" ht="21.75" customHeight="1" x14ac:dyDescent="0.3">
      <c r="A253" s="214">
        <f>SUBTOTAL(9,$Q$22:Q252)+1</f>
        <v>231</v>
      </c>
      <c r="B253" s="223">
        <v>118120065</v>
      </c>
      <c r="C253" s="223" t="s">
        <v>1263</v>
      </c>
      <c r="D253" s="223" t="s">
        <v>82</v>
      </c>
      <c r="E253" s="223">
        <v>19</v>
      </c>
      <c r="F253" s="223">
        <v>8.6300000000000008</v>
      </c>
      <c r="G253" s="66" t="str">
        <f>IFERROR(VLOOKUP(B253:B3292,'DOI TUONG'!$C$2:$E$1306,3,FALSE), "")</f>
        <v/>
      </c>
      <c r="H253" s="66">
        <f t="shared" si="21"/>
        <v>0</v>
      </c>
      <c r="I253" s="215">
        <f t="shared" si="22"/>
        <v>8.6300000000000008</v>
      </c>
      <c r="J253" s="223">
        <v>86</v>
      </c>
      <c r="K253" s="66" t="str">
        <f t="shared" si="23"/>
        <v>Giỏi</v>
      </c>
      <c r="L253" s="66">
        <f t="shared" si="24"/>
        <v>450000</v>
      </c>
      <c r="M253" s="218" t="str">
        <f t="shared" si="25"/>
        <v/>
      </c>
      <c r="N253" s="219">
        <f t="shared" si="26"/>
        <v>1</v>
      </c>
      <c r="O253" s="219" t="str">
        <f t="shared" si="27"/>
        <v/>
      </c>
      <c r="Q253" s="114">
        <v>1</v>
      </c>
    </row>
    <row r="254" spans="1:17" ht="21.75" customHeight="1" x14ac:dyDescent="0.3">
      <c r="A254" s="214">
        <f>SUBTOTAL(9,$Q$22:Q253)+1</f>
        <v>232</v>
      </c>
      <c r="B254" s="223">
        <v>107140181</v>
      </c>
      <c r="C254" s="223" t="s">
        <v>3573</v>
      </c>
      <c r="D254" s="223" t="s">
        <v>1991</v>
      </c>
      <c r="E254" s="223">
        <v>18</v>
      </c>
      <c r="F254" s="223">
        <v>8.6300000000000008</v>
      </c>
      <c r="G254" s="66" t="str">
        <f>IFERROR(VLOOKUP(B254:B3293,'DOI TUONG'!$C$2:$E$1306,3,FALSE), "")</f>
        <v/>
      </c>
      <c r="H254" s="66">
        <f t="shared" si="21"/>
        <v>0</v>
      </c>
      <c r="I254" s="215">
        <f t="shared" si="22"/>
        <v>8.6300000000000008</v>
      </c>
      <c r="J254" s="223">
        <v>83</v>
      </c>
      <c r="K254" s="66" t="str">
        <f t="shared" si="23"/>
        <v>Giỏi</v>
      </c>
      <c r="L254" s="66">
        <f t="shared" si="24"/>
        <v>450000</v>
      </c>
      <c r="M254" s="218" t="str">
        <f t="shared" si="25"/>
        <v/>
      </c>
      <c r="N254" s="219">
        <f t="shared" si="26"/>
        <v>1</v>
      </c>
      <c r="O254" s="219" t="str">
        <f t="shared" si="27"/>
        <v/>
      </c>
      <c r="Q254" s="114">
        <v>1</v>
      </c>
    </row>
    <row r="255" spans="1:17" ht="21.75" customHeight="1" x14ac:dyDescent="0.3">
      <c r="A255" s="214">
        <f>SUBTOTAL(9,$Q$22:Q254)+1</f>
        <v>233</v>
      </c>
      <c r="B255" s="223">
        <v>107130025</v>
      </c>
      <c r="C255" s="223" t="s">
        <v>3048</v>
      </c>
      <c r="D255" s="223" t="s">
        <v>773</v>
      </c>
      <c r="E255" s="223">
        <v>16</v>
      </c>
      <c r="F255" s="223">
        <v>8.43</v>
      </c>
      <c r="G255" s="66" t="str">
        <f>IFERROR(VLOOKUP(B255:B3294,'DOI TUONG'!$C$2:$E$1306,3,FALSE), "")</f>
        <v>LP</v>
      </c>
      <c r="H255" s="66">
        <f t="shared" si="21"/>
        <v>0.2</v>
      </c>
      <c r="I255" s="215">
        <f t="shared" si="22"/>
        <v>8.629999999999999</v>
      </c>
      <c r="J255" s="223">
        <v>84</v>
      </c>
      <c r="K255" s="66" t="str">
        <f t="shared" si="23"/>
        <v>Giỏi</v>
      </c>
      <c r="L255" s="66">
        <f t="shared" si="24"/>
        <v>450000</v>
      </c>
      <c r="M255" s="218" t="str">
        <f t="shared" si="25"/>
        <v/>
      </c>
      <c r="N255" s="219">
        <f t="shared" si="26"/>
        <v>1</v>
      </c>
      <c r="O255" s="219" t="str">
        <f t="shared" si="27"/>
        <v/>
      </c>
      <c r="Q255" s="114">
        <v>1</v>
      </c>
    </row>
    <row r="256" spans="1:17" ht="21.75" customHeight="1" x14ac:dyDescent="0.3">
      <c r="A256" s="214">
        <f>SUBTOTAL(9,$Q$22:Q255)+1</f>
        <v>234</v>
      </c>
      <c r="B256" s="223">
        <v>107110225</v>
      </c>
      <c r="C256" s="223" t="s">
        <v>236</v>
      </c>
      <c r="D256" s="223" t="s">
        <v>162</v>
      </c>
      <c r="E256" s="223">
        <v>19</v>
      </c>
      <c r="F256" s="223">
        <v>8.32</v>
      </c>
      <c r="G256" s="66" t="str">
        <f>IFERROR(VLOOKUP(B256:B3295,'DOI TUONG'!$C$2:$E$1306,3,FALSE), "")</f>
        <v>LT</v>
      </c>
      <c r="H256" s="66">
        <f t="shared" si="21"/>
        <v>0.3</v>
      </c>
      <c r="I256" s="215">
        <f t="shared" si="22"/>
        <v>8.620000000000001</v>
      </c>
      <c r="J256" s="223">
        <v>96</v>
      </c>
      <c r="K256" s="66" t="str">
        <f t="shared" si="23"/>
        <v>Giỏi</v>
      </c>
      <c r="L256" s="66">
        <f t="shared" si="24"/>
        <v>450000</v>
      </c>
      <c r="M256" s="218" t="str">
        <f t="shared" si="25"/>
        <v/>
      </c>
      <c r="N256" s="219">
        <f t="shared" si="26"/>
        <v>1</v>
      </c>
      <c r="O256" s="219" t="str">
        <f t="shared" si="27"/>
        <v/>
      </c>
      <c r="Q256" s="114">
        <v>1</v>
      </c>
    </row>
    <row r="257" spans="1:17" ht="21.75" customHeight="1" x14ac:dyDescent="0.3">
      <c r="A257" s="214">
        <f>SUBTOTAL(9,$Q$22:Q256)+1</f>
        <v>235</v>
      </c>
      <c r="B257" s="223">
        <v>105140184</v>
      </c>
      <c r="C257" s="223" t="s">
        <v>1561</v>
      </c>
      <c r="D257" s="223" t="s">
        <v>1866</v>
      </c>
      <c r="E257" s="223">
        <v>20</v>
      </c>
      <c r="F257" s="223">
        <v>8.32</v>
      </c>
      <c r="G257" s="66" t="str">
        <f>IFERROR(VLOOKUP(B257:B3296,'DOI TUONG'!$C$2:$E$1306,3,FALSE), "")</f>
        <v>LT</v>
      </c>
      <c r="H257" s="66">
        <f t="shared" si="21"/>
        <v>0.3</v>
      </c>
      <c r="I257" s="215">
        <f t="shared" si="22"/>
        <v>8.620000000000001</v>
      </c>
      <c r="J257" s="223">
        <v>93</v>
      </c>
      <c r="K257" s="66" t="str">
        <f t="shared" si="23"/>
        <v>Giỏi</v>
      </c>
      <c r="L257" s="66">
        <f t="shared" si="24"/>
        <v>450000</v>
      </c>
      <c r="M257" s="218" t="str">
        <f t="shared" si="25"/>
        <v/>
      </c>
      <c r="N257" s="219">
        <f t="shared" si="26"/>
        <v>1</v>
      </c>
      <c r="O257" s="219" t="str">
        <f t="shared" si="27"/>
        <v/>
      </c>
      <c r="Q257" s="114">
        <v>1</v>
      </c>
    </row>
    <row r="258" spans="1:17" ht="21.75" customHeight="1" x14ac:dyDescent="0.3">
      <c r="A258" s="214">
        <f>SUBTOTAL(9,$Q$22:Q257)+1</f>
        <v>236</v>
      </c>
      <c r="B258" s="223">
        <v>102130158</v>
      </c>
      <c r="C258" s="223" t="s">
        <v>709</v>
      </c>
      <c r="D258" s="223" t="s">
        <v>142</v>
      </c>
      <c r="E258" s="223">
        <v>18</v>
      </c>
      <c r="F258" s="223">
        <v>8.6199999999999992</v>
      </c>
      <c r="G258" s="66" t="str">
        <f>IFERROR(VLOOKUP(B258:B3297,'DOI TUONG'!$C$2:$E$1306,3,FALSE), "")</f>
        <v/>
      </c>
      <c r="H258" s="66">
        <f t="shared" si="21"/>
        <v>0</v>
      </c>
      <c r="I258" s="215">
        <f t="shared" si="22"/>
        <v>8.6199999999999992</v>
      </c>
      <c r="J258" s="223">
        <v>92</v>
      </c>
      <c r="K258" s="66" t="str">
        <f t="shared" si="23"/>
        <v>Giỏi</v>
      </c>
      <c r="L258" s="66">
        <f t="shared" si="24"/>
        <v>450000</v>
      </c>
      <c r="M258" s="218" t="str">
        <f t="shared" si="25"/>
        <v/>
      </c>
      <c r="N258" s="219">
        <f t="shared" si="26"/>
        <v>1</v>
      </c>
      <c r="O258" s="219" t="str">
        <f t="shared" si="27"/>
        <v/>
      </c>
      <c r="Q258" s="114">
        <v>1</v>
      </c>
    </row>
    <row r="259" spans="1:17" ht="21.75" customHeight="1" x14ac:dyDescent="0.3">
      <c r="A259" s="214">
        <f>SUBTOTAL(9,$Q$22:Q258)+1</f>
        <v>237</v>
      </c>
      <c r="B259" s="223">
        <v>102130205</v>
      </c>
      <c r="C259" s="223" t="s">
        <v>52</v>
      </c>
      <c r="D259" s="223" t="s">
        <v>53</v>
      </c>
      <c r="E259" s="223">
        <v>17</v>
      </c>
      <c r="F259" s="223">
        <v>8.6199999999999992</v>
      </c>
      <c r="G259" s="66" t="str">
        <f>IFERROR(VLOOKUP(B259:B3298,'DOI TUONG'!$C$2:$E$1306,3,FALSE), "")</f>
        <v/>
      </c>
      <c r="H259" s="66">
        <f t="shared" si="21"/>
        <v>0</v>
      </c>
      <c r="I259" s="215">
        <f t="shared" si="22"/>
        <v>8.6199999999999992</v>
      </c>
      <c r="J259" s="223">
        <v>90</v>
      </c>
      <c r="K259" s="66" t="str">
        <f t="shared" si="23"/>
        <v>Giỏi</v>
      </c>
      <c r="L259" s="66">
        <f t="shared" si="24"/>
        <v>450000</v>
      </c>
      <c r="M259" s="218" t="str">
        <f t="shared" si="25"/>
        <v/>
      </c>
      <c r="N259" s="219">
        <f t="shared" si="26"/>
        <v>1</v>
      </c>
      <c r="O259" s="219" t="str">
        <f t="shared" si="27"/>
        <v/>
      </c>
      <c r="Q259" s="114">
        <v>1</v>
      </c>
    </row>
    <row r="260" spans="1:17" ht="21.75" customHeight="1" x14ac:dyDescent="0.3">
      <c r="A260" s="214">
        <f>SUBTOTAL(9,$Q$22:Q259)+1</f>
        <v>238</v>
      </c>
      <c r="B260" s="223">
        <v>101110436</v>
      </c>
      <c r="C260" s="223" t="s">
        <v>1089</v>
      </c>
      <c r="D260" s="223" t="s">
        <v>100</v>
      </c>
      <c r="E260" s="223">
        <v>24</v>
      </c>
      <c r="F260" s="223">
        <v>8.6199999999999992</v>
      </c>
      <c r="G260" s="66" t="str">
        <f>IFERROR(VLOOKUP(B260:B3299,'DOI TUONG'!$C$2:$E$1306,3,FALSE), "")</f>
        <v/>
      </c>
      <c r="H260" s="66">
        <f t="shared" si="21"/>
        <v>0</v>
      </c>
      <c r="I260" s="215">
        <f t="shared" si="22"/>
        <v>8.6199999999999992</v>
      </c>
      <c r="J260" s="223">
        <v>89</v>
      </c>
      <c r="K260" s="66" t="str">
        <f t="shared" si="23"/>
        <v>Giỏi</v>
      </c>
      <c r="L260" s="66">
        <f t="shared" si="24"/>
        <v>450000</v>
      </c>
      <c r="M260" s="218" t="str">
        <f t="shared" si="25"/>
        <v/>
      </c>
      <c r="N260" s="219">
        <f t="shared" si="26"/>
        <v>1</v>
      </c>
      <c r="O260" s="219" t="str">
        <f t="shared" si="27"/>
        <v/>
      </c>
      <c r="Q260" s="114">
        <v>1</v>
      </c>
    </row>
    <row r="261" spans="1:17" ht="21.75" customHeight="1" x14ac:dyDescent="0.3">
      <c r="A261" s="214">
        <f>SUBTOTAL(9,$Q$22:Q260)+1</f>
        <v>239</v>
      </c>
      <c r="B261" s="223">
        <v>109120369</v>
      </c>
      <c r="C261" s="223" t="s">
        <v>2967</v>
      </c>
      <c r="D261" s="223" t="s">
        <v>99</v>
      </c>
      <c r="E261" s="223">
        <v>19</v>
      </c>
      <c r="F261" s="223">
        <v>8.6199999999999992</v>
      </c>
      <c r="G261" s="66" t="str">
        <f>IFERROR(VLOOKUP(B261:B3300,'DOI TUONG'!$C$2:$E$1306,3,FALSE), "")</f>
        <v/>
      </c>
      <c r="H261" s="66">
        <f t="shared" si="21"/>
        <v>0</v>
      </c>
      <c r="I261" s="215">
        <f t="shared" si="22"/>
        <v>8.6199999999999992</v>
      </c>
      <c r="J261" s="223">
        <v>89</v>
      </c>
      <c r="K261" s="66" t="str">
        <f t="shared" si="23"/>
        <v>Giỏi</v>
      </c>
      <c r="L261" s="66">
        <f t="shared" si="24"/>
        <v>450000</v>
      </c>
      <c r="M261" s="218" t="str">
        <f t="shared" si="25"/>
        <v/>
      </c>
      <c r="N261" s="219">
        <f t="shared" si="26"/>
        <v>1</v>
      </c>
      <c r="O261" s="219" t="str">
        <f t="shared" si="27"/>
        <v/>
      </c>
      <c r="Q261" s="114">
        <v>1</v>
      </c>
    </row>
    <row r="262" spans="1:17" ht="21.75" customHeight="1" x14ac:dyDescent="0.3">
      <c r="A262" s="214">
        <f>SUBTOTAL(9,$Q$22:Q261)+1</f>
        <v>240</v>
      </c>
      <c r="B262" s="223">
        <v>110110160</v>
      </c>
      <c r="C262" s="223" t="s">
        <v>959</v>
      </c>
      <c r="D262" s="223" t="s">
        <v>214</v>
      </c>
      <c r="E262" s="223">
        <v>18</v>
      </c>
      <c r="F262" s="223">
        <v>8.6199999999999992</v>
      </c>
      <c r="G262" s="66" t="str">
        <f>IFERROR(VLOOKUP(B262:B3301,'DOI TUONG'!$C$2:$E$1306,3,FALSE), "")</f>
        <v/>
      </c>
      <c r="H262" s="66">
        <f t="shared" si="21"/>
        <v>0</v>
      </c>
      <c r="I262" s="215">
        <f t="shared" si="22"/>
        <v>8.6199999999999992</v>
      </c>
      <c r="J262" s="223">
        <v>89</v>
      </c>
      <c r="K262" s="66" t="str">
        <f t="shared" si="23"/>
        <v>Giỏi</v>
      </c>
      <c r="L262" s="66">
        <f t="shared" si="24"/>
        <v>450000</v>
      </c>
      <c r="M262" s="218" t="str">
        <f t="shared" si="25"/>
        <v/>
      </c>
      <c r="N262" s="219">
        <f t="shared" si="26"/>
        <v>1</v>
      </c>
      <c r="O262" s="219" t="str">
        <f t="shared" si="27"/>
        <v/>
      </c>
      <c r="Q262" s="114">
        <v>1</v>
      </c>
    </row>
    <row r="263" spans="1:17" ht="21.75" customHeight="1" x14ac:dyDescent="0.3">
      <c r="A263" s="214">
        <f>SUBTOTAL(9,$Q$22:Q262)+1</f>
        <v>241</v>
      </c>
      <c r="B263" s="223">
        <v>118110207</v>
      </c>
      <c r="C263" s="223" t="s">
        <v>880</v>
      </c>
      <c r="D263" s="223" t="s">
        <v>95</v>
      </c>
      <c r="E263" s="223">
        <v>20</v>
      </c>
      <c r="F263" s="223">
        <v>8.6199999999999992</v>
      </c>
      <c r="G263" s="66" t="str">
        <f>IFERROR(VLOOKUP(B263:B3302,'DOI TUONG'!$C$2:$E$1306,3,FALSE), "")</f>
        <v/>
      </c>
      <c r="H263" s="66">
        <f t="shared" si="21"/>
        <v>0</v>
      </c>
      <c r="I263" s="215">
        <f t="shared" si="22"/>
        <v>8.6199999999999992</v>
      </c>
      <c r="J263" s="223">
        <v>87</v>
      </c>
      <c r="K263" s="66" t="str">
        <f t="shared" si="23"/>
        <v>Giỏi</v>
      </c>
      <c r="L263" s="66">
        <f t="shared" si="24"/>
        <v>450000</v>
      </c>
      <c r="M263" s="218" t="str">
        <f t="shared" si="25"/>
        <v/>
      </c>
      <c r="N263" s="219">
        <f t="shared" si="26"/>
        <v>1</v>
      </c>
      <c r="O263" s="219" t="str">
        <f t="shared" si="27"/>
        <v/>
      </c>
      <c r="Q263" s="114">
        <v>1</v>
      </c>
    </row>
    <row r="264" spans="1:17" ht="21.75" customHeight="1" x14ac:dyDescent="0.3">
      <c r="A264" s="214">
        <f>SUBTOTAL(9,$Q$22:Q263)+1</f>
        <v>242</v>
      </c>
      <c r="B264" s="223">
        <v>105120184</v>
      </c>
      <c r="C264" s="223" t="s">
        <v>1535</v>
      </c>
      <c r="D264" s="223" t="s">
        <v>83</v>
      </c>
      <c r="E264" s="223">
        <v>16</v>
      </c>
      <c r="F264" s="223">
        <v>8.6199999999999992</v>
      </c>
      <c r="G264" s="66" t="str">
        <f>IFERROR(VLOOKUP(B264:B3303,'DOI TUONG'!$C$2:$E$1306,3,FALSE), "")</f>
        <v/>
      </c>
      <c r="H264" s="66">
        <f t="shared" si="21"/>
        <v>0</v>
      </c>
      <c r="I264" s="215">
        <f t="shared" si="22"/>
        <v>8.6199999999999992</v>
      </c>
      <c r="J264" s="223">
        <v>84</v>
      </c>
      <c r="K264" s="66" t="str">
        <f t="shared" si="23"/>
        <v>Giỏi</v>
      </c>
      <c r="L264" s="66">
        <f t="shared" si="24"/>
        <v>450000</v>
      </c>
      <c r="M264" s="218" t="str">
        <f t="shared" si="25"/>
        <v/>
      </c>
      <c r="N264" s="219">
        <f t="shared" si="26"/>
        <v>1</v>
      </c>
      <c r="O264" s="219" t="str">
        <f t="shared" si="27"/>
        <v/>
      </c>
      <c r="Q264" s="114">
        <v>1</v>
      </c>
    </row>
    <row r="265" spans="1:17" ht="21.75" customHeight="1" x14ac:dyDescent="0.3">
      <c r="A265" s="214">
        <f>SUBTOTAL(9,$Q$22:Q264)+1</f>
        <v>243</v>
      </c>
      <c r="B265" s="223">
        <v>107110342</v>
      </c>
      <c r="C265" s="223" t="s">
        <v>1993</v>
      </c>
      <c r="D265" s="223" t="s">
        <v>66</v>
      </c>
      <c r="E265" s="223">
        <v>19</v>
      </c>
      <c r="F265" s="223">
        <v>8.6199999999999992</v>
      </c>
      <c r="G265" s="66" t="str">
        <f>IFERROR(VLOOKUP(B265:B3304,'DOI TUONG'!$C$2:$E$1306,3,FALSE), "")</f>
        <v/>
      </c>
      <c r="H265" s="66">
        <f t="shared" si="21"/>
        <v>0</v>
      </c>
      <c r="I265" s="215">
        <f t="shared" si="22"/>
        <v>8.6199999999999992</v>
      </c>
      <c r="J265" s="223">
        <v>84</v>
      </c>
      <c r="K265" s="66" t="str">
        <f t="shared" si="23"/>
        <v>Giỏi</v>
      </c>
      <c r="L265" s="66">
        <f t="shared" si="24"/>
        <v>450000</v>
      </c>
      <c r="M265" s="218" t="str">
        <f t="shared" si="25"/>
        <v/>
      </c>
      <c r="N265" s="219">
        <f t="shared" si="26"/>
        <v>1</v>
      </c>
      <c r="O265" s="219" t="str">
        <f t="shared" si="27"/>
        <v/>
      </c>
      <c r="Q265" s="114">
        <v>1</v>
      </c>
    </row>
    <row r="266" spans="1:17" ht="21.75" customHeight="1" x14ac:dyDescent="0.3">
      <c r="A266" s="214">
        <f>SUBTOTAL(9,$Q$22:Q265)+1</f>
        <v>244</v>
      </c>
      <c r="B266" s="223">
        <v>118110121</v>
      </c>
      <c r="C266" s="223" t="s">
        <v>1030</v>
      </c>
      <c r="D266" s="223" t="s">
        <v>231</v>
      </c>
      <c r="E266" s="223">
        <v>17</v>
      </c>
      <c r="F266" s="223">
        <v>8.6199999999999992</v>
      </c>
      <c r="G266" s="66" t="str">
        <f>IFERROR(VLOOKUP(B266:B3305,'DOI TUONG'!$C$2:$E$1306,3,FALSE), "")</f>
        <v/>
      </c>
      <c r="H266" s="66">
        <f t="shared" si="21"/>
        <v>0</v>
      </c>
      <c r="I266" s="215">
        <f t="shared" si="22"/>
        <v>8.6199999999999992</v>
      </c>
      <c r="J266" s="223">
        <v>84</v>
      </c>
      <c r="K266" s="66" t="str">
        <f t="shared" si="23"/>
        <v>Giỏi</v>
      </c>
      <c r="L266" s="66">
        <f t="shared" si="24"/>
        <v>450000</v>
      </c>
      <c r="M266" s="218" t="str">
        <f t="shared" si="25"/>
        <v/>
      </c>
      <c r="N266" s="219">
        <f t="shared" si="26"/>
        <v>1</v>
      </c>
      <c r="O266" s="219" t="str">
        <f t="shared" si="27"/>
        <v/>
      </c>
      <c r="Q266" s="114">
        <v>1</v>
      </c>
    </row>
    <row r="267" spans="1:17" ht="21.75" customHeight="1" x14ac:dyDescent="0.3">
      <c r="A267" s="214">
        <f>SUBTOTAL(9,$Q$22:Q266)+1</f>
        <v>245</v>
      </c>
      <c r="B267" s="223">
        <v>107120224</v>
      </c>
      <c r="C267" s="223" t="s">
        <v>2100</v>
      </c>
      <c r="D267" s="223" t="s">
        <v>36</v>
      </c>
      <c r="E267" s="223">
        <v>14</v>
      </c>
      <c r="F267" s="223">
        <v>8.61</v>
      </c>
      <c r="G267" s="66" t="str">
        <f>IFERROR(VLOOKUP(B267:B3306,'DOI TUONG'!$C$2:$E$1306,3,FALSE), "")</f>
        <v/>
      </c>
      <c r="H267" s="66">
        <f t="shared" si="21"/>
        <v>0</v>
      </c>
      <c r="I267" s="215">
        <f t="shared" si="22"/>
        <v>8.61</v>
      </c>
      <c r="J267" s="223">
        <v>90</v>
      </c>
      <c r="K267" s="66" t="str">
        <f t="shared" si="23"/>
        <v>Giỏi</v>
      </c>
      <c r="L267" s="66">
        <f t="shared" si="24"/>
        <v>450000</v>
      </c>
      <c r="M267" s="218" t="str">
        <f t="shared" si="25"/>
        <v/>
      </c>
      <c r="N267" s="219">
        <f t="shared" si="26"/>
        <v>1</v>
      </c>
      <c r="O267" s="219" t="str">
        <f t="shared" si="27"/>
        <v/>
      </c>
      <c r="Q267" s="114">
        <v>1</v>
      </c>
    </row>
    <row r="268" spans="1:17" ht="21.75" customHeight="1" x14ac:dyDescent="0.3">
      <c r="A268" s="214">
        <f>SUBTOTAL(9,$Q$22:Q267)+1</f>
        <v>246</v>
      </c>
      <c r="B268" s="223">
        <v>110110319</v>
      </c>
      <c r="C268" s="223" t="s">
        <v>980</v>
      </c>
      <c r="D268" s="223" t="s">
        <v>150</v>
      </c>
      <c r="E268" s="223">
        <v>21</v>
      </c>
      <c r="F268" s="223">
        <v>8.61</v>
      </c>
      <c r="G268" s="66" t="str">
        <f>IFERROR(VLOOKUP(B268:B3307,'DOI TUONG'!$C$2:$E$1306,3,FALSE), "")</f>
        <v/>
      </c>
      <c r="H268" s="66">
        <f t="shared" si="21"/>
        <v>0</v>
      </c>
      <c r="I268" s="215">
        <f t="shared" si="22"/>
        <v>8.61</v>
      </c>
      <c r="J268" s="223">
        <v>90</v>
      </c>
      <c r="K268" s="66" t="str">
        <f t="shared" si="23"/>
        <v>Giỏi</v>
      </c>
      <c r="L268" s="66">
        <f t="shared" si="24"/>
        <v>450000</v>
      </c>
      <c r="M268" s="218" t="str">
        <f t="shared" si="25"/>
        <v/>
      </c>
      <c r="N268" s="219">
        <f t="shared" si="26"/>
        <v>1</v>
      </c>
      <c r="O268" s="219" t="str">
        <f t="shared" si="27"/>
        <v/>
      </c>
      <c r="Q268" s="114">
        <v>1</v>
      </c>
    </row>
    <row r="269" spans="1:17" ht="21.75" customHeight="1" x14ac:dyDescent="0.3">
      <c r="A269" s="214">
        <f>SUBTOTAL(9,$Q$22:Q268)+1</f>
        <v>247</v>
      </c>
      <c r="B269" s="223">
        <v>106120153</v>
      </c>
      <c r="C269" s="223" t="s">
        <v>373</v>
      </c>
      <c r="D269" s="223" t="s">
        <v>182</v>
      </c>
      <c r="E269" s="223">
        <v>18</v>
      </c>
      <c r="F269" s="223">
        <v>8.41</v>
      </c>
      <c r="G269" s="66" t="str">
        <f>IFERROR(VLOOKUP(B269:B3308,'DOI TUONG'!$C$2:$E$1306,3,FALSE), "")</f>
        <v>UV LCĐ</v>
      </c>
      <c r="H269" s="66">
        <f t="shared" si="21"/>
        <v>0.2</v>
      </c>
      <c r="I269" s="215">
        <f t="shared" si="22"/>
        <v>8.61</v>
      </c>
      <c r="J269" s="223">
        <v>90</v>
      </c>
      <c r="K269" s="66" t="str">
        <f t="shared" si="23"/>
        <v>Giỏi</v>
      </c>
      <c r="L269" s="66">
        <f t="shared" si="24"/>
        <v>450000</v>
      </c>
      <c r="M269" s="218" t="str">
        <f t="shared" si="25"/>
        <v/>
      </c>
      <c r="N269" s="219">
        <f t="shared" si="26"/>
        <v>1</v>
      </c>
      <c r="O269" s="219" t="str">
        <f t="shared" si="27"/>
        <v/>
      </c>
      <c r="Q269" s="114">
        <v>1</v>
      </c>
    </row>
    <row r="270" spans="1:17" ht="21.75" customHeight="1" x14ac:dyDescent="0.3">
      <c r="A270" s="214">
        <f>SUBTOTAL(9,$Q$22:Q269)+1</f>
        <v>248</v>
      </c>
      <c r="B270" s="223">
        <v>107140125</v>
      </c>
      <c r="C270" s="223" t="s">
        <v>2010</v>
      </c>
      <c r="D270" s="223" t="s">
        <v>1998</v>
      </c>
      <c r="E270" s="223">
        <v>21</v>
      </c>
      <c r="F270" s="223">
        <v>8.61</v>
      </c>
      <c r="G270" s="66" t="str">
        <f>IFERROR(VLOOKUP(B270:B3309,'DOI TUONG'!$C$2:$E$1306,3,FALSE), "")</f>
        <v/>
      </c>
      <c r="H270" s="66">
        <f t="shared" si="21"/>
        <v>0</v>
      </c>
      <c r="I270" s="215">
        <f t="shared" si="22"/>
        <v>8.61</v>
      </c>
      <c r="J270" s="223">
        <v>85</v>
      </c>
      <c r="K270" s="66" t="str">
        <f t="shared" si="23"/>
        <v>Giỏi</v>
      </c>
      <c r="L270" s="66">
        <f t="shared" si="24"/>
        <v>450000</v>
      </c>
      <c r="M270" s="218" t="str">
        <f t="shared" si="25"/>
        <v/>
      </c>
      <c r="N270" s="219">
        <f t="shared" si="26"/>
        <v>1</v>
      </c>
      <c r="O270" s="219" t="str">
        <f t="shared" si="27"/>
        <v/>
      </c>
      <c r="Q270" s="114">
        <v>1</v>
      </c>
    </row>
    <row r="271" spans="1:17" ht="21.75" customHeight="1" x14ac:dyDescent="0.3">
      <c r="A271" s="214">
        <f>SUBTOTAL(9,$Q$22:Q270)+1</f>
        <v>249</v>
      </c>
      <c r="B271" s="223">
        <v>101130160</v>
      </c>
      <c r="C271" s="223" t="s">
        <v>1453</v>
      </c>
      <c r="D271" s="223" t="s">
        <v>62</v>
      </c>
      <c r="E271" s="223">
        <v>16.5</v>
      </c>
      <c r="F271" s="223">
        <v>8.61</v>
      </c>
      <c r="G271" s="66" t="str">
        <f>IFERROR(VLOOKUP(B271:B3310,'DOI TUONG'!$C$2:$E$1306,3,FALSE), "")</f>
        <v/>
      </c>
      <c r="H271" s="66">
        <f t="shared" si="21"/>
        <v>0</v>
      </c>
      <c r="I271" s="215">
        <f t="shared" si="22"/>
        <v>8.61</v>
      </c>
      <c r="J271" s="223">
        <v>81</v>
      </c>
      <c r="K271" s="66" t="str">
        <f t="shared" si="23"/>
        <v>Giỏi</v>
      </c>
      <c r="L271" s="66">
        <f t="shared" si="24"/>
        <v>450000</v>
      </c>
      <c r="M271" s="218" t="str">
        <f t="shared" si="25"/>
        <v/>
      </c>
      <c r="N271" s="219">
        <f t="shared" si="26"/>
        <v>1</v>
      </c>
      <c r="O271" s="219" t="str">
        <f t="shared" si="27"/>
        <v/>
      </c>
      <c r="Q271" s="114">
        <v>1</v>
      </c>
    </row>
    <row r="272" spans="1:17" ht="21.75" customHeight="1" x14ac:dyDescent="0.3">
      <c r="A272" s="214">
        <f>SUBTOTAL(9,$Q$22:Q271)+1</f>
        <v>250</v>
      </c>
      <c r="B272" s="223">
        <v>107120078</v>
      </c>
      <c r="C272" s="223" t="s">
        <v>2944</v>
      </c>
      <c r="D272" s="223" t="s">
        <v>2945</v>
      </c>
      <c r="E272" s="223">
        <v>15</v>
      </c>
      <c r="F272" s="223">
        <v>8.3000000000000007</v>
      </c>
      <c r="G272" s="66" t="str">
        <f>IFERROR(VLOOKUP(B272:B3311,'DOI TUONG'!$C$2:$E$1306,3,FALSE), "")</f>
        <v>BT CĐ</v>
      </c>
      <c r="H272" s="66">
        <f t="shared" si="21"/>
        <v>0.3</v>
      </c>
      <c r="I272" s="215">
        <f t="shared" si="22"/>
        <v>8.6000000000000014</v>
      </c>
      <c r="J272" s="223">
        <v>96</v>
      </c>
      <c r="K272" s="66" t="str">
        <f t="shared" si="23"/>
        <v>Giỏi</v>
      </c>
      <c r="L272" s="66">
        <f t="shared" si="24"/>
        <v>450000</v>
      </c>
      <c r="M272" s="218" t="str">
        <f t="shared" si="25"/>
        <v/>
      </c>
      <c r="N272" s="219">
        <f t="shared" si="26"/>
        <v>1</v>
      </c>
      <c r="O272" s="219" t="str">
        <f t="shared" si="27"/>
        <v/>
      </c>
      <c r="Q272" s="114">
        <v>1</v>
      </c>
    </row>
    <row r="273" spans="1:17" ht="21.75" customHeight="1" x14ac:dyDescent="0.3">
      <c r="A273" s="214">
        <f>SUBTOTAL(9,$Q$22:Q272)+1</f>
        <v>251</v>
      </c>
      <c r="B273" s="223">
        <v>102120151</v>
      </c>
      <c r="C273" s="223" t="s">
        <v>187</v>
      </c>
      <c r="D273" s="223" t="s">
        <v>172</v>
      </c>
      <c r="E273" s="223">
        <v>16</v>
      </c>
      <c r="F273" s="223">
        <v>8.3000000000000007</v>
      </c>
      <c r="G273" s="66" t="str">
        <f>IFERROR(VLOOKUP(B273:B3312,'DOI TUONG'!$C$2:$E$1306,3,FALSE), "")</f>
        <v>PBT LCĐ</v>
      </c>
      <c r="H273" s="66">
        <f t="shared" si="21"/>
        <v>0.3</v>
      </c>
      <c r="I273" s="215">
        <f t="shared" si="22"/>
        <v>8.6000000000000014</v>
      </c>
      <c r="J273" s="223">
        <v>94</v>
      </c>
      <c r="K273" s="66" t="str">
        <f t="shared" si="23"/>
        <v>Giỏi</v>
      </c>
      <c r="L273" s="66">
        <f t="shared" si="24"/>
        <v>450000</v>
      </c>
      <c r="M273" s="218" t="str">
        <f t="shared" si="25"/>
        <v/>
      </c>
      <c r="N273" s="219">
        <f t="shared" si="26"/>
        <v>1</v>
      </c>
      <c r="O273" s="219" t="str">
        <f t="shared" si="27"/>
        <v/>
      </c>
      <c r="Q273" s="114">
        <v>1</v>
      </c>
    </row>
    <row r="274" spans="1:17" ht="21.75" customHeight="1" x14ac:dyDescent="0.3">
      <c r="A274" s="214">
        <f>SUBTOTAL(9,$Q$22:Q273)+1</f>
        <v>252</v>
      </c>
      <c r="B274" s="223">
        <v>107120172</v>
      </c>
      <c r="C274" s="223" t="s">
        <v>3031</v>
      </c>
      <c r="D274" s="223" t="s">
        <v>29</v>
      </c>
      <c r="E274" s="223">
        <v>14</v>
      </c>
      <c r="F274" s="223">
        <v>8.3000000000000007</v>
      </c>
      <c r="G274" s="66" t="str">
        <f>IFERROR(VLOOKUP(B274:B3313,'DOI TUONG'!$C$2:$E$1306,3,FALSE), "")</f>
        <v>BT CĐ</v>
      </c>
      <c r="H274" s="66">
        <f t="shared" si="21"/>
        <v>0.3</v>
      </c>
      <c r="I274" s="215">
        <f t="shared" si="22"/>
        <v>8.6000000000000014</v>
      </c>
      <c r="J274" s="223">
        <v>91</v>
      </c>
      <c r="K274" s="66" t="str">
        <f t="shared" si="23"/>
        <v>Giỏi</v>
      </c>
      <c r="L274" s="66">
        <f t="shared" si="24"/>
        <v>450000</v>
      </c>
      <c r="M274" s="218" t="str">
        <f t="shared" si="25"/>
        <v/>
      </c>
      <c r="N274" s="219">
        <f t="shared" si="26"/>
        <v>1</v>
      </c>
      <c r="O274" s="219" t="str">
        <f t="shared" si="27"/>
        <v/>
      </c>
      <c r="Q274" s="114">
        <v>1</v>
      </c>
    </row>
    <row r="275" spans="1:17" ht="21.75" customHeight="1" x14ac:dyDescent="0.3">
      <c r="A275" s="214">
        <f>SUBTOTAL(9,$Q$22:Q274)+1</f>
        <v>253</v>
      </c>
      <c r="B275" s="223">
        <v>107130103</v>
      </c>
      <c r="C275" s="223" t="s">
        <v>2090</v>
      </c>
      <c r="D275" s="223" t="s">
        <v>289</v>
      </c>
      <c r="E275" s="223">
        <v>17</v>
      </c>
      <c r="F275" s="223">
        <v>8.3000000000000007</v>
      </c>
      <c r="G275" s="66" t="str">
        <f>IFERROR(VLOOKUP(B275:B3314,'DOI TUONG'!$C$2:$E$1306,3,FALSE), "")</f>
        <v>BT CĐ</v>
      </c>
      <c r="H275" s="66">
        <f t="shared" si="21"/>
        <v>0.3</v>
      </c>
      <c r="I275" s="215">
        <f t="shared" si="22"/>
        <v>8.6000000000000014</v>
      </c>
      <c r="J275" s="223">
        <v>89</v>
      </c>
      <c r="K275" s="66" t="str">
        <f t="shared" si="23"/>
        <v>Giỏi</v>
      </c>
      <c r="L275" s="66">
        <f t="shared" si="24"/>
        <v>450000</v>
      </c>
      <c r="M275" s="218" t="str">
        <f t="shared" si="25"/>
        <v/>
      </c>
      <c r="N275" s="219">
        <f t="shared" si="26"/>
        <v>1</v>
      </c>
      <c r="O275" s="219" t="str">
        <f t="shared" si="27"/>
        <v/>
      </c>
      <c r="Q275" s="114">
        <v>1</v>
      </c>
    </row>
    <row r="276" spans="1:17" ht="21.75" customHeight="1" x14ac:dyDescent="0.3">
      <c r="A276" s="214">
        <f>SUBTOTAL(9,$Q$22:Q275)+1</f>
        <v>254</v>
      </c>
      <c r="B276" s="223">
        <v>102110344</v>
      </c>
      <c r="C276" s="223" t="s">
        <v>102</v>
      </c>
      <c r="D276" s="223" t="s">
        <v>32</v>
      </c>
      <c r="E276" s="223">
        <v>21</v>
      </c>
      <c r="F276" s="223">
        <v>8.6</v>
      </c>
      <c r="G276" s="66" t="str">
        <f>IFERROR(VLOOKUP(B276:B3315,'DOI TUONG'!$C$2:$E$1306,3,FALSE), "")</f>
        <v/>
      </c>
      <c r="H276" s="66">
        <f t="shared" si="21"/>
        <v>0</v>
      </c>
      <c r="I276" s="215">
        <f t="shared" si="22"/>
        <v>8.6</v>
      </c>
      <c r="J276" s="223">
        <v>95</v>
      </c>
      <c r="K276" s="66" t="str">
        <f t="shared" si="23"/>
        <v>Giỏi</v>
      </c>
      <c r="L276" s="66">
        <f t="shared" si="24"/>
        <v>450000</v>
      </c>
      <c r="M276" s="218" t="str">
        <f t="shared" si="25"/>
        <v/>
      </c>
      <c r="N276" s="219">
        <f t="shared" si="26"/>
        <v>1</v>
      </c>
      <c r="O276" s="219" t="str">
        <f t="shared" si="27"/>
        <v/>
      </c>
      <c r="Q276" s="114">
        <v>1</v>
      </c>
    </row>
    <row r="277" spans="1:17" ht="21.75" customHeight="1" x14ac:dyDescent="0.3">
      <c r="A277" s="214">
        <f>SUBTOTAL(9,$Q$22:Q276)+1</f>
        <v>255</v>
      </c>
      <c r="B277" s="223">
        <v>101120143</v>
      </c>
      <c r="C277" s="223" t="s">
        <v>2965</v>
      </c>
      <c r="D277" s="223" t="s">
        <v>155</v>
      </c>
      <c r="E277" s="223">
        <v>19.5</v>
      </c>
      <c r="F277" s="223">
        <v>8.6</v>
      </c>
      <c r="G277" s="66" t="str">
        <f>IFERROR(VLOOKUP(B277:B3316,'DOI TUONG'!$C$2:$E$1306,3,FALSE), "")</f>
        <v/>
      </c>
      <c r="H277" s="66">
        <f t="shared" si="21"/>
        <v>0</v>
      </c>
      <c r="I277" s="215">
        <f t="shared" si="22"/>
        <v>8.6</v>
      </c>
      <c r="J277" s="223">
        <v>88</v>
      </c>
      <c r="K277" s="66" t="str">
        <f t="shared" si="23"/>
        <v>Giỏi</v>
      </c>
      <c r="L277" s="66">
        <f t="shared" si="24"/>
        <v>450000</v>
      </c>
      <c r="M277" s="218" t="str">
        <f t="shared" si="25"/>
        <v/>
      </c>
      <c r="N277" s="219">
        <f t="shared" si="26"/>
        <v>1</v>
      </c>
      <c r="O277" s="219" t="str">
        <f t="shared" si="27"/>
        <v/>
      </c>
      <c r="Q277" s="114">
        <v>1</v>
      </c>
    </row>
    <row r="278" spans="1:17" ht="21.75" customHeight="1" x14ac:dyDescent="0.3">
      <c r="A278" s="214">
        <f>SUBTOTAL(9,$Q$22:Q277)+1</f>
        <v>256</v>
      </c>
      <c r="B278" s="223">
        <v>109120381</v>
      </c>
      <c r="C278" s="223" t="s">
        <v>2966</v>
      </c>
      <c r="D278" s="223" t="s">
        <v>99</v>
      </c>
      <c r="E278" s="223">
        <v>19</v>
      </c>
      <c r="F278" s="223">
        <v>8.6</v>
      </c>
      <c r="G278" s="66" t="str">
        <f>IFERROR(VLOOKUP(B278:B3317,'DOI TUONG'!$C$2:$E$1306,3,FALSE), "")</f>
        <v/>
      </c>
      <c r="H278" s="66">
        <f t="shared" si="21"/>
        <v>0</v>
      </c>
      <c r="I278" s="215">
        <f t="shared" si="22"/>
        <v>8.6</v>
      </c>
      <c r="J278" s="223">
        <v>88</v>
      </c>
      <c r="K278" s="66" t="str">
        <f t="shared" si="23"/>
        <v>Giỏi</v>
      </c>
      <c r="L278" s="66">
        <f t="shared" si="24"/>
        <v>450000</v>
      </c>
      <c r="M278" s="218" t="str">
        <f t="shared" si="25"/>
        <v/>
      </c>
      <c r="N278" s="219">
        <f t="shared" si="26"/>
        <v>1</v>
      </c>
      <c r="O278" s="219" t="str">
        <f t="shared" si="27"/>
        <v/>
      </c>
      <c r="Q278" s="114">
        <v>1</v>
      </c>
    </row>
    <row r="279" spans="1:17" ht="21.75" customHeight="1" x14ac:dyDescent="0.3">
      <c r="A279" s="214">
        <f>SUBTOTAL(9,$Q$22:Q278)+1</f>
        <v>257</v>
      </c>
      <c r="B279" s="223">
        <v>105110314</v>
      </c>
      <c r="C279" s="223" t="s">
        <v>1390</v>
      </c>
      <c r="D279" s="223" t="s">
        <v>56</v>
      </c>
      <c r="E279" s="223">
        <v>15</v>
      </c>
      <c r="F279" s="223">
        <v>8.6</v>
      </c>
      <c r="G279" s="66" t="str">
        <f>IFERROR(VLOOKUP(B279:B3318,'DOI TUONG'!$C$2:$E$1306,3,FALSE), "")</f>
        <v/>
      </c>
      <c r="H279" s="66">
        <f t="shared" ref="H279:H342" si="28">IF(G279="UV ĐT",0.3, 0)+IF(G279="UV HSV", 0.3, 0)+IF(G279="PBT LCĐ", 0.3,0)+ IF(G279="UV LCĐ", 0.2, 0)+IF(G279="BT CĐ", 0.3,0)+ IF(G279="PBT CĐ", 0.2,0)+ IF(G279="CN CLB", 0.2,0)+ IF(G279="CN DĐ", 0.2,0)+IF(G279="TĐXK", 0.3, 0)+IF(G279="PĐXK", 0.2, 0)+IF(G279="LT", 0.3,0)+IF(G279="LP", 0.2, 0)+IF(G279="GK 0.2",0.2,0)+IF(G279="GK 0.3", 0.3, 0)+IF(G279="TB ĐD",0.3,0)+IF(G279="PB ĐD",0.2,0)+IF(G279="ĐT ĐTQ",0.3,0)+IF(G279="ĐP ĐTQ",0.2,0)</f>
        <v>0</v>
      </c>
      <c r="I279" s="215">
        <f t="shared" ref="I279:I342" si="29">F279+H279</f>
        <v>8.6</v>
      </c>
      <c r="J279" s="223">
        <v>83</v>
      </c>
      <c r="K279" s="66" t="str">
        <f t="shared" ref="K279:K342" si="30">IF(AND(I279&gt;=9,J279&gt;=90), "Xuất sắc", IF(AND(I279&gt;=8,J279&gt;=80), "Giỏi", "Khá"))</f>
        <v>Giỏi</v>
      </c>
      <c r="L279" s="66">
        <f t="shared" ref="L279:L342" si="31">IF(K279="Xuất sắc", 500000, IF(K279="Giỏi", 450000, 395000))</f>
        <v>450000</v>
      </c>
      <c r="M279" s="218" t="str">
        <f t="shared" si="25"/>
        <v/>
      </c>
      <c r="N279" s="219">
        <f t="shared" si="26"/>
        <v>1</v>
      </c>
      <c r="O279" s="219" t="str">
        <f t="shared" si="27"/>
        <v/>
      </c>
      <c r="Q279" s="114">
        <v>1</v>
      </c>
    </row>
    <row r="280" spans="1:17" ht="21.75" customHeight="1" x14ac:dyDescent="0.3">
      <c r="A280" s="214">
        <f>SUBTOTAL(9,$Q$22:Q279)+1</f>
        <v>258</v>
      </c>
      <c r="B280" s="223">
        <v>107130149</v>
      </c>
      <c r="C280" s="223" t="s">
        <v>2015</v>
      </c>
      <c r="D280" s="223" t="s">
        <v>125</v>
      </c>
      <c r="E280" s="223">
        <v>17</v>
      </c>
      <c r="F280" s="223">
        <v>8.2899999999999991</v>
      </c>
      <c r="G280" s="66" t="str">
        <f>IFERROR(VLOOKUP(B280:B3319,'DOI TUONG'!$C$2:$E$1306,3,FALSE), "")</f>
        <v>LT</v>
      </c>
      <c r="H280" s="66">
        <f t="shared" si="28"/>
        <v>0.3</v>
      </c>
      <c r="I280" s="215">
        <f t="shared" si="29"/>
        <v>8.59</v>
      </c>
      <c r="J280" s="223">
        <v>93</v>
      </c>
      <c r="K280" s="66" t="str">
        <f t="shared" si="30"/>
        <v>Giỏi</v>
      </c>
      <c r="L280" s="66">
        <f t="shared" si="31"/>
        <v>450000</v>
      </c>
      <c r="M280" s="218" t="str">
        <f t="shared" si="25"/>
        <v/>
      </c>
      <c r="N280" s="219">
        <f t="shared" si="26"/>
        <v>1</v>
      </c>
      <c r="O280" s="219" t="str">
        <f t="shared" si="27"/>
        <v/>
      </c>
      <c r="Q280" s="114">
        <v>1</v>
      </c>
    </row>
    <row r="281" spans="1:17" ht="21.75" customHeight="1" x14ac:dyDescent="0.3">
      <c r="A281" s="214">
        <f>SUBTOTAL(9,$Q$22:Q280)+1</f>
        <v>259</v>
      </c>
      <c r="B281" s="223">
        <v>102140114</v>
      </c>
      <c r="C281" s="223" t="s">
        <v>1825</v>
      </c>
      <c r="D281" s="223" t="s">
        <v>1806</v>
      </c>
      <c r="E281" s="223">
        <v>23</v>
      </c>
      <c r="F281" s="223">
        <v>8.59</v>
      </c>
      <c r="G281" s="66" t="str">
        <f>IFERROR(VLOOKUP(B281:B3320,'DOI TUONG'!$C$2:$E$1306,3,FALSE), "")</f>
        <v/>
      </c>
      <c r="H281" s="66">
        <f t="shared" si="28"/>
        <v>0</v>
      </c>
      <c r="I281" s="215">
        <f t="shared" si="29"/>
        <v>8.59</v>
      </c>
      <c r="J281" s="223">
        <v>91</v>
      </c>
      <c r="K281" s="66" t="str">
        <f t="shared" si="30"/>
        <v>Giỏi</v>
      </c>
      <c r="L281" s="66">
        <f t="shared" si="31"/>
        <v>450000</v>
      </c>
      <c r="M281" s="218" t="str">
        <f t="shared" si="25"/>
        <v/>
      </c>
      <c r="N281" s="219">
        <f t="shared" si="26"/>
        <v>1</v>
      </c>
      <c r="O281" s="219" t="str">
        <f t="shared" si="27"/>
        <v/>
      </c>
      <c r="Q281" s="114">
        <v>1</v>
      </c>
    </row>
    <row r="282" spans="1:17" ht="21.75" customHeight="1" x14ac:dyDescent="0.3">
      <c r="A282" s="214">
        <f>SUBTOTAL(9,$Q$22:Q281)+1</f>
        <v>260</v>
      </c>
      <c r="B282" s="223">
        <v>101110253</v>
      </c>
      <c r="C282" s="223" t="s">
        <v>1747</v>
      </c>
      <c r="D282" s="223" t="s">
        <v>333</v>
      </c>
      <c r="E282" s="223">
        <v>22</v>
      </c>
      <c r="F282" s="223">
        <v>8.59</v>
      </c>
      <c r="G282" s="66" t="str">
        <f>IFERROR(VLOOKUP(B282:B3321,'DOI TUONG'!$C$2:$E$1306,3,FALSE), "")</f>
        <v/>
      </c>
      <c r="H282" s="66">
        <f t="shared" si="28"/>
        <v>0</v>
      </c>
      <c r="I282" s="215">
        <f t="shared" si="29"/>
        <v>8.59</v>
      </c>
      <c r="J282" s="223">
        <v>89</v>
      </c>
      <c r="K282" s="66" t="str">
        <f t="shared" si="30"/>
        <v>Giỏi</v>
      </c>
      <c r="L282" s="66">
        <f t="shared" si="31"/>
        <v>450000</v>
      </c>
      <c r="M282" s="218" t="str">
        <f t="shared" si="25"/>
        <v/>
      </c>
      <c r="N282" s="219">
        <f t="shared" si="26"/>
        <v>1</v>
      </c>
      <c r="O282" s="219" t="str">
        <f t="shared" si="27"/>
        <v/>
      </c>
      <c r="Q282" s="114">
        <v>1</v>
      </c>
    </row>
    <row r="283" spans="1:17" ht="21.75" customHeight="1" x14ac:dyDescent="0.3">
      <c r="A283" s="214">
        <f>SUBTOTAL(9,$Q$22:Q282)+1</f>
        <v>261</v>
      </c>
      <c r="B283" s="223">
        <v>118110010</v>
      </c>
      <c r="C283" s="223" t="s">
        <v>466</v>
      </c>
      <c r="D283" s="223" t="s">
        <v>178</v>
      </c>
      <c r="E283" s="223">
        <v>17</v>
      </c>
      <c r="F283" s="223">
        <v>8.59</v>
      </c>
      <c r="G283" s="66" t="str">
        <f>IFERROR(VLOOKUP(B283:B3322,'DOI TUONG'!$C$2:$E$1306,3,FALSE), "")</f>
        <v/>
      </c>
      <c r="H283" s="66">
        <f t="shared" si="28"/>
        <v>0</v>
      </c>
      <c r="I283" s="215">
        <f t="shared" si="29"/>
        <v>8.59</v>
      </c>
      <c r="J283" s="223">
        <v>89</v>
      </c>
      <c r="K283" s="66" t="str">
        <f t="shared" si="30"/>
        <v>Giỏi</v>
      </c>
      <c r="L283" s="66">
        <f t="shared" si="31"/>
        <v>450000</v>
      </c>
      <c r="M283" s="218" t="str">
        <f t="shared" si="25"/>
        <v/>
      </c>
      <c r="N283" s="219">
        <f t="shared" si="26"/>
        <v>1</v>
      </c>
      <c r="O283" s="219" t="str">
        <f t="shared" si="27"/>
        <v/>
      </c>
      <c r="Q283" s="114">
        <v>1</v>
      </c>
    </row>
    <row r="284" spans="1:17" ht="21.75" customHeight="1" x14ac:dyDescent="0.3">
      <c r="A284" s="214">
        <f>SUBTOTAL(9,$Q$22:Q283)+1</f>
        <v>262</v>
      </c>
      <c r="B284" s="223">
        <v>105120139</v>
      </c>
      <c r="C284" s="223" t="s">
        <v>1299</v>
      </c>
      <c r="D284" s="223" t="s">
        <v>110</v>
      </c>
      <c r="E284" s="223">
        <v>18</v>
      </c>
      <c r="F284" s="223">
        <v>8.59</v>
      </c>
      <c r="G284" s="66" t="str">
        <f>IFERROR(VLOOKUP(B284:B3323,'DOI TUONG'!$C$2:$E$1306,3,FALSE), "")</f>
        <v/>
      </c>
      <c r="H284" s="66">
        <f t="shared" si="28"/>
        <v>0</v>
      </c>
      <c r="I284" s="215">
        <f t="shared" si="29"/>
        <v>8.59</v>
      </c>
      <c r="J284" s="223">
        <v>88</v>
      </c>
      <c r="K284" s="66" t="str">
        <f t="shared" si="30"/>
        <v>Giỏi</v>
      </c>
      <c r="L284" s="66">
        <f t="shared" si="31"/>
        <v>450000</v>
      </c>
      <c r="M284" s="218" t="str">
        <f t="shared" si="25"/>
        <v/>
      </c>
      <c r="N284" s="219">
        <f t="shared" si="26"/>
        <v>1</v>
      </c>
      <c r="O284" s="219" t="str">
        <f t="shared" si="27"/>
        <v/>
      </c>
      <c r="Q284" s="114">
        <v>1</v>
      </c>
    </row>
    <row r="285" spans="1:17" ht="21.75" customHeight="1" x14ac:dyDescent="0.3">
      <c r="A285" s="214">
        <f>SUBTOTAL(9,$Q$22:Q284)+1</f>
        <v>263</v>
      </c>
      <c r="B285" s="223">
        <v>118110150</v>
      </c>
      <c r="C285" s="223" t="s">
        <v>1429</v>
      </c>
      <c r="D285" s="223" t="s">
        <v>95</v>
      </c>
      <c r="E285" s="223">
        <v>20</v>
      </c>
      <c r="F285" s="223">
        <v>8.59</v>
      </c>
      <c r="G285" s="66" t="str">
        <f>IFERROR(VLOOKUP(B285:B3324,'DOI TUONG'!$C$2:$E$1306,3,FALSE), "")</f>
        <v/>
      </c>
      <c r="H285" s="66">
        <f t="shared" si="28"/>
        <v>0</v>
      </c>
      <c r="I285" s="215">
        <f t="shared" si="29"/>
        <v>8.59</v>
      </c>
      <c r="J285" s="223">
        <v>88</v>
      </c>
      <c r="K285" s="66" t="str">
        <f t="shared" si="30"/>
        <v>Giỏi</v>
      </c>
      <c r="L285" s="66">
        <f t="shared" si="31"/>
        <v>450000</v>
      </c>
      <c r="M285" s="218" t="str">
        <f t="shared" ref="M285:M348" si="32">IF(K285="Xuất sắc",1,"")</f>
        <v/>
      </c>
      <c r="N285" s="219">
        <f t="shared" ref="N285:N348" si="33">IF(K285="Giỏi",1,"")</f>
        <v>1</v>
      </c>
      <c r="O285" s="219" t="str">
        <f t="shared" ref="O285:O348" si="34">IF(K285="Khá",1,"")</f>
        <v/>
      </c>
      <c r="Q285" s="114">
        <v>1</v>
      </c>
    </row>
    <row r="286" spans="1:17" ht="21.75" customHeight="1" x14ac:dyDescent="0.3">
      <c r="A286" s="214">
        <f>SUBTOTAL(9,$Q$22:Q285)+1</f>
        <v>264</v>
      </c>
      <c r="B286" s="223">
        <v>118120119</v>
      </c>
      <c r="C286" s="223" t="s">
        <v>1026</v>
      </c>
      <c r="D286" s="223" t="s">
        <v>80</v>
      </c>
      <c r="E286" s="223">
        <v>19</v>
      </c>
      <c r="F286" s="223">
        <v>8.59</v>
      </c>
      <c r="G286" s="66" t="str">
        <f>IFERROR(VLOOKUP(B286:B3325,'DOI TUONG'!$C$2:$E$1306,3,FALSE), "")</f>
        <v/>
      </c>
      <c r="H286" s="66">
        <f t="shared" si="28"/>
        <v>0</v>
      </c>
      <c r="I286" s="215">
        <f t="shared" si="29"/>
        <v>8.59</v>
      </c>
      <c r="J286" s="223">
        <v>88</v>
      </c>
      <c r="K286" s="66" t="str">
        <f t="shared" si="30"/>
        <v>Giỏi</v>
      </c>
      <c r="L286" s="66">
        <f t="shared" si="31"/>
        <v>450000</v>
      </c>
      <c r="M286" s="218" t="str">
        <f t="shared" si="32"/>
        <v/>
      </c>
      <c r="N286" s="219">
        <f t="shared" si="33"/>
        <v>1</v>
      </c>
      <c r="O286" s="219" t="str">
        <f t="shared" si="34"/>
        <v/>
      </c>
      <c r="Q286" s="114">
        <v>1</v>
      </c>
    </row>
    <row r="287" spans="1:17" ht="21.75" customHeight="1" x14ac:dyDescent="0.3">
      <c r="A287" s="214">
        <f>SUBTOTAL(9,$Q$22:Q286)+1</f>
        <v>265</v>
      </c>
      <c r="B287" s="223">
        <v>117120094</v>
      </c>
      <c r="C287" s="223" t="s">
        <v>863</v>
      </c>
      <c r="D287" s="223" t="s">
        <v>92</v>
      </c>
      <c r="E287" s="223">
        <v>17</v>
      </c>
      <c r="F287" s="223">
        <v>8.39</v>
      </c>
      <c r="G287" s="66" t="str">
        <f>IFERROR(VLOOKUP(B287:B3326,'DOI TUONG'!$C$2:$E$1306,3,FALSE), "")</f>
        <v>GK 0.2</v>
      </c>
      <c r="H287" s="66">
        <f t="shared" si="28"/>
        <v>0.2</v>
      </c>
      <c r="I287" s="215">
        <f t="shared" si="29"/>
        <v>8.59</v>
      </c>
      <c r="J287" s="223">
        <v>88</v>
      </c>
      <c r="K287" s="66" t="str">
        <f t="shared" si="30"/>
        <v>Giỏi</v>
      </c>
      <c r="L287" s="66">
        <f t="shared" si="31"/>
        <v>450000</v>
      </c>
      <c r="M287" s="218" t="str">
        <f t="shared" si="32"/>
        <v/>
      </c>
      <c r="N287" s="219">
        <f t="shared" si="33"/>
        <v>1</v>
      </c>
      <c r="O287" s="219" t="str">
        <f t="shared" si="34"/>
        <v/>
      </c>
      <c r="Q287" s="114">
        <v>1</v>
      </c>
    </row>
    <row r="288" spans="1:17" ht="21.75" customHeight="1" x14ac:dyDescent="0.3">
      <c r="A288" s="214">
        <f>SUBTOTAL(9,$Q$22:Q287)+1</f>
        <v>266</v>
      </c>
      <c r="B288" s="223">
        <v>109120408</v>
      </c>
      <c r="C288" s="223" t="s">
        <v>404</v>
      </c>
      <c r="D288" s="223" t="s">
        <v>58</v>
      </c>
      <c r="E288" s="223">
        <v>19</v>
      </c>
      <c r="F288" s="223">
        <v>8.39</v>
      </c>
      <c r="G288" s="66" t="str">
        <f>IFERROR(VLOOKUP(B288:B3327,'DOI TUONG'!$C$2:$E$1306,3,FALSE), "")</f>
        <v>PBT CĐ</v>
      </c>
      <c r="H288" s="66">
        <f t="shared" si="28"/>
        <v>0.2</v>
      </c>
      <c r="I288" s="215">
        <f t="shared" si="29"/>
        <v>8.59</v>
      </c>
      <c r="J288" s="223">
        <v>88</v>
      </c>
      <c r="K288" s="66" t="str">
        <f t="shared" si="30"/>
        <v>Giỏi</v>
      </c>
      <c r="L288" s="66">
        <f t="shared" si="31"/>
        <v>450000</v>
      </c>
      <c r="M288" s="218" t="str">
        <f t="shared" si="32"/>
        <v/>
      </c>
      <c r="N288" s="219">
        <f t="shared" si="33"/>
        <v>1</v>
      </c>
      <c r="O288" s="219" t="str">
        <f t="shared" si="34"/>
        <v/>
      </c>
      <c r="Q288" s="114">
        <v>1</v>
      </c>
    </row>
    <row r="289" spans="1:17" ht="21.75" customHeight="1" x14ac:dyDescent="0.3">
      <c r="A289" s="214">
        <f>SUBTOTAL(9,$Q$22:Q288)+1</f>
        <v>267</v>
      </c>
      <c r="B289" s="223">
        <v>102130217</v>
      </c>
      <c r="C289" s="223" t="s">
        <v>1865</v>
      </c>
      <c r="D289" s="223" t="s">
        <v>53</v>
      </c>
      <c r="E289" s="223">
        <v>17</v>
      </c>
      <c r="F289" s="223">
        <v>8.59</v>
      </c>
      <c r="G289" s="66" t="str">
        <f>IFERROR(VLOOKUP(B289:B3328,'DOI TUONG'!$C$2:$E$1306,3,FALSE), "")</f>
        <v/>
      </c>
      <c r="H289" s="66">
        <f t="shared" si="28"/>
        <v>0</v>
      </c>
      <c r="I289" s="215">
        <f t="shared" si="29"/>
        <v>8.59</v>
      </c>
      <c r="J289" s="223">
        <v>87</v>
      </c>
      <c r="K289" s="66" t="str">
        <f t="shared" si="30"/>
        <v>Giỏi</v>
      </c>
      <c r="L289" s="66">
        <f t="shared" si="31"/>
        <v>450000</v>
      </c>
      <c r="M289" s="218" t="str">
        <f t="shared" si="32"/>
        <v/>
      </c>
      <c r="N289" s="219">
        <f t="shared" si="33"/>
        <v>1</v>
      </c>
      <c r="O289" s="219" t="str">
        <f t="shared" si="34"/>
        <v/>
      </c>
      <c r="Q289" s="114">
        <v>1</v>
      </c>
    </row>
    <row r="290" spans="1:17" ht="21.75" customHeight="1" x14ac:dyDescent="0.3">
      <c r="A290" s="214">
        <f>SUBTOTAL(9,$Q$22:Q289)+1</f>
        <v>268</v>
      </c>
      <c r="B290" s="223">
        <v>118110015</v>
      </c>
      <c r="C290" s="223" t="s">
        <v>1125</v>
      </c>
      <c r="D290" s="223" t="s">
        <v>178</v>
      </c>
      <c r="E290" s="223">
        <v>17</v>
      </c>
      <c r="F290" s="223">
        <v>8.59</v>
      </c>
      <c r="G290" s="66" t="str">
        <f>IFERROR(VLOOKUP(B290:B3329,'DOI TUONG'!$C$2:$E$1306,3,FALSE), "")</f>
        <v/>
      </c>
      <c r="H290" s="66">
        <f t="shared" si="28"/>
        <v>0</v>
      </c>
      <c r="I290" s="215">
        <f t="shared" si="29"/>
        <v>8.59</v>
      </c>
      <c r="J290" s="223">
        <v>82</v>
      </c>
      <c r="K290" s="66" t="str">
        <f t="shared" si="30"/>
        <v>Giỏi</v>
      </c>
      <c r="L290" s="66">
        <f t="shared" si="31"/>
        <v>450000</v>
      </c>
      <c r="M290" s="218" t="str">
        <f t="shared" si="32"/>
        <v/>
      </c>
      <c r="N290" s="219">
        <f t="shared" si="33"/>
        <v>1</v>
      </c>
      <c r="O290" s="219" t="str">
        <f t="shared" si="34"/>
        <v/>
      </c>
      <c r="Q290" s="114">
        <v>1</v>
      </c>
    </row>
    <row r="291" spans="1:17" ht="21.75" customHeight="1" x14ac:dyDescent="0.3">
      <c r="A291" s="214">
        <f>SUBTOTAL(9,$Q$22:Q290)+1</f>
        <v>269</v>
      </c>
      <c r="B291" s="223">
        <v>118120097</v>
      </c>
      <c r="C291" s="223" t="s">
        <v>1139</v>
      </c>
      <c r="D291" s="223" t="s">
        <v>80</v>
      </c>
      <c r="E291" s="223">
        <v>19</v>
      </c>
      <c r="F291" s="223">
        <v>8.59</v>
      </c>
      <c r="G291" s="66" t="str">
        <f>IFERROR(VLOOKUP(B291:B3330,'DOI TUONG'!$C$2:$E$1306,3,FALSE), "")</f>
        <v/>
      </c>
      <c r="H291" s="66">
        <f t="shared" si="28"/>
        <v>0</v>
      </c>
      <c r="I291" s="215">
        <f t="shared" si="29"/>
        <v>8.59</v>
      </c>
      <c r="J291" s="223">
        <v>82</v>
      </c>
      <c r="K291" s="66" t="str">
        <f t="shared" si="30"/>
        <v>Giỏi</v>
      </c>
      <c r="L291" s="66">
        <f t="shared" si="31"/>
        <v>450000</v>
      </c>
      <c r="M291" s="218" t="str">
        <f t="shared" si="32"/>
        <v/>
      </c>
      <c r="N291" s="219">
        <f t="shared" si="33"/>
        <v>1</v>
      </c>
      <c r="O291" s="219" t="str">
        <f t="shared" si="34"/>
        <v/>
      </c>
      <c r="Q291" s="114">
        <v>1</v>
      </c>
    </row>
    <row r="292" spans="1:17" ht="21.75" customHeight="1" x14ac:dyDescent="0.3">
      <c r="A292" s="214">
        <f>SUBTOTAL(9,$Q$22:Q291)+1</f>
        <v>270</v>
      </c>
      <c r="B292" s="223">
        <v>103110262</v>
      </c>
      <c r="C292" s="223" t="s">
        <v>3264</v>
      </c>
      <c r="D292" s="223" t="s">
        <v>414</v>
      </c>
      <c r="E292" s="223">
        <v>18.5</v>
      </c>
      <c r="F292" s="223">
        <v>8.58</v>
      </c>
      <c r="G292" s="66" t="str">
        <f>IFERROR(VLOOKUP(B292:B3331,'DOI TUONG'!$C$2:$E$1306,3,FALSE), "")</f>
        <v/>
      </c>
      <c r="H292" s="66">
        <f t="shared" si="28"/>
        <v>0</v>
      </c>
      <c r="I292" s="215">
        <f t="shared" si="29"/>
        <v>8.58</v>
      </c>
      <c r="J292" s="223">
        <v>93</v>
      </c>
      <c r="K292" s="66" t="str">
        <f t="shared" si="30"/>
        <v>Giỏi</v>
      </c>
      <c r="L292" s="66">
        <f t="shared" si="31"/>
        <v>450000</v>
      </c>
      <c r="M292" s="218" t="str">
        <f t="shared" si="32"/>
        <v/>
      </c>
      <c r="N292" s="219">
        <f t="shared" si="33"/>
        <v>1</v>
      </c>
      <c r="O292" s="219" t="str">
        <f t="shared" si="34"/>
        <v/>
      </c>
      <c r="Q292" s="114">
        <v>1</v>
      </c>
    </row>
    <row r="293" spans="1:17" ht="21.75" customHeight="1" x14ac:dyDescent="0.3">
      <c r="A293" s="214">
        <f>SUBTOTAL(9,$Q$22:Q292)+1</f>
        <v>271</v>
      </c>
      <c r="B293" s="223">
        <v>102120222</v>
      </c>
      <c r="C293" s="223" t="s">
        <v>866</v>
      </c>
      <c r="D293" s="223" t="s">
        <v>78</v>
      </c>
      <c r="E293" s="223">
        <v>14.5</v>
      </c>
      <c r="F293" s="223">
        <v>8.58</v>
      </c>
      <c r="G293" s="66" t="str">
        <f>IFERROR(VLOOKUP(B293:B3332,'DOI TUONG'!$C$2:$E$1306,3,FALSE), "")</f>
        <v/>
      </c>
      <c r="H293" s="66">
        <f t="shared" si="28"/>
        <v>0</v>
      </c>
      <c r="I293" s="215">
        <f t="shared" si="29"/>
        <v>8.58</v>
      </c>
      <c r="J293" s="223">
        <v>93</v>
      </c>
      <c r="K293" s="66" t="str">
        <f t="shared" si="30"/>
        <v>Giỏi</v>
      </c>
      <c r="L293" s="66">
        <f t="shared" si="31"/>
        <v>450000</v>
      </c>
      <c r="M293" s="218" t="str">
        <f t="shared" si="32"/>
        <v/>
      </c>
      <c r="N293" s="219">
        <f t="shared" si="33"/>
        <v>1</v>
      </c>
      <c r="O293" s="219" t="str">
        <f t="shared" si="34"/>
        <v/>
      </c>
      <c r="Q293" s="114">
        <v>1</v>
      </c>
    </row>
    <row r="294" spans="1:17" ht="21.75" customHeight="1" x14ac:dyDescent="0.3">
      <c r="A294" s="214">
        <f>SUBTOTAL(9,$Q$22:Q293)+1</f>
        <v>272</v>
      </c>
      <c r="B294" s="223">
        <v>111110034</v>
      </c>
      <c r="C294" s="223" t="s">
        <v>1080</v>
      </c>
      <c r="D294" s="223" t="s">
        <v>435</v>
      </c>
      <c r="E294" s="223">
        <v>19</v>
      </c>
      <c r="F294" s="223">
        <v>8.3800000000000008</v>
      </c>
      <c r="G294" s="66" t="str">
        <f>IFERROR(VLOOKUP(B294:B3333,'DOI TUONG'!$C$2:$E$1306,3,FALSE), "")</f>
        <v>LP</v>
      </c>
      <c r="H294" s="66">
        <f t="shared" si="28"/>
        <v>0.2</v>
      </c>
      <c r="I294" s="215">
        <f t="shared" si="29"/>
        <v>8.58</v>
      </c>
      <c r="J294" s="223">
        <v>92</v>
      </c>
      <c r="K294" s="66" t="str">
        <f t="shared" si="30"/>
        <v>Giỏi</v>
      </c>
      <c r="L294" s="66">
        <f t="shared" si="31"/>
        <v>450000</v>
      </c>
      <c r="M294" s="218" t="str">
        <f t="shared" si="32"/>
        <v/>
      </c>
      <c r="N294" s="219">
        <f t="shared" si="33"/>
        <v>1</v>
      </c>
      <c r="O294" s="219" t="str">
        <f t="shared" si="34"/>
        <v/>
      </c>
      <c r="Q294" s="114">
        <v>1</v>
      </c>
    </row>
    <row r="295" spans="1:17" ht="21.75" customHeight="1" x14ac:dyDescent="0.3">
      <c r="A295" s="214">
        <f>SUBTOTAL(9,$Q$22:Q294)+1</f>
        <v>273</v>
      </c>
      <c r="B295" s="223">
        <v>102130026</v>
      </c>
      <c r="C295" s="223" t="s">
        <v>2462</v>
      </c>
      <c r="D295" s="223" t="s">
        <v>119</v>
      </c>
      <c r="E295" s="223">
        <v>18</v>
      </c>
      <c r="F295" s="223">
        <v>8.58</v>
      </c>
      <c r="G295" s="66" t="str">
        <f>IFERROR(VLOOKUP(B295:B3334,'DOI TUONG'!$C$2:$E$1306,3,FALSE), "")</f>
        <v/>
      </c>
      <c r="H295" s="66">
        <f t="shared" si="28"/>
        <v>0</v>
      </c>
      <c r="I295" s="215">
        <f t="shared" si="29"/>
        <v>8.58</v>
      </c>
      <c r="J295" s="223">
        <v>90</v>
      </c>
      <c r="K295" s="66" t="str">
        <f t="shared" si="30"/>
        <v>Giỏi</v>
      </c>
      <c r="L295" s="66">
        <f t="shared" si="31"/>
        <v>450000</v>
      </c>
      <c r="M295" s="218" t="str">
        <f t="shared" si="32"/>
        <v/>
      </c>
      <c r="N295" s="219">
        <f t="shared" si="33"/>
        <v>1</v>
      </c>
      <c r="O295" s="219" t="str">
        <f t="shared" si="34"/>
        <v/>
      </c>
      <c r="Q295" s="114">
        <v>1</v>
      </c>
    </row>
    <row r="296" spans="1:17" ht="21.75" customHeight="1" x14ac:dyDescent="0.3">
      <c r="A296" s="214">
        <f>SUBTOTAL(9,$Q$22:Q295)+1</f>
        <v>274</v>
      </c>
      <c r="B296" s="223">
        <v>110110356</v>
      </c>
      <c r="C296" s="223" t="s">
        <v>1351</v>
      </c>
      <c r="D296" s="223" t="s">
        <v>150</v>
      </c>
      <c r="E296" s="223">
        <v>21</v>
      </c>
      <c r="F296" s="223">
        <v>8.58</v>
      </c>
      <c r="G296" s="66" t="str">
        <f>IFERROR(VLOOKUP(B296:B3335,'DOI TUONG'!$C$2:$E$1306,3,FALSE), "")</f>
        <v/>
      </c>
      <c r="H296" s="66">
        <f t="shared" si="28"/>
        <v>0</v>
      </c>
      <c r="I296" s="215">
        <f t="shared" si="29"/>
        <v>8.58</v>
      </c>
      <c r="J296" s="223">
        <v>90</v>
      </c>
      <c r="K296" s="66" t="str">
        <f t="shared" si="30"/>
        <v>Giỏi</v>
      </c>
      <c r="L296" s="66">
        <f t="shared" si="31"/>
        <v>450000</v>
      </c>
      <c r="M296" s="218" t="str">
        <f t="shared" si="32"/>
        <v/>
      </c>
      <c r="N296" s="219">
        <f t="shared" si="33"/>
        <v>1</v>
      </c>
      <c r="O296" s="219" t="str">
        <f t="shared" si="34"/>
        <v/>
      </c>
      <c r="Q296" s="114">
        <v>1</v>
      </c>
    </row>
    <row r="297" spans="1:17" ht="21.75" customHeight="1" x14ac:dyDescent="0.3">
      <c r="A297" s="214">
        <f>SUBTOTAL(9,$Q$22:Q296)+1</f>
        <v>275</v>
      </c>
      <c r="B297" s="223">
        <v>101110171</v>
      </c>
      <c r="C297" s="223" t="s">
        <v>800</v>
      </c>
      <c r="D297" s="223" t="s">
        <v>170</v>
      </c>
      <c r="E297" s="223">
        <v>20</v>
      </c>
      <c r="F297" s="223">
        <v>8.58</v>
      </c>
      <c r="G297" s="66" t="str">
        <f>IFERROR(VLOOKUP(B297:B3336,'DOI TUONG'!$C$2:$E$1306,3,FALSE), "")</f>
        <v/>
      </c>
      <c r="H297" s="66">
        <f t="shared" si="28"/>
        <v>0</v>
      </c>
      <c r="I297" s="215">
        <f t="shared" si="29"/>
        <v>8.58</v>
      </c>
      <c r="J297" s="223">
        <v>89</v>
      </c>
      <c r="K297" s="66" t="str">
        <f t="shared" si="30"/>
        <v>Giỏi</v>
      </c>
      <c r="L297" s="66">
        <f t="shared" si="31"/>
        <v>450000</v>
      </c>
      <c r="M297" s="218" t="str">
        <f t="shared" si="32"/>
        <v/>
      </c>
      <c r="N297" s="219">
        <f t="shared" si="33"/>
        <v>1</v>
      </c>
      <c r="O297" s="219" t="str">
        <f t="shared" si="34"/>
        <v/>
      </c>
      <c r="Q297" s="114">
        <v>1</v>
      </c>
    </row>
    <row r="298" spans="1:17" ht="21.75" customHeight="1" x14ac:dyDescent="0.3">
      <c r="A298" s="214">
        <f>SUBTOTAL(9,$Q$22:Q297)+1</f>
        <v>276</v>
      </c>
      <c r="B298" s="223">
        <v>107110209</v>
      </c>
      <c r="C298" s="223" t="s">
        <v>2095</v>
      </c>
      <c r="D298" s="223" t="s">
        <v>784</v>
      </c>
      <c r="E298" s="223">
        <v>19.5</v>
      </c>
      <c r="F298" s="223">
        <v>8.58</v>
      </c>
      <c r="G298" s="66" t="str">
        <f>IFERROR(VLOOKUP(B298:B3337,'DOI TUONG'!$C$2:$E$1306,3,FALSE), "")</f>
        <v/>
      </c>
      <c r="H298" s="66">
        <f t="shared" si="28"/>
        <v>0</v>
      </c>
      <c r="I298" s="215">
        <f t="shared" si="29"/>
        <v>8.58</v>
      </c>
      <c r="J298" s="223">
        <v>87</v>
      </c>
      <c r="K298" s="66" t="str">
        <f t="shared" si="30"/>
        <v>Giỏi</v>
      </c>
      <c r="L298" s="66">
        <f t="shared" si="31"/>
        <v>450000</v>
      </c>
      <c r="M298" s="218" t="str">
        <f t="shared" si="32"/>
        <v/>
      </c>
      <c r="N298" s="219">
        <f t="shared" si="33"/>
        <v>1</v>
      </c>
      <c r="O298" s="219" t="str">
        <f t="shared" si="34"/>
        <v/>
      </c>
      <c r="Q298" s="114">
        <v>1</v>
      </c>
    </row>
    <row r="299" spans="1:17" ht="21.75" customHeight="1" x14ac:dyDescent="0.3">
      <c r="A299" s="214">
        <f>SUBTOTAL(9,$Q$22:Q298)+1</f>
        <v>277</v>
      </c>
      <c r="B299" s="223">
        <v>118130092</v>
      </c>
      <c r="C299" s="223" t="s">
        <v>268</v>
      </c>
      <c r="D299" s="223" t="s">
        <v>97</v>
      </c>
      <c r="E299" s="223">
        <v>21</v>
      </c>
      <c r="F299" s="223">
        <v>8.58</v>
      </c>
      <c r="G299" s="66" t="str">
        <f>IFERROR(VLOOKUP(B299:B3338,'DOI TUONG'!$C$2:$E$1306,3,FALSE), "")</f>
        <v/>
      </c>
      <c r="H299" s="66">
        <f t="shared" si="28"/>
        <v>0</v>
      </c>
      <c r="I299" s="215">
        <f t="shared" si="29"/>
        <v>8.58</v>
      </c>
      <c r="J299" s="223">
        <v>84</v>
      </c>
      <c r="K299" s="66" t="str">
        <f t="shared" si="30"/>
        <v>Giỏi</v>
      </c>
      <c r="L299" s="66">
        <f t="shared" si="31"/>
        <v>450000</v>
      </c>
      <c r="M299" s="218" t="str">
        <f t="shared" si="32"/>
        <v/>
      </c>
      <c r="N299" s="219">
        <f t="shared" si="33"/>
        <v>1</v>
      </c>
      <c r="O299" s="219" t="str">
        <f t="shared" si="34"/>
        <v/>
      </c>
      <c r="Q299" s="114">
        <v>1</v>
      </c>
    </row>
    <row r="300" spans="1:17" ht="21.75" customHeight="1" x14ac:dyDescent="0.3">
      <c r="A300" s="214">
        <f>SUBTOTAL(9,$Q$22:Q299)+1</f>
        <v>278</v>
      </c>
      <c r="B300" s="223">
        <v>107130123</v>
      </c>
      <c r="C300" s="223" t="s">
        <v>1064</v>
      </c>
      <c r="D300" s="223" t="s">
        <v>289</v>
      </c>
      <c r="E300" s="223">
        <v>17</v>
      </c>
      <c r="F300" s="223">
        <v>8.3800000000000008</v>
      </c>
      <c r="G300" s="66" t="str">
        <f>IFERROR(VLOOKUP(B300:B3339,'DOI TUONG'!$C$2:$E$1306,3,FALSE), "")</f>
        <v>LP</v>
      </c>
      <c r="H300" s="66">
        <f t="shared" si="28"/>
        <v>0.2</v>
      </c>
      <c r="I300" s="215">
        <f t="shared" si="29"/>
        <v>8.58</v>
      </c>
      <c r="J300" s="223">
        <v>84</v>
      </c>
      <c r="K300" s="66" t="str">
        <f t="shared" si="30"/>
        <v>Giỏi</v>
      </c>
      <c r="L300" s="66">
        <f t="shared" si="31"/>
        <v>450000</v>
      </c>
      <c r="M300" s="218" t="str">
        <f t="shared" si="32"/>
        <v/>
      </c>
      <c r="N300" s="219">
        <f t="shared" si="33"/>
        <v>1</v>
      </c>
      <c r="O300" s="219" t="str">
        <f t="shared" si="34"/>
        <v/>
      </c>
      <c r="Q300" s="114">
        <v>1</v>
      </c>
    </row>
    <row r="301" spans="1:17" ht="21.75" customHeight="1" x14ac:dyDescent="0.3">
      <c r="A301" s="214">
        <f>SUBTOTAL(9,$Q$22:Q300)+1</f>
        <v>279</v>
      </c>
      <c r="B301" s="223">
        <v>105120399</v>
      </c>
      <c r="C301" s="223" t="s">
        <v>859</v>
      </c>
      <c r="D301" s="223" t="s">
        <v>168</v>
      </c>
      <c r="E301" s="223">
        <v>15</v>
      </c>
      <c r="F301" s="223">
        <v>8.58</v>
      </c>
      <c r="G301" s="66" t="str">
        <f>IFERROR(VLOOKUP(B301:B3340,'DOI TUONG'!$C$2:$E$1306,3,FALSE), "")</f>
        <v/>
      </c>
      <c r="H301" s="66">
        <f t="shared" si="28"/>
        <v>0</v>
      </c>
      <c r="I301" s="215">
        <f t="shared" si="29"/>
        <v>8.58</v>
      </c>
      <c r="J301" s="223">
        <v>83</v>
      </c>
      <c r="K301" s="66" t="str">
        <f t="shared" si="30"/>
        <v>Giỏi</v>
      </c>
      <c r="L301" s="66">
        <f t="shared" si="31"/>
        <v>450000</v>
      </c>
      <c r="M301" s="218" t="str">
        <f t="shared" si="32"/>
        <v/>
      </c>
      <c r="N301" s="219">
        <f t="shared" si="33"/>
        <v>1</v>
      </c>
      <c r="O301" s="219" t="str">
        <f t="shared" si="34"/>
        <v/>
      </c>
      <c r="Q301" s="114">
        <v>1</v>
      </c>
    </row>
    <row r="302" spans="1:17" ht="21.75" customHeight="1" x14ac:dyDescent="0.3">
      <c r="A302" s="214">
        <f>SUBTOTAL(9,$Q$22:Q301)+1</f>
        <v>280</v>
      </c>
      <c r="B302" s="223">
        <v>118110118</v>
      </c>
      <c r="C302" s="223" t="s">
        <v>1099</v>
      </c>
      <c r="D302" s="223" t="s">
        <v>231</v>
      </c>
      <c r="E302" s="223">
        <v>17</v>
      </c>
      <c r="F302" s="223">
        <v>8.58</v>
      </c>
      <c r="G302" s="66" t="str">
        <f>IFERROR(VLOOKUP(B302:B3341,'DOI TUONG'!$C$2:$E$1306,3,FALSE), "")</f>
        <v/>
      </c>
      <c r="H302" s="66">
        <f t="shared" si="28"/>
        <v>0</v>
      </c>
      <c r="I302" s="215">
        <f t="shared" si="29"/>
        <v>8.58</v>
      </c>
      <c r="J302" s="223">
        <v>83</v>
      </c>
      <c r="K302" s="66" t="str">
        <f t="shared" si="30"/>
        <v>Giỏi</v>
      </c>
      <c r="L302" s="66">
        <f t="shared" si="31"/>
        <v>450000</v>
      </c>
      <c r="M302" s="218" t="str">
        <f t="shared" si="32"/>
        <v/>
      </c>
      <c r="N302" s="219">
        <f t="shared" si="33"/>
        <v>1</v>
      </c>
      <c r="O302" s="219" t="str">
        <f t="shared" si="34"/>
        <v/>
      </c>
      <c r="Q302" s="114">
        <v>1</v>
      </c>
    </row>
    <row r="303" spans="1:17" ht="21.75" customHeight="1" x14ac:dyDescent="0.3">
      <c r="A303" s="214">
        <f>SUBTOTAL(9,$Q$22:Q302)+1</f>
        <v>281</v>
      </c>
      <c r="B303" s="223">
        <v>102130162</v>
      </c>
      <c r="C303" s="223" t="s">
        <v>1328</v>
      </c>
      <c r="D303" s="223" t="s">
        <v>142</v>
      </c>
      <c r="E303" s="223">
        <v>18</v>
      </c>
      <c r="F303" s="223">
        <v>8.57</v>
      </c>
      <c r="G303" s="66" t="str">
        <f>IFERROR(VLOOKUP(B303:B3342,'DOI TUONG'!$C$2:$E$1306,3,FALSE), "")</f>
        <v/>
      </c>
      <c r="H303" s="66">
        <f t="shared" si="28"/>
        <v>0</v>
      </c>
      <c r="I303" s="215">
        <f t="shared" si="29"/>
        <v>8.57</v>
      </c>
      <c r="J303" s="223">
        <v>88</v>
      </c>
      <c r="K303" s="66" t="str">
        <f t="shared" si="30"/>
        <v>Giỏi</v>
      </c>
      <c r="L303" s="66">
        <f t="shared" si="31"/>
        <v>450000</v>
      </c>
      <c r="M303" s="218" t="str">
        <f t="shared" si="32"/>
        <v/>
      </c>
      <c r="N303" s="219">
        <f t="shared" si="33"/>
        <v>1</v>
      </c>
      <c r="O303" s="219" t="str">
        <f t="shared" si="34"/>
        <v/>
      </c>
      <c r="Q303" s="114">
        <v>1</v>
      </c>
    </row>
    <row r="304" spans="1:17" ht="21.75" customHeight="1" x14ac:dyDescent="0.3">
      <c r="A304" s="214">
        <f>SUBTOTAL(9,$Q$22:Q303)+1</f>
        <v>282</v>
      </c>
      <c r="B304" s="223">
        <v>110110286</v>
      </c>
      <c r="C304" s="223" t="s">
        <v>1467</v>
      </c>
      <c r="D304" s="223" t="s">
        <v>175</v>
      </c>
      <c r="E304" s="223">
        <v>21</v>
      </c>
      <c r="F304" s="223">
        <v>8.57</v>
      </c>
      <c r="G304" s="66" t="str">
        <f>IFERROR(VLOOKUP(B304:B3343,'DOI TUONG'!$C$2:$E$1306,3,FALSE), "")</f>
        <v/>
      </c>
      <c r="H304" s="66">
        <f t="shared" si="28"/>
        <v>0</v>
      </c>
      <c r="I304" s="215">
        <f t="shared" si="29"/>
        <v>8.57</v>
      </c>
      <c r="J304" s="223">
        <v>85</v>
      </c>
      <c r="K304" s="66" t="str">
        <f t="shared" si="30"/>
        <v>Giỏi</v>
      </c>
      <c r="L304" s="66">
        <f t="shared" si="31"/>
        <v>450000</v>
      </c>
      <c r="M304" s="218" t="str">
        <f t="shared" si="32"/>
        <v/>
      </c>
      <c r="N304" s="219">
        <f t="shared" si="33"/>
        <v>1</v>
      </c>
      <c r="O304" s="219" t="str">
        <f t="shared" si="34"/>
        <v/>
      </c>
      <c r="Q304" s="114">
        <v>1</v>
      </c>
    </row>
    <row r="305" spans="1:17" ht="21.75" customHeight="1" x14ac:dyDescent="0.3">
      <c r="A305" s="214">
        <f>SUBTOTAL(9,$Q$22:Q304)+1</f>
        <v>283</v>
      </c>
      <c r="B305" s="223">
        <v>103110175</v>
      </c>
      <c r="C305" s="223" t="s">
        <v>876</v>
      </c>
      <c r="D305" s="223" t="s">
        <v>139</v>
      </c>
      <c r="E305" s="223">
        <v>24</v>
      </c>
      <c r="F305" s="223">
        <v>8.3699999999999992</v>
      </c>
      <c r="G305" s="66" t="str">
        <f>IFERROR(VLOOKUP(B305:B3344,'DOI TUONG'!$C$2:$E$1306,3,FALSE), "")</f>
        <v>PBT CĐ</v>
      </c>
      <c r="H305" s="66">
        <f t="shared" si="28"/>
        <v>0.2</v>
      </c>
      <c r="I305" s="215">
        <f t="shared" si="29"/>
        <v>8.5699999999999985</v>
      </c>
      <c r="J305" s="223">
        <v>89</v>
      </c>
      <c r="K305" s="66" t="str">
        <f t="shared" si="30"/>
        <v>Giỏi</v>
      </c>
      <c r="L305" s="66">
        <f t="shared" si="31"/>
        <v>450000</v>
      </c>
      <c r="M305" s="218" t="str">
        <f t="shared" si="32"/>
        <v/>
      </c>
      <c r="N305" s="219">
        <f t="shared" si="33"/>
        <v>1</v>
      </c>
      <c r="O305" s="219" t="str">
        <f t="shared" si="34"/>
        <v/>
      </c>
      <c r="Q305" s="114">
        <v>1</v>
      </c>
    </row>
    <row r="306" spans="1:17" ht="21.75" customHeight="1" x14ac:dyDescent="0.3">
      <c r="A306" s="214">
        <f>SUBTOTAL(9,$Q$22:Q305)+1</f>
        <v>284</v>
      </c>
      <c r="B306" s="223">
        <v>105120347</v>
      </c>
      <c r="C306" s="223" t="s">
        <v>2589</v>
      </c>
      <c r="D306" s="223" t="s">
        <v>43</v>
      </c>
      <c r="E306" s="223">
        <v>17.5</v>
      </c>
      <c r="F306" s="223">
        <v>8.26</v>
      </c>
      <c r="G306" s="66" t="str">
        <f>IFERROR(VLOOKUP(B306:B3345,'DOI TUONG'!$C$2:$E$1306,3,FALSE), "")</f>
        <v>BT CĐ</v>
      </c>
      <c r="H306" s="66">
        <f t="shared" si="28"/>
        <v>0.3</v>
      </c>
      <c r="I306" s="215">
        <f t="shared" si="29"/>
        <v>8.56</v>
      </c>
      <c r="J306" s="223">
        <v>93</v>
      </c>
      <c r="K306" s="66" t="str">
        <f t="shared" si="30"/>
        <v>Giỏi</v>
      </c>
      <c r="L306" s="66">
        <f t="shared" si="31"/>
        <v>450000</v>
      </c>
      <c r="M306" s="218" t="str">
        <f t="shared" si="32"/>
        <v/>
      </c>
      <c r="N306" s="219">
        <f t="shared" si="33"/>
        <v>1</v>
      </c>
      <c r="O306" s="219" t="str">
        <f t="shared" si="34"/>
        <v/>
      </c>
      <c r="Q306" s="114">
        <v>1</v>
      </c>
    </row>
    <row r="307" spans="1:17" ht="21.75" customHeight="1" x14ac:dyDescent="0.3">
      <c r="A307" s="214">
        <f>SUBTOTAL(9,$Q$22:Q306)+1</f>
        <v>285</v>
      </c>
      <c r="B307" s="223">
        <v>118110023</v>
      </c>
      <c r="C307" s="223" t="s">
        <v>1100</v>
      </c>
      <c r="D307" s="223" t="s">
        <v>178</v>
      </c>
      <c r="E307" s="223">
        <v>17</v>
      </c>
      <c r="F307" s="223">
        <v>8.56</v>
      </c>
      <c r="G307" s="66" t="str">
        <f>IFERROR(VLOOKUP(B307:B3346,'DOI TUONG'!$C$2:$E$1306,3,FALSE), "")</f>
        <v/>
      </c>
      <c r="H307" s="66">
        <f t="shared" si="28"/>
        <v>0</v>
      </c>
      <c r="I307" s="215">
        <f t="shared" si="29"/>
        <v>8.56</v>
      </c>
      <c r="J307" s="223">
        <v>89</v>
      </c>
      <c r="K307" s="66" t="str">
        <f t="shared" si="30"/>
        <v>Giỏi</v>
      </c>
      <c r="L307" s="66">
        <f t="shared" si="31"/>
        <v>450000</v>
      </c>
      <c r="M307" s="218" t="str">
        <f t="shared" si="32"/>
        <v/>
      </c>
      <c r="N307" s="219">
        <f t="shared" si="33"/>
        <v>1</v>
      </c>
      <c r="O307" s="219" t="str">
        <f t="shared" si="34"/>
        <v/>
      </c>
      <c r="Q307" s="114">
        <v>1</v>
      </c>
    </row>
    <row r="308" spans="1:17" ht="21.75" customHeight="1" x14ac:dyDescent="0.3">
      <c r="A308" s="214">
        <f>SUBTOTAL(9,$Q$22:Q307)+1</f>
        <v>286</v>
      </c>
      <c r="B308" s="223">
        <v>118120177</v>
      </c>
      <c r="C308" s="223" t="s">
        <v>2191</v>
      </c>
      <c r="D308" s="223" t="s">
        <v>166</v>
      </c>
      <c r="E308" s="223">
        <v>18</v>
      </c>
      <c r="F308" s="223">
        <v>8.56</v>
      </c>
      <c r="G308" s="66" t="str">
        <f>IFERROR(VLOOKUP(B308:B3347,'DOI TUONG'!$C$2:$E$1306,3,FALSE), "")</f>
        <v/>
      </c>
      <c r="H308" s="66">
        <f t="shared" si="28"/>
        <v>0</v>
      </c>
      <c r="I308" s="215">
        <f t="shared" si="29"/>
        <v>8.56</v>
      </c>
      <c r="J308" s="223">
        <v>89</v>
      </c>
      <c r="K308" s="66" t="str">
        <f t="shared" si="30"/>
        <v>Giỏi</v>
      </c>
      <c r="L308" s="66">
        <f t="shared" si="31"/>
        <v>450000</v>
      </c>
      <c r="M308" s="218" t="str">
        <f t="shared" si="32"/>
        <v/>
      </c>
      <c r="N308" s="219">
        <f t="shared" si="33"/>
        <v>1</v>
      </c>
      <c r="O308" s="219" t="str">
        <f t="shared" si="34"/>
        <v/>
      </c>
      <c r="Q308" s="114">
        <v>1</v>
      </c>
    </row>
    <row r="309" spans="1:17" ht="21.75" customHeight="1" x14ac:dyDescent="0.3">
      <c r="A309" s="214">
        <f>SUBTOTAL(9,$Q$22:Q308)+1</f>
        <v>287</v>
      </c>
      <c r="B309" s="223">
        <v>105110262</v>
      </c>
      <c r="C309" s="223" t="s">
        <v>988</v>
      </c>
      <c r="D309" s="223" t="s">
        <v>35</v>
      </c>
      <c r="E309" s="223">
        <v>15</v>
      </c>
      <c r="F309" s="223">
        <v>8.56</v>
      </c>
      <c r="G309" s="66" t="str">
        <f>IFERROR(VLOOKUP(B309:B3348,'DOI TUONG'!$C$2:$E$1306,3,FALSE), "")</f>
        <v/>
      </c>
      <c r="H309" s="66">
        <f t="shared" si="28"/>
        <v>0</v>
      </c>
      <c r="I309" s="215">
        <f t="shared" si="29"/>
        <v>8.56</v>
      </c>
      <c r="J309" s="223">
        <v>88</v>
      </c>
      <c r="K309" s="66" t="str">
        <f t="shared" si="30"/>
        <v>Giỏi</v>
      </c>
      <c r="L309" s="66">
        <f t="shared" si="31"/>
        <v>450000</v>
      </c>
      <c r="M309" s="218" t="str">
        <f t="shared" si="32"/>
        <v/>
      </c>
      <c r="N309" s="219">
        <f t="shared" si="33"/>
        <v>1</v>
      </c>
      <c r="O309" s="219" t="str">
        <f t="shared" si="34"/>
        <v/>
      </c>
      <c r="Q309" s="114">
        <v>1</v>
      </c>
    </row>
    <row r="310" spans="1:17" ht="21.75" customHeight="1" x14ac:dyDescent="0.3">
      <c r="A310" s="214">
        <f>SUBTOTAL(9,$Q$22:Q309)+1</f>
        <v>288</v>
      </c>
      <c r="B310" s="223">
        <v>110110133</v>
      </c>
      <c r="C310" s="223" t="s">
        <v>1317</v>
      </c>
      <c r="D310" s="223" t="s">
        <v>214</v>
      </c>
      <c r="E310" s="223">
        <v>18</v>
      </c>
      <c r="F310" s="223">
        <v>8.56</v>
      </c>
      <c r="G310" s="66" t="str">
        <f>IFERROR(VLOOKUP(B310:B3349,'DOI TUONG'!$C$2:$E$1306,3,FALSE), "")</f>
        <v/>
      </c>
      <c r="H310" s="66">
        <f t="shared" si="28"/>
        <v>0</v>
      </c>
      <c r="I310" s="215">
        <f t="shared" si="29"/>
        <v>8.56</v>
      </c>
      <c r="J310" s="223">
        <v>88</v>
      </c>
      <c r="K310" s="66" t="str">
        <f t="shared" si="30"/>
        <v>Giỏi</v>
      </c>
      <c r="L310" s="66">
        <f t="shared" si="31"/>
        <v>450000</v>
      </c>
      <c r="M310" s="218" t="str">
        <f t="shared" si="32"/>
        <v/>
      </c>
      <c r="N310" s="219">
        <f t="shared" si="33"/>
        <v>1</v>
      </c>
      <c r="O310" s="219" t="str">
        <f t="shared" si="34"/>
        <v/>
      </c>
      <c r="Q310" s="114">
        <v>1</v>
      </c>
    </row>
    <row r="311" spans="1:17" ht="21.75" customHeight="1" x14ac:dyDescent="0.3">
      <c r="A311" s="214">
        <f>SUBTOTAL(9,$Q$22:Q310)+1</f>
        <v>289</v>
      </c>
      <c r="B311" s="223">
        <v>105120244</v>
      </c>
      <c r="C311" s="223" t="s">
        <v>1329</v>
      </c>
      <c r="D311" s="223" t="s">
        <v>153</v>
      </c>
      <c r="E311" s="223">
        <v>20</v>
      </c>
      <c r="F311" s="223">
        <v>8.56</v>
      </c>
      <c r="G311" s="66" t="str">
        <f>IFERROR(VLOOKUP(B311:B3350,'DOI TUONG'!$C$2:$E$1306,3,FALSE), "")</f>
        <v/>
      </c>
      <c r="H311" s="66">
        <f t="shared" si="28"/>
        <v>0</v>
      </c>
      <c r="I311" s="215">
        <f t="shared" si="29"/>
        <v>8.56</v>
      </c>
      <c r="J311" s="223">
        <v>86</v>
      </c>
      <c r="K311" s="66" t="str">
        <f t="shared" si="30"/>
        <v>Giỏi</v>
      </c>
      <c r="L311" s="66">
        <f t="shared" si="31"/>
        <v>450000</v>
      </c>
      <c r="M311" s="218" t="str">
        <f t="shared" si="32"/>
        <v/>
      </c>
      <c r="N311" s="219">
        <f t="shared" si="33"/>
        <v>1</v>
      </c>
      <c r="O311" s="219" t="str">
        <f t="shared" si="34"/>
        <v/>
      </c>
      <c r="Q311" s="114">
        <v>1</v>
      </c>
    </row>
    <row r="312" spans="1:17" ht="21.75" customHeight="1" x14ac:dyDescent="0.3">
      <c r="A312" s="214">
        <f>SUBTOTAL(9,$Q$22:Q311)+1</f>
        <v>290</v>
      </c>
      <c r="B312" s="223">
        <v>110110219</v>
      </c>
      <c r="C312" s="223" t="s">
        <v>1124</v>
      </c>
      <c r="D312" s="223" t="s">
        <v>175</v>
      </c>
      <c r="E312" s="223">
        <v>19</v>
      </c>
      <c r="F312" s="223">
        <v>8.56</v>
      </c>
      <c r="G312" s="66" t="str">
        <f>IFERROR(VLOOKUP(B312:B3351,'DOI TUONG'!$C$2:$E$1306,3,FALSE), "")</f>
        <v/>
      </c>
      <c r="H312" s="66">
        <f t="shared" si="28"/>
        <v>0</v>
      </c>
      <c r="I312" s="215">
        <f t="shared" si="29"/>
        <v>8.56</v>
      </c>
      <c r="J312" s="223">
        <v>83</v>
      </c>
      <c r="K312" s="66" t="str">
        <f t="shared" si="30"/>
        <v>Giỏi</v>
      </c>
      <c r="L312" s="66">
        <f t="shared" si="31"/>
        <v>450000</v>
      </c>
      <c r="M312" s="218" t="str">
        <f t="shared" si="32"/>
        <v/>
      </c>
      <c r="N312" s="219">
        <f t="shared" si="33"/>
        <v>1</v>
      </c>
      <c r="O312" s="219" t="str">
        <f t="shared" si="34"/>
        <v/>
      </c>
      <c r="Q312" s="114">
        <v>1</v>
      </c>
    </row>
    <row r="313" spans="1:17" ht="21.75" customHeight="1" x14ac:dyDescent="0.3">
      <c r="A313" s="214">
        <f>SUBTOTAL(9,$Q$22:Q312)+1</f>
        <v>291</v>
      </c>
      <c r="B313" s="223">
        <v>105130103</v>
      </c>
      <c r="C313" s="223" t="s">
        <v>877</v>
      </c>
      <c r="D313" s="223" t="s">
        <v>265</v>
      </c>
      <c r="E313" s="223">
        <v>19</v>
      </c>
      <c r="F313" s="223">
        <v>8.36</v>
      </c>
      <c r="G313" s="66" t="str">
        <f>IFERROR(VLOOKUP(B313:B3352,'DOI TUONG'!$C$2:$E$1306,3,FALSE), "")</f>
        <v>LP</v>
      </c>
      <c r="H313" s="66">
        <f t="shared" si="28"/>
        <v>0.2</v>
      </c>
      <c r="I313" s="215">
        <f t="shared" si="29"/>
        <v>8.5599999999999987</v>
      </c>
      <c r="J313" s="223">
        <v>90</v>
      </c>
      <c r="K313" s="66" t="str">
        <f t="shared" si="30"/>
        <v>Giỏi</v>
      </c>
      <c r="L313" s="66">
        <f t="shared" si="31"/>
        <v>450000</v>
      </c>
      <c r="M313" s="218" t="str">
        <f t="shared" si="32"/>
        <v/>
      </c>
      <c r="N313" s="219">
        <f t="shared" si="33"/>
        <v>1</v>
      </c>
      <c r="O313" s="219" t="str">
        <f t="shared" si="34"/>
        <v/>
      </c>
      <c r="Q313" s="114">
        <v>1</v>
      </c>
    </row>
    <row r="314" spans="1:17" ht="21.75" customHeight="1" x14ac:dyDescent="0.3">
      <c r="A314" s="214">
        <f>SUBTOTAL(9,$Q$22:Q313)+1</f>
        <v>292</v>
      </c>
      <c r="B314" s="223">
        <v>121140113</v>
      </c>
      <c r="C314" s="223" t="s">
        <v>2136</v>
      </c>
      <c r="D314" s="223" t="s">
        <v>2120</v>
      </c>
      <c r="E314" s="223">
        <v>24</v>
      </c>
      <c r="F314" s="223">
        <v>8.25</v>
      </c>
      <c r="G314" s="66" t="str">
        <f>IFERROR(VLOOKUP(B314:B3353,'DOI TUONG'!$C$2:$E$1306,3,FALSE), "")</f>
        <v>LT</v>
      </c>
      <c r="H314" s="66">
        <f t="shared" si="28"/>
        <v>0.3</v>
      </c>
      <c r="I314" s="215">
        <f t="shared" si="29"/>
        <v>8.5500000000000007</v>
      </c>
      <c r="J314" s="223">
        <v>98</v>
      </c>
      <c r="K314" s="66" t="str">
        <f t="shared" si="30"/>
        <v>Giỏi</v>
      </c>
      <c r="L314" s="66">
        <f t="shared" si="31"/>
        <v>450000</v>
      </c>
      <c r="M314" s="218" t="str">
        <f t="shared" si="32"/>
        <v/>
      </c>
      <c r="N314" s="219">
        <f t="shared" si="33"/>
        <v>1</v>
      </c>
      <c r="O314" s="219" t="str">
        <f t="shared" si="34"/>
        <v/>
      </c>
      <c r="Q314" s="114">
        <v>1</v>
      </c>
    </row>
    <row r="315" spans="1:17" ht="21.75" customHeight="1" x14ac:dyDescent="0.3">
      <c r="A315" s="214">
        <f>SUBTOTAL(9,$Q$22:Q314)+1</f>
        <v>293</v>
      </c>
      <c r="B315" s="223">
        <v>109120378</v>
      </c>
      <c r="C315" s="223" t="s">
        <v>426</v>
      </c>
      <c r="D315" s="223" t="s">
        <v>99</v>
      </c>
      <c r="E315" s="223">
        <v>19</v>
      </c>
      <c r="F315" s="223">
        <v>8.25</v>
      </c>
      <c r="G315" s="66" t="str">
        <f>IFERROR(VLOOKUP(B315:B3354,'DOI TUONG'!$C$2:$E$1306,3,FALSE), "")</f>
        <v>LT</v>
      </c>
      <c r="H315" s="66">
        <f t="shared" si="28"/>
        <v>0.3</v>
      </c>
      <c r="I315" s="215">
        <f t="shared" si="29"/>
        <v>8.5500000000000007</v>
      </c>
      <c r="J315" s="223">
        <v>92</v>
      </c>
      <c r="K315" s="66" t="str">
        <f t="shared" si="30"/>
        <v>Giỏi</v>
      </c>
      <c r="L315" s="66">
        <f t="shared" si="31"/>
        <v>450000</v>
      </c>
      <c r="M315" s="218" t="str">
        <f t="shared" si="32"/>
        <v/>
      </c>
      <c r="N315" s="219">
        <f t="shared" si="33"/>
        <v>1</v>
      </c>
      <c r="O315" s="219" t="str">
        <f t="shared" si="34"/>
        <v/>
      </c>
      <c r="Q315" s="114">
        <v>1</v>
      </c>
    </row>
    <row r="316" spans="1:17" ht="21.75" customHeight="1" x14ac:dyDescent="0.3">
      <c r="A316" s="214">
        <f>SUBTOTAL(9,$Q$22:Q315)+1</f>
        <v>294</v>
      </c>
      <c r="B316" s="223">
        <v>118120045</v>
      </c>
      <c r="C316" s="223" t="s">
        <v>1553</v>
      </c>
      <c r="D316" s="223" t="s">
        <v>82</v>
      </c>
      <c r="E316" s="223">
        <v>19</v>
      </c>
      <c r="F316" s="223">
        <v>8.5500000000000007</v>
      </c>
      <c r="G316" s="66" t="str">
        <f>IFERROR(VLOOKUP(B316:B3355,'DOI TUONG'!$C$2:$E$1306,3,FALSE), "")</f>
        <v/>
      </c>
      <c r="H316" s="66">
        <f t="shared" si="28"/>
        <v>0</v>
      </c>
      <c r="I316" s="215">
        <f t="shared" si="29"/>
        <v>8.5500000000000007</v>
      </c>
      <c r="J316" s="223">
        <v>90</v>
      </c>
      <c r="K316" s="66" t="str">
        <f t="shared" si="30"/>
        <v>Giỏi</v>
      </c>
      <c r="L316" s="66">
        <f t="shared" si="31"/>
        <v>450000</v>
      </c>
      <c r="M316" s="218" t="str">
        <f t="shared" si="32"/>
        <v/>
      </c>
      <c r="N316" s="219">
        <f t="shared" si="33"/>
        <v>1</v>
      </c>
      <c r="O316" s="219" t="str">
        <f t="shared" si="34"/>
        <v/>
      </c>
      <c r="Q316" s="114">
        <v>1</v>
      </c>
    </row>
    <row r="317" spans="1:17" ht="21.75" customHeight="1" x14ac:dyDescent="0.3">
      <c r="A317" s="214">
        <f>SUBTOTAL(9,$Q$22:Q316)+1</f>
        <v>295</v>
      </c>
      <c r="B317" s="223">
        <v>118110070</v>
      </c>
      <c r="C317" s="223" t="s">
        <v>1179</v>
      </c>
      <c r="D317" s="223" t="s">
        <v>178</v>
      </c>
      <c r="E317" s="223">
        <v>17</v>
      </c>
      <c r="F317" s="223">
        <v>8.5500000000000007</v>
      </c>
      <c r="G317" s="66" t="str">
        <f>IFERROR(VLOOKUP(B317:B3356,'DOI TUONG'!$C$2:$E$1306,3,FALSE), "")</f>
        <v/>
      </c>
      <c r="H317" s="66">
        <f t="shared" si="28"/>
        <v>0</v>
      </c>
      <c r="I317" s="215">
        <f t="shared" si="29"/>
        <v>8.5500000000000007</v>
      </c>
      <c r="J317" s="223">
        <v>87</v>
      </c>
      <c r="K317" s="66" t="str">
        <f t="shared" si="30"/>
        <v>Giỏi</v>
      </c>
      <c r="L317" s="66">
        <f t="shared" si="31"/>
        <v>450000</v>
      </c>
      <c r="M317" s="218" t="str">
        <f t="shared" si="32"/>
        <v/>
      </c>
      <c r="N317" s="219">
        <f t="shared" si="33"/>
        <v>1</v>
      </c>
      <c r="O317" s="219" t="str">
        <f t="shared" si="34"/>
        <v/>
      </c>
      <c r="Q317" s="114">
        <v>1</v>
      </c>
    </row>
    <row r="318" spans="1:17" ht="21.75" customHeight="1" x14ac:dyDescent="0.3">
      <c r="A318" s="214">
        <f>SUBTOTAL(9,$Q$22:Q317)+1</f>
        <v>296</v>
      </c>
      <c r="B318" s="223">
        <v>118110046</v>
      </c>
      <c r="C318" s="223" t="s">
        <v>735</v>
      </c>
      <c r="D318" s="223" t="s">
        <v>178</v>
      </c>
      <c r="E318" s="223">
        <v>17</v>
      </c>
      <c r="F318" s="223">
        <v>8.5500000000000007</v>
      </c>
      <c r="G318" s="66" t="str">
        <f>IFERROR(VLOOKUP(B318:B3357,'DOI TUONG'!$C$2:$E$1306,3,FALSE), "")</f>
        <v/>
      </c>
      <c r="H318" s="66">
        <f t="shared" si="28"/>
        <v>0</v>
      </c>
      <c r="I318" s="215">
        <f t="shared" si="29"/>
        <v>8.5500000000000007</v>
      </c>
      <c r="J318" s="223">
        <v>86</v>
      </c>
      <c r="K318" s="66" t="str">
        <f t="shared" si="30"/>
        <v>Giỏi</v>
      </c>
      <c r="L318" s="66">
        <f t="shared" si="31"/>
        <v>450000</v>
      </c>
      <c r="M318" s="218" t="str">
        <f t="shared" si="32"/>
        <v/>
      </c>
      <c r="N318" s="219">
        <f t="shared" si="33"/>
        <v>1</v>
      </c>
      <c r="O318" s="219" t="str">
        <f t="shared" si="34"/>
        <v/>
      </c>
      <c r="Q318" s="114">
        <v>1</v>
      </c>
    </row>
    <row r="319" spans="1:17" ht="21.75" customHeight="1" x14ac:dyDescent="0.3">
      <c r="A319" s="214">
        <f>SUBTOTAL(9,$Q$22:Q318)+1</f>
        <v>297</v>
      </c>
      <c r="B319" s="223">
        <v>118120090</v>
      </c>
      <c r="C319" s="223" t="s">
        <v>765</v>
      </c>
      <c r="D319" s="223" t="s">
        <v>80</v>
      </c>
      <c r="E319" s="223">
        <v>19</v>
      </c>
      <c r="F319" s="223">
        <v>8.5500000000000007</v>
      </c>
      <c r="G319" s="66" t="str">
        <f>IFERROR(VLOOKUP(B319:B3358,'DOI TUONG'!$C$2:$E$1306,3,FALSE), "")</f>
        <v/>
      </c>
      <c r="H319" s="66">
        <f t="shared" si="28"/>
        <v>0</v>
      </c>
      <c r="I319" s="215">
        <f t="shared" si="29"/>
        <v>8.5500000000000007</v>
      </c>
      <c r="J319" s="223">
        <v>86</v>
      </c>
      <c r="K319" s="66" t="str">
        <f t="shared" si="30"/>
        <v>Giỏi</v>
      </c>
      <c r="L319" s="66">
        <f t="shared" si="31"/>
        <v>450000</v>
      </c>
      <c r="M319" s="218" t="str">
        <f t="shared" si="32"/>
        <v/>
      </c>
      <c r="N319" s="219">
        <f t="shared" si="33"/>
        <v>1</v>
      </c>
      <c r="O319" s="219" t="str">
        <f t="shared" si="34"/>
        <v/>
      </c>
      <c r="Q319" s="114">
        <v>1</v>
      </c>
    </row>
    <row r="320" spans="1:17" ht="21.75" customHeight="1" x14ac:dyDescent="0.3">
      <c r="A320" s="214">
        <f>SUBTOTAL(9,$Q$22:Q319)+1</f>
        <v>298</v>
      </c>
      <c r="B320" s="223">
        <v>107130086</v>
      </c>
      <c r="C320" s="223" t="s">
        <v>352</v>
      </c>
      <c r="D320" s="223" t="s">
        <v>302</v>
      </c>
      <c r="E320" s="223">
        <v>17</v>
      </c>
      <c r="F320" s="223">
        <v>8.24</v>
      </c>
      <c r="G320" s="66" t="str">
        <f>IFERROR(VLOOKUP(B320:B3359,'DOI TUONG'!$C$2:$E$1306,3,FALSE), "")</f>
        <v>LT</v>
      </c>
      <c r="H320" s="66">
        <f t="shared" si="28"/>
        <v>0.3</v>
      </c>
      <c r="I320" s="215">
        <f t="shared" si="29"/>
        <v>8.5400000000000009</v>
      </c>
      <c r="J320" s="223">
        <v>93</v>
      </c>
      <c r="K320" s="66" t="str">
        <f t="shared" si="30"/>
        <v>Giỏi</v>
      </c>
      <c r="L320" s="66">
        <f t="shared" si="31"/>
        <v>450000</v>
      </c>
      <c r="M320" s="218" t="str">
        <f t="shared" si="32"/>
        <v/>
      </c>
      <c r="N320" s="219">
        <f t="shared" si="33"/>
        <v>1</v>
      </c>
      <c r="O320" s="219" t="str">
        <f t="shared" si="34"/>
        <v/>
      </c>
      <c r="Q320" s="114">
        <v>1</v>
      </c>
    </row>
    <row r="321" spans="1:17" ht="21.75" customHeight="1" x14ac:dyDescent="0.3">
      <c r="A321" s="214">
        <f>SUBTOTAL(9,$Q$22:Q320)+1</f>
        <v>299</v>
      </c>
      <c r="B321" s="223">
        <v>101110406</v>
      </c>
      <c r="C321" s="223" t="s">
        <v>305</v>
      </c>
      <c r="D321" s="223" t="s">
        <v>140</v>
      </c>
      <c r="E321" s="223">
        <v>26</v>
      </c>
      <c r="F321" s="223">
        <v>8.24</v>
      </c>
      <c r="G321" s="66" t="str">
        <f>IFERROR(VLOOKUP(B321:B3360,'DOI TUONG'!$C$2:$E$1306,3,FALSE), "")</f>
        <v>LT</v>
      </c>
      <c r="H321" s="66">
        <f t="shared" si="28"/>
        <v>0.3</v>
      </c>
      <c r="I321" s="215">
        <f t="shared" si="29"/>
        <v>8.5400000000000009</v>
      </c>
      <c r="J321" s="223">
        <v>90</v>
      </c>
      <c r="K321" s="66" t="str">
        <f t="shared" si="30"/>
        <v>Giỏi</v>
      </c>
      <c r="L321" s="66">
        <f t="shared" si="31"/>
        <v>450000</v>
      </c>
      <c r="M321" s="218" t="str">
        <f t="shared" si="32"/>
        <v/>
      </c>
      <c r="N321" s="219">
        <f t="shared" si="33"/>
        <v>1</v>
      </c>
      <c r="O321" s="219" t="str">
        <f t="shared" si="34"/>
        <v/>
      </c>
      <c r="Q321" s="114">
        <v>1</v>
      </c>
    </row>
    <row r="322" spans="1:17" ht="21.75" customHeight="1" x14ac:dyDescent="0.3">
      <c r="A322" s="214">
        <f>SUBTOTAL(9,$Q$22:Q321)+1</f>
        <v>300</v>
      </c>
      <c r="B322" s="223">
        <v>118110146</v>
      </c>
      <c r="C322" s="223" t="s">
        <v>326</v>
      </c>
      <c r="D322" s="223" t="s">
        <v>231</v>
      </c>
      <c r="E322" s="223">
        <v>17</v>
      </c>
      <c r="F322" s="223">
        <v>8.5399999999999991</v>
      </c>
      <c r="G322" s="66" t="str">
        <f>IFERROR(VLOOKUP(B322:B3361,'DOI TUONG'!$C$2:$E$1306,3,FALSE), "")</f>
        <v/>
      </c>
      <c r="H322" s="66">
        <f t="shared" si="28"/>
        <v>0</v>
      </c>
      <c r="I322" s="215">
        <f t="shared" si="29"/>
        <v>8.5399999999999991</v>
      </c>
      <c r="J322" s="223">
        <v>93</v>
      </c>
      <c r="K322" s="66" t="str">
        <f t="shared" si="30"/>
        <v>Giỏi</v>
      </c>
      <c r="L322" s="66">
        <f t="shared" si="31"/>
        <v>450000</v>
      </c>
      <c r="M322" s="218" t="str">
        <f t="shared" si="32"/>
        <v/>
      </c>
      <c r="N322" s="219">
        <f t="shared" si="33"/>
        <v>1</v>
      </c>
      <c r="O322" s="219" t="str">
        <f t="shared" si="34"/>
        <v/>
      </c>
      <c r="Q322" s="114">
        <v>1</v>
      </c>
    </row>
    <row r="323" spans="1:17" ht="21.75" customHeight="1" x14ac:dyDescent="0.3">
      <c r="A323" s="214">
        <f>SUBTOTAL(9,$Q$22:Q322)+1</f>
        <v>301</v>
      </c>
      <c r="B323" s="223">
        <v>102130011</v>
      </c>
      <c r="C323" s="223" t="s">
        <v>415</v>
      </c>
      <c r="D323" s="223" t="s">
        <v>119</v>
      </c>
      <c r="E323" s="223">
        <v>16</v>
      </c>
      <c r="F323" s="223">
        <v>8.5399999999999991</v>
      </c>
      <c r="G323" s="66" t="str">
        <f>IFERROR(VLOOKUP(B323:B3362,'DOI TUONG'!$C$2:$E$1306,3,FALSE), "")</f>
        <v/>
      </c>
      <c r="H323" s="66">
        <f t="shared" si="28"/>
        <v>0</v>
      </c>
      <c r="I323" s="215">
        <f t="shared" si="29"/>
        <v>8.5399999999999991</v>
      </c>
      <c r="J323" s="223">
        <v>90</v>
      </c>
      <c r="K323" s="66" t="str">
        <f t="shared" si="30"/>
        <v>Giỏi</v>
      </c>
      <c r="L323" s="66">
        <f t="shared" si="31"/>
        <v>450000</v>
      </c>
      <c r="M323" s="218" t="str">
        <f t="shared" si="32"/>
        <v/>
      </c>
      <c r="N323" s="219">
        <f t="shared" si="33"/>
        <v>1</v>
      </c>
      <c r="O323" s="219" t="str">
        <f t="shared" si="34"/>
        <v/>
      </c>
      <c r="Q323" s="114">
        <v>1</v>
      </c>
    </row>
    <row r="324" spans="1:17" ht="21.75" customHeight="1" x14ac:dyDescent="0.3">
      <c r="A324" s="214">
        <f>SUBTOTAL(9,$Q$22:Q323)+1</f>
        <v>302</v>
      </c>
      <c r="B324" s="223">
        <v>118130197</v>
      </c>
      <c r="C324" s="223" t="s">
        <v>868</v>
      </c>
      <c r="D324" s="223" t="s">
        <v>59</v>
      </c>
      <c r="E324" s="223">
        <v>19</v>
      </c>
      <c r="F324" s="223">
        <v>8.5399999999999991</v>
      </c>
      <c r="G324" s="66" t="str">
        <f>IFERROR(VLOOKUP(B324:B3363,'DOI TUONG'!$C$2:$E$1306,3,FALSE), "")</f>
        <v/>
      </c>
      <c r="H324" s="66">
        <f t="shared" si="28"/>
        <v>0</v>
      </c>
      <c r="I324" s="215">
        <f t="shared" si="29"/>
        <v>8.5399999999999991</v>
      </c>
      <c r="J324" s="223">
        <v>90</v>
      </c>
      <c r="K324" s="66" t="str">
        <f t="shared" si="30"/>
        <v>Giỏi</v>
      </c>
      <c r="L324" s="66">
        <f t="shared" si="31"/>
        <v>450000</v>
      </c>
      <c r="M324" s="218" t="str">
        <f t="shared" si="32"/>
        <v/>
      </c>
      <c r="N324" s="219">
        <f t="shared" si="33"/>
        <v>1</v>
      </c>
      <c r="O324" s="219" t="str">
        <f t="shared" si="34"/>
        <v/>
      </c>
      <c r="Q324" s="114">
        <v>1</v>
      </c>
    </row>
    <row r="325" spans="1:17" ht="21.75" customHeight="1" x14ac:dyDescent="0.3">
      <c r="A325" s="214">
        <f>SUBTOTAL(9,$Q$22:Q324)+1</f>
        <v>303</v>
      </c>
      <c r="B325" s="223">
        <v>110110163</v>
      </c>
      <c r="C325" s="223" t="s">
        <v>159</v>
      </c>
      <c r="D325" s="223" t="s">
        <v>214</v>
      </c>
      <c r="E325" s="223">
        <v>18</v>
      </c>
      <c r="F325" s="223">
        <v>8.34</v>
      </c>
      <c r="G325" s="66" t="str">
        <f>IFERROR(VLOOKUP(B325:B3364,'DOI TUONG'!$C$2:$E$1306,3,FALSE), "")</f>
        <v>LP</v>
      </c>
      <c r="H325" s="66">
        <f t="shared" si="28"/>
        <v>0.2</v>
      </c>
      <c r="I325" s="215">
        <f t="shared" si="29"/>
        <v>8.5399999999999991</v>
      </c>
      <c r="J325" s="223">
        <v>90</v>
      </c>
      <c r="K325" s="66" t="str">
        <f t="shared" si="30"/>
        <v>Giỏi</v>
      </c>
      <c r="L325" s="66">
        <f t="shared" si="31"/>
        <v>450000</v>
      </c>
      <c r="M325" s="218" t="str">
        <f t="shared" si="32"/>
        <v/>
      </c>
      <c r="N325" s="219">
        <f t="shared" si="33"/>
        <v>1</v>
      </c>
      <c r="O325" s="219" t="str">
        <f t="shared" si="34"/>
        <v/>
      </c>
      <c r="Q325" s="114">
        <v>1</v>
      </c>
    </row>
    <row r="326" spans="1:17" ht="21.75" customHeight="1" x14ac:dyDescent="0.3">
      <c r="A326" s="214">
        <f>SUBTOTAL(9,$Q$22:Q325)+1</f>
        <v>304</v>
      </c>
      <c r="B326" s="223">
        <v>107120198</v>
      </c>
      <c r="C326" s="223" t="s">
        <v>4039</v>
      </c>
      <c r="D326" s="223" t="s">
        <v>36</v>
      </c>
      <c r="E326" s="223">
        <v>13</v>
      </c>
      <c r="F326" s="223">
        <v>8.5399999999999991</v>
      </c>
      <c r="G326" s="66" t="str">
        <f>IFERROR(VLOOKUP(B326:B3365,'DOI TUONG'!$C$2:$E$1306,3,FALSE), "")</f>
        <v/>
      </c>
      <c r="H326" s="66">
        <f t="shared" si="28"/>
        <v>0</v>
      </c>
      <c r="I326" s="215">
        <f t="shared" si="29"/>
        <v>8.5399999999999991</v>
      </c>
      <c r="J326" s="223">
        <v>87</v>
      </c>
      <c r="K326" s="66" t="str">
        <f t="shared" si="30"/>
        <v>Giỏi</v>
      </c>
      <c r="L326" s="66">
        <f t="shared" si="31"/>
        <v>450000</v>
      </c>
      <c r="M326" s="218" t="str">
        <f t="shared" si="32"/>
        <v/>
      </c>
      <c r="N326" s="219">
        <f t="shared" si="33"/>
        <v>1</v>
      </c>
      <c r="O326" s="219" t="str">
        <f t="shared" si="34"/>
        <v/>
      </c>
      <c r="Q326" s="114">
        <v>1</v>
      </c>
    </row>
    <row r="327" spans="1:17" ht="21.75" customHeight="1" x14ac:dyDescent="0.3">
      <c r="A327" s="214">
        <f>SUBTOTAL(9,$Q$22:Q326)+1</f>
        <v>305</v>
      </c>
      <c r="B327" s="223">
        <v>105140028</v>
      </c>
      <c r="C327" s="223" t="s">
        <v>3417</v>
      </c>
      <c r="D327" s="223" t="s">
        <v>1884</v>
      </c>
      <c r="E327" s="223">
        <v>16</v>
      </c>
      <c r="F327" s="223">
        <v>8.5399999999999991</v>
      </c>
      <c r="G327" s="66" t="str">
        <f>IFERROR(VLOOKUP(B327:B3366,'DOI TUONG'!$C$2:$E$1306,3,FALSE), "")</f>
        <v/>
      </c>
      <c r="H327" s="66">
        <f t="shared" si="28"/>
        <v>0</v>
      </c>
      <c r="I327" s="215">
        <f t="shared" si="29"/>
        <v>8.5399999999999991</v>
      </c>
      <c r="J327" s="223">
        <v>87</v>
      </c>
      <c r="K327" s="66" t="str">
        <f t="shared" si="30"/>
        <v>Giỏi</v>
      </c>
      <c r="L327" s="66">
        <f t="shared" si="31"/>
        <v>450000</v>
      </c>
      <c r="M327" s="218" t="str">
        <f t="shared" si="32"/>
        <v/>
      </c>
      <c r="N327" s="219">
        <f t="shared" si="33"/>
        <v>1</v>
      </c>
      <c r="O327" s="219" t="str">
        <f t="shared" si="34"/>
        <v/>
      </c>
      <c r="Q327" s="114">
        <v>1</v>
      </c>
    </row>
    <row r="328" spans="1:17" ht="21.75" customHeight="1" x14ac:dyDescent="0.3">
      <c r="A328" s="214">
        <f>SUBTOTAL(9,$Q$22:Q327)+1</f>
        <v>306</v>
      </c>
      <c r="B328" s="223">
        <v>118110013</v>
      </c>
      <c r="C328" s="223" t="s">
        <v>2194</v>
      </c>
      <c r="D328" s="223" t="s">
        <v>178</v>
      </c>
      <c r="E328" s="223">
        <v>17</v>
      </c>
      <c r="F328" s="223">
        <v>8.5399999999999991</v>
      </c>
      <c r="G328" s="66" t="str">
        <f>IFERROR(VLOOKUP(B328:B3367,'DOI TUONG'!$C$2:$E$1306,3,FALSE), "")</f>
        <v/>
      </c>
      <c r="H328" s="66">
        <f t="shared" si="28"/>
        <v>0</v>
      </c>
      <c r="I328" s="215">
        <f t="shared" si="29"/>
        <v>8.5399999999999991</v>
      </c>
      <c r="J328" s="223">
        <v>86</v>
      </c>
      <c r="K328" s="66" t="str">
        <f t="shared" si="30"/>
        <v>Giỏi</v>
      </c>
      <c r="L328" s="66">
        <f t="shared" si="31"/>
        <v>450000</v>
      </c>
      <c r="M328" s="218" t="str">
        <f t="shared" si="32"/>
        <v/>
      </c>
      <c r="N328" s="219">
        <f t="shared" si="33"/>
        <v>1</v>
      </c>
      <c r="O328" s="219" t="str">
        <f t="shared" si="34"/>
        <v/>
      </c>
      <c r="Q328" s="114">
        <v>1</v>
      </c>
    </row>
    <row r="329" spans="1:17" ht="21.75" customHeight="1" x14ac:dyDescent="0.3">
      <c r="A329" s="214">
        <f>SUBTOTAL(9,$Q$22:Q328)+1</f>
        <v>307</v>
      </c>
      <c r="B329" s="223">
        <v>105130240</v>
      </c>
      <c r="C329" s="223" t="s">
        <v>1194</v>
      </c>
      <c r="D329" s="223" t="s">
        <v>271</v>
      </c>
      <c r="E329" s="223">
        <v>17.5</v>
      </c>
      <c r="F329" s="223">
        <v>8.5399999999999991</v>
      </c>
      <c r="G329" s="66" t="str">
        <f>IFERROR(VLOOKUP(B329:B3368,'DOI TUONG'!$C$2:$E$1306,3,FALSE), "")</f>
        <v/>
      </c>
      <c r="H329" s="66">
        <f t="shared" si="28"/>
        <v>0</v>
      </c>
      <c r="I329" s="215">
        <f t="shared" si="29"/>
        <v>8.5399999999999991</v>
      </c>
      <c r="J329" s="223">
        <v>85</v>
      </c>
      <c r="K329" s="66" t="str">
        <f t="shared" si="30"/>
        <v>Giỏi</v>
      </c>
      <c r="L329" s="66">
        <f t="shared" si="31"/>
        <v>450000</v>
      </c>
      <c r="M329" s="218" t="str">
        <f t="shared" si="32"/>
        <v/>
      </c>
      <c r="N329" s="219">
        <f t="shared" si="33"/>
        <v>1</v>
      </c>
      <c r="O329" s="219" t="str">
        <f t="shared" si="34"/>
        <v/>
      </c>
      <c r="Q329" s="114">
        <v>1</v>
      </c>
    </row>
    <row r="330" spans="1:17" ht="21.75" customHeight="1" x14ac:dyDescent="0.3">
      <c r="A330" s="214">
        <f>SUBTOTAL(9,$Q$22:Q329)+1</f>
        <v>308</v>
      </c>
      <c r="B330" s="223">
        <v>118110196</v>
      </c>
      <c r="C330" s="223" t="s">
        <v>1247</v>
      </c>
      <c r="D330" s="223" t="s">
        <v>95</v>
      </c>
      <c r="E330" s="223">
        <v>20</v>
      </c>
      <c r="F330" s="223">
        <v>8.5399999999999991</v>
      </c>
      <c r="G330" s="66" t="str">
        <f>IFERROR(VLOOKUP(B330:B3369,'DOI TUONG'!$C$2:$E$1306,3,FALSE), "")</f>
        <v/>
      </c>
      <c r="H330" s="66">
        <f t="shared" si="28"/>
        <v>0</v>
      </c>
      <c r="I330" s="215">
        <f t="shared" si="29"/>
        <v>8.5399999999999991</v>
      </c>
      <c r="J330" s="223">
        <v>85</v>
      </c>
      <c r="K330" s="66" t="str">
        <f t="shared" si="30"/>
        <v>Giỏi</v>
      </c>
      <c r="L330" s="66">
        <f t="shared" si="31"/>
        <v>450000</v>
      </c>
      <c r="M330" s="218" t="str">
        <f t="shared" si="32"/>
        <v/>
      </c>
      <c r="N330" s="219">
        <f t="shared" si="33"/>
        <v>1</v>
      </c>
      <c r="O330" s="219" t="str">
        <f t="shared" si="34"/>
        <v/>
      </c>
      <c r="Q330" s="114">
        <v>1</v>
      </c>
    </row>
    <row r="331" spans="1:17" ht="21.75" customHeight="1" x14ac:dyDescent="0.3">
      <c r="A331" s="214">
        <f>SUBTOTAL(9,$Q$22:Q330)+1</f>
        <v>309</v>
      </c>
      <c r="B331" s="223">
        <v>118120075</v>
      </c>
      <c r="C331" s="223" t="s">
        <v>1419</v>
      </c>
      <c r="D331" s="223" t="s">
        <v>80</v>
      </c>
      <c r="E331" s="223">
        <v>19</v>
      </c>
      <c r="F331" s="223">
        <v>8.5399999999999991</v>
      </c>
      <c r="G331" s="66" t="str">
        <f>IFERROR(VLOOKUP(B331:B3370,'DOI TUONG'!$C$2:$E$1306,3,FALSE), "")</f>
        <v/>
      </c>
      <c r="H331" s="66">
        <f t="shared" si="28"/>
        <v>0</v>
      </c>
      <c r="I331" s="215">
        <f t="shared" si="29"/>
        <v>8.5399999999999991</v>
      </c>
      <c r="J331" s="223">
        <v>82</v>
      </c>
      <c r="K331" s="66" t="str">
        <f t="shared" si="30"/>
        <v>Giỏi</v>
      </c>
      <c r="L331" s="66">
        <f t="shared" si="31"/>
        <v>450000</v>
      </c>
      <c r="M331" s="218" t="str">
        <f t="shared" si="32"/>
        <v/>
      </c>
      <c r="N331" s="219">
        <f t="shared" si="33"/>
        <v>1</v>
      </c>
      <c r="O331" s="219" t="str">
        <f t="shared" si="34"/>
        <v/>
      </c>
      <c r="Q331" s="114">
        <v>1</v>
      </c>
    </row>
    <row r="332" spans="1:17" ht="21.75" customHeight="1" x14ac:dyDescent="0.3">
      <c r="A332" s="214">
        <f>SUBTOTAL(9,$Q$22:Q331)+1</f>
        <v>310</v>
      </c>
      <c r="B332" s="223">
        <v>105120239</v>
      </c>
      <c r="C332" s="223" t="s">
        <v>1255</v>
      </c>
      <c r="D332" s="223" t="s">
        <v>153</v>
      </c>
      <c r="E332" s="223">
        <v>21</v>
      </c>
      <c r="F332" s="223">
        <v>8.23</v>
      </c>
      <c r="G332" s="66" t="str">
        <f>IFERROR(VLOOKUP(B332:B3371,'DOI TUONG'!$C$2:$E$1306,3,FALSE), "")</f>
        <v>BT CĐ</v>
      </c>
      <c r="H332" s="66">
        <f t="shared" si="28"/>
        <v>0.3</v>
      </c>
      <c r="I332" s="215">
        <f t="shared" si="29"/>
        <v>8.5300000000000011</v>
      </c>
      <c r="J332" s="223">
        <v>92</v>
      </c>
      <c r="K332" s="66" t="str">
        <f t="shared" si="30"/>
        <v>Giỏi</v>
      </c>
      <c r="L332" s="66">
        <f t="shared" si="31"/>
        <v>450000</v>
      </c>
      <c r="M332" s="218" t="str">
        <f t="shared" si="32"/>
        <v/>
      </c>
      <c r="N332" s="219">
        <f t="shared" si="33"/>
        <v>1</v>
      </c>
      <c r="O332" s="219" t="str">
        <f t="shared" si="34"/>
        <v/>
      </c>
      <c r="Q332" s="114">
        <v>1</v>
      </c>
    </row>
    <row r="333" spans="1:17" ht="21.75" customHeight="1" x14ac:dyDescent="0.3">
      <c r="A333" s="214">
        <f>SUBTOTAL(9,$Q$22:Q332)+1</f>
        <v>311</v>
      </c>
      <c r="B333" s="223">
        <v>118120195</v>
      </c>
      <c r="C333" s="223" t="s">
        <v>2199</v>
      </c>
      <c r="D333" s="223" t="s">
        <v>166</v>
      </c>
      <c r="E333" s="223">
        <v>18</v>
      </c>
      <c r="F333" s="223">
        <v>8.23</v>
      </c>
      <c r="G333" s="66" t="str">
        <f>IFERROR(VLOOKUP(B333:B3372,'DOI TUONG'!$C$2:$E$1306,3,FALSE), "")</f>
        <v>BT CĐ</v>
      </c>
      <c r="H333" s="66">
        <f t="shared" si="28"/>
        <v>0.3</v>
      </c>
      <c r="I333" s="215">
        <f t="shared" si="29"/>
        <v>8.5300000000000011</v>
      </c>
      <c r="J333" s="223">
        <v>92</v>
      </c>
      <c r="K333" s="66" t="str">
        <f t="shared" si="30"/>
        <v>Giỏi</v>
      </c>
      <c r="L333" s="66">
        <f t="shared" si="31"/>
        <v>450000</v>
      </c>
      <c r="M333" s="218" t="str">
        <f t="shared" si="32"/>
        <v/>
      </c>
      <c r="N333" s="219">
        <f t="shared" si="33"/>
        <v>1</v>
      </c>
      <c r="O333" s="219" t="str">
        <f t="shared" si="34"/>
        <v/>
      </c>
      <c r="Q333" s="114">
        <v>1</v>
      </c>
    </row>
    <row r="334" spans="1:17" ht="21.75" customHeight="1" x14ac:dyDescent="0.3">
      <c r="A334" s="214">
        <f>SUBTOTAL(9,$Q$22:Q333)+1</f>
        <v>312</v>
      </c>
      <c r="B334" s="223">
        <v>107140143</v>
      </c>
      <c r="C334" s="223" t="s">
        <v>2019</v>
      </c>
      <c r="D334" s="223" t="s">
        <v>1998</v>
      </c>
      <c r="E334" s="223">
        <v>22</v>
      </c>
      <c r="F334" s="223">
        <v>8.33</v>
      </c>
      <c r="G334" s="66" t="str">
        <f>IFERROR(VLOOKUP(B334:B3373,'DOI TUONG'!$C$2:$E$1306,3,FALSE), "")</f>
        <v>LP</v>
      </c>
      <c r="H334" s="66">
        <f t="shared" si="28"/>
        <v>0.2</v>
      </c>
      <c r="I334" s="215">
        <f t="shared" si="29"/>
        <v>8.5299999999999994</v>
      </c>
      <c r="J334" s="223">
        <v>89</v>
      </c>
      <c r="K334" s="66" t="str">
        <f t="shared" si="30"/>
        <v>Giỏi</v>
      </c>
      <c r="L334" s="66">
        <f t="shared" si="31"/>
        <v>450000</v>
      </c>
      <c r="M334" s="218" t="str">
        <f t="shared" si="32"/>
        <v/>
      </c>
      <c r="N334" s="219">
        <f t="shared" si="33"/>
        <v>1</v>
      </c>
      <c r="O334" s="219" t="str">
        <f t="shared" si="34"/>
        <v/>
      </c>
      <c r="Q334" s="114">
        <v>1</v>
      </c>
    </row>
    <row r="335" spans="1:17" ht="21.75" customHeight="1" x14ac:dyDescent="0.3">
      <c r="A335" s="214">
        <f>SUBTOTAL(9,$Q$22:Q334)+1</f>
        <v>313</v>
      </c>
      <c r="B335" s="223">
        <v>107140076</v>
      </c>
      <c r="C335" s="223" t="s">
        <v>2035</v>
      </c>
      <c r="D335" s="223" t="s">
        <v>2028</v>
      </c>
      <c r="E335" s="223">
        <v>22</v>
      </c>
      <c r="F335" s="223">
        <v>8.5299999999999994</v>
      </c>
      <c r="G335" s="66" t="str">
        <f>IFERROR(VLOOKUP(B335:B3374,'DOI TUONG'!$C$2:$E$1306,3,FALSE), "")</f>
        <v/>
      </c>
      <c r="H335" s="66">
        <f t="shared" si="28"/>
        <v>0</v>
      </c>
      <c r="I335" s="215">
        <f t="shared" si="29"/>
        <v>8.5299999999999994</v>
      </c>
      <c r="J335" s="223">
        <v>88</v>
      </c>
      <c r="K335" s="66" t="str">
        <f t="shared" si="30"/>
        <v>Giỏi</v>
      </c>
      <c r="L335" s="66">
        <f t="shared" si="31"/>
        <v>450000</v>
      </c>
      <c r="M335" s="218" t="str">
        <f t="shared" si="32"/>
        <v/>
      </c>
      <c r="N335" s="219">
        <f t="shared" si="33"/>
        <v>1</v>
      </c>
      <c r="O335" s="219" t="str">
        <f t="shared" si="34"/>
        <v/>
      </c>
      <c r="Q335" s="114">
        <v>1</v>
      </c>
    </row>
    <row r="336" spans="1:17" ht="21.75" customHeight="1" x14ac:dyDescent="0.3">
      <c r="A336" s="214">
        <f>SUBTOTAL(9,$Q$22:Q335)+1</f>
        <v>314</v>
      </c>
      <c r="B336" s="223">
        <v>118120018</v>
      </c>
      <c r="C336" s="223" t="s">
        <v>2185</v>
      </c>
      <c r="D336" s="223" t="s">
        <v>82</v>
      </c>
      <c r="E336" s="223">
        <v>19</v>
      </c>
      <c r="F336" s="223">
        <v>8.5299999999999994</v>
      </c>
      <c r="G336" s="66" t="str">
        <f>IFERROR(VLOOKUP(B336:B3375,'DOI TUONG'!$C$2:$E$1306,3,FALSE), "")</f>
        <v/>
      </c>
      <c r="H336" s="66">
        <f t="shared" si="28"/>
        <v>0</v>
      </c>
      <c r="I336" s="215">
        <f t="shared" si="29"/>
        <v>8.5299999999999994</v>
      </c>
      <c r="J336" s="223">
        <v>87</v>
      </c>
      <c r="K336" s="66" t="str">
        <f t="shared" si="30"/>
        <v>Giỏi</v>
      </c>
      <c r="L336" s="66">
        <f t="shared" si="31"/>
        <v>450000</v>
      </c>
      <c r="M336" s="218" t="str">
        <f t="shared" si="32"/>
        <v/>
      </c>
      <c r="N336" s="219">
        <f t="shared" si="33"/>
        <v>1</v>
      </c>
      <c r="O336" s="219" t="str">
        <f t="shared" si="34"/>
        <v/>
      </c>
      <c r="Q336" s="114">
        <v>1</v>
      </c>
    </row>
    <row r="337" spans="1:17" ht="21.75" customHeight="1" x14ac:dyDescent="0.3">
      <c r="A337" s="214">
        <f>SUBTOTAL(9,$Q$22:Q336)+1</f>
        <v>315</v>
      </c>
      <c r="B337" s="223">
        <v>102110277</v>
      </c>
      <c r="C337" s="223" t="s">
        <v>724</v>
      </c>
      <c r="D337" s="223" t="s">
        <v>64</v>
      </c>
      <c r="E337" s="223">
        <v>16</v>
      </c>
      <c r="F337" s="223">
        <v>8.5299999999999994</v>
      </c>
      <c r="G337" s="66" t="str">
        <f>IFERROR(VLOOKUP(B337:B3376,'DOI TUONG'!$C$2:$E$1306,3,FALSE), "")</f>
        <v/>
      </c>
      <c r="H337" s="66">
        <f t="shared" si="28"/>
        <v>0</v>
      </c>
      <c r="I337" s="215">
        <f t="shared" si="29"/>
        <v>8.5299999999999994</v>
      </c>
      <c r="J337" s="223">
        <v>86</v>
      </c>
      <c r="K337" s="66" t="str">
        <f t="shared" si="30"/>
        <v>Giỏi</v>
      </c>
      <c r="L337" s="66">
        <f t="shared" si="31"/>
        <v>450000</v>
      </c>
      <c r="M337" s="218" t="str">
        <f t="shared" si="32"/>
        <v/>
      </c>
      <c r="N337" s="219">
        <f t="shared" si="33"/>
        <v>1</v>
      </c>
      <c r="O337" s="219" t="str">
        <f t="shared" si="34"/>
        <v/>
      </c>
      <c r="Q337" s="114">
        <v>1</v>
      </c>
    </row>
    <row r="338" spans="1:17" ht="21.75" customHeight="1" x14ac:dyDescent="0.3">
      <c r="A338" s="214">
        <f>SUBTOTAL(9,$Q$22:Q337)+1</f>
        <v>316</v>
      </c>
      <c r="B338" s="223">
        <v>102110379</v>
      </c>
      <c r="C338" s="223" t="s">
        <v>776</v>
      </c>
      <c r="D338" s="223" t="s">
        <v>32</v>
      </c>
      <c r="E338" s="223">
        <v>21</v>
      </c>
      <c r="F338" s="223">
        <v>8.5299999999999994</v>
      </c>
      <c r="G338" s="66" t="str">
        <f>IFERROR(VLOOKUP(B338:B3377,'DOI TUONG'!$C$2:$E$1306,3,FALSE), "")</f>
        <v/>
      </c>
      <c r="H338" s="66">
        <f t="shared" si="28"/>
        <v>0</v>
      </c>
      <c r="I338" s="215">
        <f t="shared" si="29"/>
        <v>8.5299999999999994</v>
      </c>
      <c r="J338" s="223">
        <v>83</v>
      </c>
      <c r="K338" s="66" t="str">
        <f t="shared" si="30"/>
        <v>Giỏi</v>
      </c>
      <c r="L338" s="66">
        <f t="shared" si="31"/>
        <v>450000</v>
      </c>
      <c r="M338" s="218" t="str">
        <f t="shared" si="32"/>
        <v/>
      </c>
      <c r="N338" s="219">
        <f t="shared" si="33"/>
        <v>1</v>
      </c>
      <c r="O338" s="219" t="str">
        <f t="shared" si="34"/>
        <v/>
      </c>
      <c r="Q338" s="114">
        <v>1</v>
      </c>
    </row>
    <row r="339" spans="1:17" ht="21.75" customHeight="1" x14ac:dyDescent="0.3">
      <c r="A339" s="214">
        <f>SUBTOTAL(9,$Q$22:Q338)+1</f>
        <v>317</v>
      </c>
      <c r="B339" s="223">
        <v>105120251</v>
      </c>
      <c r="C339" s="223" t="s">
        <v>1015</v>
      </c>
      <c r="D339" s="223" t="s">
        <v>153</v>
      </c>
      <c r="E339" s="223">
        <v>18</v>
      </c>
      <c r="F339" s="223">
        <v>8.2200000000000006</v>
      </c>
      <c r="G339" s="66" t="str">
        <f>IFERROR(VLOOKUP(B339:B3378,'DOI TUONG'!$C$2:$E$1306,3,FALSE), "")</f>
        <v>LT</v>
      </c>
      <c r="H339" s="66">
        <f t="shared" si="28"/>
        <v>0.3</v>
      </c>
      <c r="I339" s="215">
        <f t="shared" si="29"/>
        <v>8.5200000000000014</v>
      </c>
      <c r="J339" s="223">
        <v>94</v>
      </c>
      <c r="K339" s="66" t="str">
        <f t="shared" si="30"/>
        <v>Giỏi</v>
      </c>
      <c r="L339" s="66">
        <f t="shared" si="31"/>
        <v>450000</v>
      </c>
      <c r="M339" s="218" t="str">
        <f t="shared" si="32"/>
        <v/>
      </c>
      <c r="N339" s="219">
        <f t="shared" si="33"/>
        <v>1</v>
      </c>
      <c r="O339" s="219" t="str">
        <f t="shared" si="34"/>
        <v/>
      </c>
      <c r="Q339" s="114">
        <v>1</v>
      </c>
    </row>
    <row r="340" spans="1:17" ht="21.75" customHeight="1" x14ac:dyDescent="0.3">
      <c r="A340" s="214">
        <f>SUBTOTAL(9,$Q$22:Q339)+1</f>
        <v>318</v>
      </c>
      <c r="B340" s="223">
        <v>105110195</v>
      </c>
      <c r="C340" s="223" t="s">
        <v>48</v>
      </c>
      <c r="D340" s="223" t="s">
        <v>35</v>
      </c>
      <c r="E340" s="223">
        <v>15</v>
      </c>
      <c r="F340" s="223">
        <v>8.32</v>
      </c>
      <c r="G340" s="66" t="str">
        <f>IFERROR(VLOOKUP(B340:B3379,'DOI TUONG'!$C$2:$E$1306,3,FALSE), "")</f>
        <v>LP</v>
      </c>
      <c r="H340" s="66">
        <f t="shared" si="28"/>
        <v>0.2</v>
      </c>
      <c r="I340" s="215">
        <f t="shared" si="29"/>
        <v>8.52</v>
      </c>
      <c r="J340" s="223">
        <v>93</v>
      </c>
      <c r="K340" s="66" t="str">
        <f t="shared" si="30"/>
        <v>Giỏi</v>
      </c>
      <c r="L340" s="66">
        <f t="shared" si="31"/>
        <v>450000</v>
      </c>
      <c r="M340" s="218" t="str">
        <f t="shared" si="32"/>
        <v/>
      </c>
      <c r="N340" s="219">
        <f t="shared" si="33"/>
        <v>1</v>
      </c>
      <c r="O340" s="219" t="str">
        <f t="shared" si="34"/>
        <v/>
      </c>
      <c r="Q340" s="114">
        <v>1</v>
      </c>
    </row>
    <row r="341" spans="1:17" ht="21.75" customHeight="1" x14ac:dyDescent="0.3">
      <c r="A341" s="214">
        <f>SUBTOTAL(9,$Q$22:Q340)+1</f>
        <v>319</v>
      </c>
      <c r="B341" s="223">
        <v>118110065</v>
      </c>
      <c r="C341" s="223" t="s">
        <v>719</v>
      </c>
      <c r="D341" s="223" t="s">
        <v>178</v>
      </c>
      <c r="E341" s="223">
        <v>17</v>
      </c>
      <c r="F341" s="223">
        <v>8.52</v>
      </c>
      <c r="G341" s="66" t="str">
        <f>IFERROR(VLOOKUP(B341:B3380,'DOI TUONG'!$C$2:$E$1306,3,FALSE), "")</f>
        <v/>
      </c>
      <c r="H341" s="66">
        <f t="shared" si="28"/>
        <v>0</v>
      </c>
      <c r="I341" s="215">
        <f t="shared" si="29"/>
        <v>8.52</v>
      </c>
      <c r="J341" s="223">
        <v>90</v>
      </c>
      <c r="K341" s="66" t="str">
        <f t="shared" si="30"/>
        <v>Giỏi</v>
      </c>
      <c r="L341" s="66">
        <f t="shared" si="31"/>
        <v>450000</v>
      </c>
      <c r="M341" s="218" t="str">
        <f t="shared" si="32"/>
        <v/>
      </c>
      <c r="N341" s="219">
        <f t="shared" si="33"/>
        <v>1</v>
      </c>
      <c r="O341" s="219" t="str">
        <f t="shared" si="34"/>
        <v/>
      </c>
      <c r="Q341" s="114">
        <v>1</v>
      </c>
    </row>
    <row r="342" spans="1:17" ht="21.75" customHeight="1" x14ac:dyDescent="0.3">
      <c r="A342" s="214">
        <f>SUBTOTAL(9,$Q$22:Q341)+1</f>
        <v>320</v>
      </c>
      <c r="B342" s="223">
        <v>118130100</v>
      </c>
      <c r="C342" s="223" t="s">
        <v>2777</v>
      </c>
      <c r="D342" s="223" t="s">
        <v>97</v>
      </c>
      <c r="E342" s="223">
        <v>17</v>
      </c>
      <c r="F342" s="223">
        <v>8.32</v>
      </c>
      <c r="G342" s="66" t="str">
        <f>IFERROR(VLOOKUP(B342:B3381,'DOI TUONG'!$C$2:$E$1306,3,FALSE), "")</f>
        <v>LP</v>
      </c>
      <c r="H342" s="66">
        <f t="shared" si="28"/>
        <v>0.2</v>
      </c>
      <c r="I342" s="215">
        <f t="shared" si="29"/>
        <v>8.52</v>
      </c>
      <c r="J342" s="223">
        <v>90</v>
      </c>
      <c r="K342" s="66" t="str">
        <f t="shared" si="30"/>
        <v>Giỏi</v>
      </c>
      <c r="L342" s="66">
        <f t="shared" si="31"/>
        <v>450000</v>
      </c>
      <c r="M342" s="218" t="str">
        <f t="shared" si="32"/>
        <v/>
      </c>
      <c r="N342" s="219">
        <f t="shared" si="33"/>
        <v>1</v>
      </c>
      <c r="O342" s="219" t="str">
        <f t="shared" si="34"/>
        <v/>
      </c>
      <c r="Q342" s="114">
        <v>1</v>
      </c>
    </row>
    <row r="343" spans="1:17" ht="21.75" customHeight="1" x14ac:dyDescent="0.3">
      <c r="A343" s="214">
        <f>SUBTOTAL(9,$Q$22:Q342)+1</f>
        <v>321</v>
      </c>
      <c r="B343" s="223">
        <v>105110384</v>
      </c>
      <c r="C343" s="223" t="s">
        <v>668</v>
      </c>
      <c r="D343" s="223" t="s">
        <v>400</v>
      </c>
      <c r="E343" s="223">
        <v>15</v>
      </c>
      <c r="F343" s="223">
        <v>8.52</v>
      </c>
      <c r="G343" s="66" t="str">
        <f>IFERROR(VLOOKUP(B343:B3382,'DOI TUONG'!$C$2:$E$1306,3,FALSE), "")</f>
        <v/>
      </c>
      <c r="H343" s="66">
        <f t="shared" ref="H343:H406" si="35">IF(G343="UV ĐT",0.3, 0)+IF(G343="UV HSV", 0.3, 0)+IF(G343="PBT LCĐ", 0.3,0)+ IF(G343="UV LCĐ", 0.2, 0)+IF(G343="BT CĐ", 0.3,0)+ IF(G343="PBT CĐ", 0.2,0)+ IF(G343="CN CLB", 0.2,0)+ IF(G343="CN DĐ", 0.2,0)+IF(G343="TĐXK", 0.3, 0)+IF(G343="PĐXK", 0.2, 0)+IF(G343="LT", 0.3,0)+IF(G343="LP", 0.2, 0)+IF(G343="GK 0.2",0.2,0)+IF(G343="GK 0.3", 0.3, 0)+IF(G343="TB ĐD",0.3,0)+IF(G343="PB ĐD",0.2,0)+IF(G343="ĐT ĐTQ",0.3,0)+IF(G343="ĐP ĐTQ",0.2,0)</f>
        <v>0</v>
      </c>
      <c r="I343" s="215">
        <f t="shared" ref="I343:I406" si="36">F343+H343</f>
        <v>8.52</v>
      </c>
      <c r="J343" s="223">
        <v>89</v>
      </c>
      <c r="K343" s="66" t="str">
        <f t="shared" ref="K343:K406" si="37">IF(AND(I343&gt;=9,J343&gt;=90), "Xuất sắc", IF(AND(I343&gt;=8,J343&gt;=80), "Giỏi", "Khá"))</f>
        <v>Giỏi</v>
      </c>
      <c r="L343" s="66">
        <f t="shared" ref="L343:L406" si="38">IF(K343="Xuất sắc", 500000, IF(K343="Giỏi", 450000, 395000))</f>
        <v>450000</v>
      </c>
      <c r="M343" s="218" t="str">
        <f t="shared" si="32"/>
        <v/>
      </c>
      <c r="N343" s="219">
        <f t="shared" si="33"/>
        <v>1</v>
      </c>
      <c r="O343" s="219" t="str">
        <f t="shared" si="34"/>
        <v/>
      </c>
      <c r="Q343" s="114">
        <v>1</v>
      </c>
    </row>
    <row r="344" spans="1:17" ht="21.75" customHeight="1" x14ac:dyDescent="0.3">
      <c r="A344" s="214">
        <f>SUBTOTAL(9,$Q$22:Q343)+1</f>
        <v>322</v>
      </c>
      <c r="B344" s="223">
        <v>102110352</v>
      </c>
      <c r="C344" s="223" t="s">
        <v>911</v>
      </c>
      <c r="D344" s="223" t="s">
        <v>32</v>
      </c>
      <c r="E344" s="223">
        <v>21</v>
      </c>
      <c r="F344" s="223">
        <v>8.52</v>
      </c>
      <c r="G344" s="66" t="str">
        <f>IFERROR(VLOOKUP(B344:B3383,'DOI TUONG'!$C$2:$E$1306,3,FALSE), "")</f>
        <v/>
      </c>
      <c r="H344" s="66">
        <f t="shared" si="35"/>
        <v>0</v>
      </c>
      <c r="I344" s="215">
        <f t="shared" si="36"/>
        <v>8.52</v>
      </c>
      <c r="J344" s="223">
        <v>88</v>
      </c>
      <c r="K344" s="66" t="str">
        <f t="shared" si="37"/>
        <v>Giỏi</v>
      </c>
      <c r="L344" s="66">
        <f t="shared" si="38"/>
        <v>450000</v>
      </c>
      <c r="M344" s="218" t="str">
        <f t="shared" si="32"/>
        <v/>
      </c>
      <c r="N344" s="219">
        <f t="shared" si="33"/>
        <v>1</v>
      </c>
      <c r="O344" s="219" t="str">
        <f t="shared" si="34"/>
        <v/>
      </c>
      <c r="Q344" s="114">
        <v>1</v>
      </c>
    </row>
    <row r="345" spans="1:17" ht="21.75" customHeight="1" x14ac:dyDescent="0.3">
      <c r="A345" s="214">
        <f>SUBTOTAL(9,$Q$22:Q344)+1</f>
        <v>323</v>
      </c>
      <c r="B345" s="223">
        <v>107120142</v>
      </c>
      <c r="C345" s="223" t="s">
        <v>2951</v>
      </c>
      <c r="D345" s="223" t="s">
        <v>29</v>
      </c>
      <c r="E345" s="223">
        <v>16</v>
      </c>
      <c r="F345" s="223">
        <v>8.32</v>
      </c>
      <c r="G345" s="66" t="str">
        <f>IFERROR(VLOOKUP(B345:B3384,'DOI TUONG'!$C$2:$E$1306,3,FALSE), "")</f>
        <v>LP</v>
      </c>
      <c r="H345" s="66">
        <f t="shared" si="35"/>
        <v>0.2</v>
      </c>
      <c r="I345" s="215">
        <f t="shared" si="36"/>
        <v>8.52</v>
      </c>
      <c r="J345" s="223">
        <v>88</v>
      </c>
      <c r="K345" s="66" t="str">
        <f t="shared" si="37"/>
        <v>Giỏi</v>
      </c>
      <c r="L345" s="66">
        <f t="shared" si="38"/>
        <v>450000</v>
      </c>
      <c r="M345" s="218" t="str">
        <f t="shared" si="32"/>
        <v/>
      </c>
      <c r="N345" s="219">
        <f t="shared" si="33"/>
        <v>1</v>
      </c>
      <c r="O345" s="219" t="str">
        <f t="shared" si="34"/>
        <v/>
      </c>
      <c r="Q345" s="114">
        <v>1</v>
      </c>
    </row>
    <row r="346" spans="1:17" ht="21.75" customHeight="1" x14ac:dyDescent="0.3">
      <c r="A346" s="214">
        <f>SUBTOTAL(9,$Q$22:Q345)+1</f>
        <v>324</v>
      </c>
      <c r="B346" s="223">
        <v>105110290</v>
      </c>
      <c r="C346" s="223" t="s">
        <v>854</v>
      </c>
      <c r="D346" s="223" t="s">
        <v>56</v>
      </c>
      <c r="E346" s="223">
        <v>15</v>
      </c>
      <c r="F346" s="223">
        <v>8.52</v>
      </c>
      <c r="G346" s="66" t="str">
        <f>IFERROR(VLOOKUP(B346:B3385,'DOI TUONG'!$C$2:$E$1306,3,FALSE), "")</f>
        <v/>
      </c>
      <c r="H346" s="66">
        <f t="shared" si="35"/>
        <v>0</v>
      </c>
      <c r="I346" s="215">
        <f t="shared" si="36"/>
        <v>8.52</v>
      </c>
      <c r="J346" s="223">
        <v>85</v>
      </c>
      <c r="K346" s="66" t="str">
        <f t="shared" si="37"/>
        <v>Giỏi</v>
      </c>
      <c r="L346" s="66">
        <f t="shared" si="38"/>
        <v>450000</v>
      </c>
      <c r="M346" s="218" t="str">
        <f t="shared" si="32"/>
        <v/>
      </c>
      <c r="N346" s="219">
        <f t="shared" si="33"/>
        <v>1</v>
      </c>
      <c r="O346" s="219" t="str">
        <f t="shared" si="34"/>
        <v/>
      </c>
      <c r="Q346" s="114">
        <v>1</v>
      </c>
    </row>
    <row r="347" spans="1:17" ht="21.75" customHeight="1" x14ac:dyDescent="0.3">
      <c r="A347" s="214">
        <f>SUBTOTAL(9,$Q$22:Q346)+1</f>
        <v>325</v>
      </c>
      <c r="B347" s="223">
        <v>109120250</v>
      </c>
      <c r="C347" s="223" t="s">
        <v>1389</v>
      </c>
      <c r="D347" s="223" t="s">
        <v>204</v>
      </c>
      <c r="E347" s="223">
        <v>17</v>
      </c>
      <c r="F347" s="223">
        <v>8.52</v>
      </c>
      <c r="G347" s="66" t="str">
        <f>IFERROR(VLOOKUP(B347:B3386,'DOI TUONG'!$C$2:$E$1306,3,FALSE), "")</f>
        <v/>
      </c>
      <c r="H347" s="66">
        <f t="shared" si="35"/>
        <v>0</v>
      </c>
      <c r="I347" s="215">
        <f t="shared" si="36"/>
        <v>8.52</v>
      </c>
      <c r="J347" s="223">
        <v>85</v>
      </c>
      <c r="K347" s="66" t="str">
        <f t="shared" si="37"/>
        <v>Giỏi</v>
      </c>
      <c r="L347" s="66">
        <f t="shared" si="38"/>
        <v>450000</v>
      </c>
      <c r="M347" s="218" t="str">
        <f t="shared" si="32"/>
        <v/>
      </c>
      <c r="N347" s="219">
        <f t="shared" si="33"/>
        <v>1</v>
      </c>
      <c r="O347" s="219" t="str">
        <f t="shared" si="34"/>
        <v/>
      </c>
      <c r="Q347" s="114">
        <v>1</v>
      </c>
    </row>
    <row r="348" spans="1:17" ht="21.75" customHeight="1" x14ac:dyDescent="0.3">
      <c r="A348" s="214">
        <f>SUBTOTAL(9,$Q$22:Q347)+1</f>
        <v>326</v>
      </c>
      <c r="B348" s="223">
        <v>110110296</v>
      </c>
      <c r="C348" s="223" t="s">
        <v>1499</v>
      </c>
      <c r="D348" s="223" t="s">
        <v>175</v>
      </c>
      <c r="E348" s="223">
        <v>21</v>
      </c>
      <c r="F348" s="223">
        <v>8.52</v>
      </c>
      <c r="G348" s="66" t="str">
        <f>IFERROR(VLOOKUP(B348:B3387,'DOI TUONG'!$C$2:$E$1306,3,FALSE), "")</f>
        <v/>
      </c>
      <c r="H348" s="66">
        <f t="shared" si="35"/>
        <v>0</v>
      </c>
      <c r="I348" s="215">
        <f t="shared" si="36"/>
        <v>8.52</v>
      </c>
      <c r="J348" s="223">
        <v>85</v>
      </c>
      <c r="K348" s="66" t="str">
        <f t="shared" si="37"/>
        <v>Giỏi</v>
      </c>
      <c r="L348" s="66">
        <f t="shared" si="38"/>
        <v>450000</v>
      </c>
      <c r="M348" s="218" t="str">
        <f t="shared" si="32"/>
        <v/>
      </c>
      <c r="N348" s="219">
        <f t="shared" si="33"/>
        <v>1</v>
      </c>
      <c r="O348" s="219" t="str">
        <f t="shared" si="34"/>
        <v/>
      </c>
      <c r="Q348" s="114">
        <v>1</v>
      </c>
    </row>
    <row r="349" spans="1:17" ht="21.75" customHeight="1" x14ac:dyDescent="0.3">
      <c r="A349" s="214">
        <f>SUBTOTAL(9,$Q$22:Q348)+1</f>
        <v>327</v>
      </c>
      <c r="B349" s="223">
        <v>118110085</v>
      </c>
      <c r="C349" s="223" t="s">
        <v>2212</v>
      </c>
      <c r="D349" s="223" t="s">
        <v>231</v>
      </c>
      <c r="E349" s="223">
        <v>17</v>
      </c>
      <c r="F349" s="223">
        <v>8.52</v>
      </c>
      <c r="G349" s="66" t="str">
        <f>IFERROR(VLOOKUP(B349:B3388,'DOI TUONG'!$C$2:$E$1306,3,FALSE), "")</f>
        <v/>
      </c>
      <c r="H349" s="66">
        <f t="shared" si="35"/>
        <v>0</v>
      </c>
      <c r="I349" s="215">
        <f t="shared" si="36"/>
        <v>8.52</v>
      </c>
      <c r="J349" s="223">
        <v>82</v>
      </c>
      <c r="K349" s="66" t="str">
        <f t="shared" si="37"/>
        <v>Giỏi</v>
      </c>
      <c r="L349" s="66">
        <f t="shared" si="38"/>
        <v>450000</v>
      </c>
      <c r="M349" s="218" t="str">
        <f t="shared" ref="M349:M412" si="39">IF(K349="Xuất sắc",1,"")</f>
        <v/>
      </c>
      <c r="N349" s="219">
        <f t="shared" ref="N349:N412" si="40">IF(K349="Giỏi",1,"")</f>
        <v>1</v>
      </c>
      <c r="O349" s="219" t="str">
        <f t="shared" ref="O349:O412" si="41">IF(K349="Khá",1,"")</f>
        <v/>
      </c>
      <c r="Q349" s="114">
        <v>1</v>
      </c>
    </row>
    <row r="350" spans="1:17" ht="21.75" customHeight="1" x14ac:dyDescent="0.3">
      <c r="A350" s="214">
        <f>SUBTOTAL(9,$Q$22:Q349)+1</f>
        <v>328</v>
      </c>
      <c r="B350" s="223">
        <v>105110327</v>
      </c>
      <c r="C350" s="223" t="s">
        <v>968</v>
      </c>
      <c r="D350" s="223" t="s">
        <v>56</v>
      </c>
      <c r="E350" s="223">
        <v>15</v>
      </c>
      <c r="F350" s="223">
        <v>8.31</v>
      </c>
      <c r="G350" s="66" t="str">
        <f>IFERROR(VLOOKUP(B350:B3389,'DOI TUONG'!$C$2:$E$1306,3,FALSE), "")</f>
        <v>LP</v>
      </c>
      <c r="H350" s="66">
        <f t="shared" si="35"/>
        <v>0.2</v>
      </c>
      <c r="I350" s="215">
        <f t="shared" si="36"/>
        <v>8.51</v>
      </c>
      <c r="J350" s="223">
        <v>94</v>
      </c>
      <c r="K350" s="66" t="str">
        <f t="shared" si="37"/>
        <v>Giỏi</v>
      </c>
      <c r="L350" s="66">
        <f t="shared" si="38"/>
        <v>450000</v>
      </c>
      <c r="M350" s="218" t="str">
        <f t="shared" si="39"/>
        <v/>
      </c>
      <c r="N350" s="219">
        <f t="shared" si="40"/>
        <v>1</v>
      </c>
      <c r="O350" s="219" t="str">
        <f t="shared" si="41"/>
        <v/>
      </c>
      <c r="Q350" s="114">
        <v>1</v>
      </c>
    </row>
    <row r="351" spans="1:17" ht="21.75" customHeight="1" x14ac:dyDescent="0.3">
      <c r="A351" s="214">
        <f>SUBTOTAL(9,$Q$22:Q350)+1</f>
        <v>329</v>
      </c>
      <c r="B351" s="223">
        <v>118110091</v>
      </c>
      <c r="C351" s="223" t="s">
        <v>316</v>
      </c>
      <c r="D351" s="223" t="s">
        <v>231</v>
      </c>
      <c r="E351" s="223">
        <v>17</v>
      </c>
      <c r="F351" s="223">
        <v>8.51</v>
      </c>
      <c r="G351" s="66" t="str">
        <f>IFERROR(VLOOKUP(B351:B3390,'DOI TUONG'!$C$2:$E$1306,3,FALSE), "")</f>
        <v/>
      </c>
      <c r="H351" s="66">
        <f t="shared" si="35"/>
        <v>0</v>
      </c>
      <c r="I351" s="215">
        <f t="shared" si="36"/>
        <v>8.51</v>
      </c>
      <c r="J351" s="223">
        <v>91</v>
      </c>
      <c r="K351" s="66" t="str">
        <f t="shared" si="37"/>
        <v>Giỏi</v>
      </c>
      <c r="L351" s="66">
        <f t="shared" si="38"/>
        <v>450000</v>
      </c>
      <c r="M351" s="218" t="str">
        <f t="shared" si="39"/>
        <v/>
      </c>
      <c r="N351" s="219">
        <f t="shared" si="40"/>
        <v>1</v>
      </c>
      <c r="O351" s="219" t="str">
        <f t="shared" si="41"/>
        <v/>
      </c>
      <c r="Q351" s="114">
        <v>1</v>
      </c>
    </row>
    <row r="352" spans="1:17" ht="21.75" customHeight="1" x14ac:dyDescent="0.3">
      <c r="A352" s="214">
        <f>SUBTOTAL(9,$Q$22:Q351)+1</f>
        <v>330</v>
      </c>
      <c r="B352" s="223">
        <v>103110236</v>
      </c>
      <c r="C352" s="223" t="s">
        <v>2409</v>
      </c>
      <c r="D352" s="223" t="s">
        <v>414</v>
      </c>
      <c r="E352" s="223">
        <v>18.5</v>
      </c>
      <c r="F352" s="223">
        <v>8.31</v>
      </c>
      <c r="G352" s="66" t="str">
        <f>IFERROR(VLOOKUP(B352:B3391,'DOI TUONG'!$C$2:$E$1306,3,FALSE), "")</f>
        <v>PBT CĐ</v>
      </c>
      <c r="H352" s="66">
        <f t="shared" si="35"/>
        <v>0.2</v>
      </c>
      <c r="I352" s="215">
        <f t="shared" si="36"/>
        <v>8.51</v>
      </c>
      <c r="J352" s="223">
        <v>90</v>
      </c>
      <c r="K352" s="66" t="str">
        <f t="shared" si="37"/>
        <v>Giỏi</v>
      </c>
      <c r="L352" s="66">
        <f t="shared" si="38"/>
        <v>450000</v>
      </c>
      <c r="M352" s="218" t="str">
        <f t="shared" si="39"/>
        <v/>
      </c>
      <c r="N352" s="219">
        <f t="shared" si="40"/>
        <v>1</v>
      </c>
      <c r="O352" s="219" t="str">
        <f t="shared" si="41"/>
        <v/>
      </c>
      <c r="Q352" s="114">
        <v>1</v>
      </c>
    </row>
    <row r="353" spans="1:17" ht="21.75" customHeight="1" x14ac:dyDescent="0.3">
      <c r="A353" s="214">
        <f>SUBTOTAL(9,$Q$22:Q352)+1</f>
        <v>331</v>
      </c>
      <c r="B353" s="223">
        <v>118130207</v>
      </c>
      <c r="C353" s="223" t="s">
        <v>1051</v>
      </c>
      <c r="D353" s="223" t="s">
        <v>59</v>
      </c>
      <c r="E353" s="223">
        <v>19</v>
      </c>
      <c r="F353" s="223">
        <v>8.51</v>
      </c>
      <c r="G353" s="66" t="str">
        <f>IFERROR(VLOOKUP(B353:B3392,'DOI TUONG'!$C$2:$E$1306,3,FALSE), "")</f>
        <v/>
      </c>
      <c r="H353" s="66">
        <f t="shared" si="35"/>
        <v>0</v>
      </c>
      <c r="I353" s="215">
        <f t="shared" si="36"/>
        <v>8.51</v>
      </c>
      <c r="J353" s="223">
        <v>89</v>
      </c>
      <c r="K353" s="66" t="str">
        <f t="shared" si="37"/>
        <v>Giỏi</v>
      </c>
      <c r="L353" s="66">
        <f t="shared" si="38"/>
        <v>450000</v>
      </c>
      <c r="M353" s="218" t="str">
        <f t="shared" si="39"/>
        <v/>
      </c>
      <c r="N353" s="219">
        <f t="shared" si="40"/>
        <v>1</v>
      </c>
      <c r="O353" s="219" t="str">
        <f t="shared" si="41"/>
        <v/>
      </c>
      <c r="Q353" s="114">
        <v>1</v>
      </c>
    </row>
    <row r="354" spans="1:17" ht="21.75" customHeight="1" x14ac:dyDescent="0.3">
      <c r="A354" s="214">
        <f>SUBTOTAL(9,$Q$22:Q353)+1</f>
        <v>332</v>
      </c>
      <c r="B354" s="223">
        <v>105130028</v>
      </c>
      <c r="C354" s="223" t="s">
        <v>3418</v>
      </c>
      <c r="D354" s="223" t="s">
        <v>369</v>
      </c>
      <c r="E354" s="223">
        <v>17.5</v>
      </c>
      <c r="F354" s="223">
        <v>8.51</v>
      </c>
      <c r="G354" s="66" t="str">
        <f>IFERROR(VLOOKUP(B354:B3393,'DOI TUONG'!$C$2:$E$1306,3,FALSE), "")</f>
        <v/>
      </c>
      <c r="H354" s="66">
        <f t="shared" si="35"/>
        <v>0</v>
      </c>
      <c r="I354" s="215">
        <f t="shared" si="36"/>
        <v>8.51</v>
      </c>
      <c r="J354" s="223">
        <v>88</v>
      </c>
      <c r="K354" s="66" t="str">
        <f t="shared" si="37"/>
        <v>Giỏi</v>
      </c>
      <c r="L354" s="66">
        <f t="shared" si="38"/>
        <v>450000</v>
      </c>
      <c r="M354" s="218" t="str">
        <f t="shared" si="39"/>
        <v/>
      </c>
      <c r="N354" s="219">
        <f t="shared" si="40"/>
        <v>1</v>
      </c>
      <c r="O354" s="219" t="str">
        <f t="shared" si="41"/>
        <v/>
      </c>
      <c r="Q354" s="114">
        <v>1</v>
      </c>
    </row>
    <row r="355" spans="1:17" ht="21.75" customHeight="1" x14ac:dyDescent="0.3">
      <c r="A355" s="214">
        <f>SUBTOTAL(9,$Q$22:Q354)+1</f>
        <v>333</v>
      </c>
      <c r="B355" s="223">
        <v>105130239</v>
      </c>
      <c r="C355" s="223" t="s">
        <v>1193</v>
      </c>
      <c r="D355" s="223" t="s">
        <v>271</v>
      </c>
      <c r="E355" s="223">
        <v>17.5</v>
      </c>
      <c r="F355" s="223">
        <v>8.51</v>
      </c>
      <c r="G355" s="66" t="str">
        <f>IFERROR(VLOOKUP(B355:B3394,'DOI TUONG'!$C$2:$E$1306,3,FALSE), "")</f>
        <v/>
      </c>
      <c r="H355" s="66">
        <f t="shared" si="35"/>
        <v>0</v>
      </c>
      <c r="I355" s="215">
        <f t="shared" si="36"/>
        <v>8.51</v>
      </c>
      <c r="J355" s="223">
        <v>87</v>
      </c>
      <c r="K355" s="66" t="str">
        <f t="shared" si="37"/>
        <v>Giỏi</v>
      </c>
      <c r="L355" s="66">
        <f t="shared" si="38"/>
        <v>450000</v>
      </c>
      <c r="M355" s="218" t="str">
        <f t="shared" si="39"/>
        <v/>
      </c>
      <c r="N355" s="219">
        <f t="shared" si="40"/>
        <v>1</v>
      </c>
      <c r="O355" s="219" t="str">
        <f t="shared" si="41"/>
        <v/>
      </c>
      <c r="Q355" s="114">
        <v>1</v>
      </c>
    </row>
    <row r="356" spans="1:17" ht="21.75" customHeight="1" x14ac:dyDescent="0.3">
      <c r="A356" s="214">
        <f>SUBTOTAL(9,$Q$22:Q355)+1</f>
        <v>334</v>
      </c>
      <c r="B356" s="223">
        <v>118110064</v>
      </c>
      <c r="C356" s="223" t="s">
        <v>1014</v>
      </c>
      <c r="D356" s="223" t="s">
        <v>178</v>
      </c>
      <c r="E356" s="223">
        <v>17</v>
      </c>
      <c r="F356" s="223">
        <v>8.51</v>
      </c>
      <c r="G356" s="66" t="str">
        <f>IFERROR(VLOOKUP(B356:B3395,'DOI TUONG'!$C$2:$E$1306,3,FALSE), "")</f>
        <v/>
      </c>
      <c r="H356" s="66">
        <f t="shared" si="35"/>
        <v>0</v>
      </c>
      <c r="I356" s="215">
        <f t="shared" si="36"/>
        <v>8.51</v>
      </c>
      <c r="J356" s="223">
        <v>87</v>
      </c>
      <c r="K356" s="66" t="str">
        <f t="shared" si="37"/>
        <v>Giỏi</v>
      </c>
      <c r="L356" s="66">
        <f t="shared" si="38"/>
        <v>450000</v>
      </c>
      <c r="M356" s="218" t="str">
        <f t="shared" si="39"/>
        <v/>
      </c>
      <c r="N356" s="219">
        <f t="shared" si="40"/>
        <v>1</v>
      </c>
      <c r="O356" s="219" t="str">
        <f t="shared" si="41"/>
        <v/>
      </c>
      <c r="Q356" s="114">
        <v>1</v>
      </c>
    </row>
    <row r="357" spans="1:17" ht="21.75" customHeight="1" x14ac:dyDescent="0.3">
      <c r="A357" s="214">
        <f>SUBTOTAL(9,$Q$22:Q356)+1</f>
        <v>335</v>
      </c>
      <c r="B357" s="223">
        <v>110110393</v>
      </c>
      <c r="C357" s="223" t="s">
        <v>986</v>
      </c>
      <c r="D357" s="223" t="s">
        <v>150</v>
      </c>
      <c r="E357" s="223">
        <v>19</v>
      </c>
      <c r="F357" s="223">
        <v>8.51</v>
      </c>
      <c r="G357" s="66" t="str">
        <f>IFERROR(VLOOKUP(B357:B3396,'DOI TUONG'!$C$2:$E$1306,3,FALSE), "")</f>
        <v/>
      </c>
      <c r="H357" s="66">
        <f t="shared" si="35"/>
        <v>0</v>
      </c>
      <c r="I357" s="215">
        <f t="shared" si="36"/>
        <v>8.51</v>
      </c>
      <c r="J357" s="223">
        <v>87</v>
      </c>
      <c r="K357" s="66" t="str">
        <f t="shared" si="37"/>
        <v>Giỏi</v>
      </c>
      <c r="L357" s="66">
        <f t="shared" si="38"/>
        <v>450000</v>
      </c>
      <c r="M357" s="218" t="str">
        <f t="shared" si="39"/>
        <v/>
      </c>
      <c r="N357" s="219">
        <f t="shared" si="40"/>
        <v>1</v>
      </c>
      <c r="O357" s="219" t="str">
        <f t="shared" si="41"/>
        <v/>
      </c>
      <c r="Q357" s="114">
        <v>1</v>
      </c>
    </row>
    <row r="358" spans="1:17" ht="21.75" customHeight="1" x14ac:dyDescent="0.3">
      <c r="A358" s="214">
        <f>SUBTOTAL(9,$Q$22:Q357)+1</f>
        <v>336</v>
      </c>
      <c r="B358" s="223">
        <v>110110493</v>
      </c>
      <c r="C358" s="223" t="s">
        <v>1355</v>
      </c>
      <c r="D358" s="223" t="s">
        <v>147</v>
      </c>
      <c r="E358" s="223">
        <v>19</v>
      </c>
      <c r="F358" s="223">
        <v>8.5</v>
      </c>
      <c r="G358" s="66" t="str">
        <f>IFERROR(VLOOKUP(B358:B3397,'DOI TUONG'!$C$2:$E$1306,3,FALSE), "")</f>
        <v/>
      </c>
      <c r="H358" s="66">
        <f t="shared" si="35"/>
        <v>0</v>
      </c>
      <c r="I358" s="215">
        <f t="shared" si="36"/>
        <v>8.5</v>
      </c>
      <c r="J358" s="223">
        <v>92</v>
      </c>
      <c r="K358" s="66" t="str">
        <f t="shared" si="37"/>
        <v>Giỏi</v>
      </c>
      <c r="L358" s="66">
        <f t="shared" si="38"/>
        <v>450000</v>
      </c>
      <c r="M358" s="218" t="str">
        <f t="shared" si="39"/>
        <v/>
      </c>
      <c r="N358" s="219">
        <f t="shared" si="40"/>
        <v>1</v>
      </c>
      <c r="O358" s="219" t="str">
        <f t="shared" si="41"/>
        <v/>
      </c>
      <c r="Q358" s="114">
        <v>1</v>
      </c>
    </row>
    <row r="359" spans="1:17" ht="21.75" customHeight="1" x14ac:dyDescent="0.3">
      <c r="A359" s="214">
        <f>SUBTOTAL(9,$Q$22:Q358)+1</f>
        <v>337</v>
      </c>
      <c r="B359" s="223">
        <v>107110227</v>
      </c>
      <c r="C359" s="223" t="s">
        <v>897</v>
      </c>
      <c r="D359" s="223" t="s">
        <v>162</v>
      </c>
      <c r="E359" s="223">
        <v>19</v>
      </c>
      <c r="F359" s="223">
        <v>8.5</v>
      </c>
      <c r="G359" s="66" t="str">
        <f>IFERROR(VLOOKUP(B359:B3398,'DOI TUONG'!$C$2:$E$1306,3,FALSE), "")</f>
        <v/>
      </c>
      <c r="H359" s="66">
        <f t="shared" si="35"/>
        <v>0</v>
      </c>
      <c r="I359" s="215">
        <f t="shared" si="36"/>
        <v>8.5</v>
      </c>
      <c r="J359" s="223">
        <v>90</v>
      </c>
      <c r="K359" s="66" t="str">
        <f t="shared" si="37"/>
        <v>Giỏi</v>
      </c>
      <c r="L359" s="66">
        <f t="shared" si="38"/>
        <v>450000</v>
      </c>
      <c r="M359" s="218" t="str">
        <f t="shared" si="39"/>
        <v/>
      </c>
      <c r="N359" s="219">
        <f t="shared" si="40"/>
        <v>1</v>
      </c>
      <c r="O359" s="219" t="str">
        <f t="shared" si="41"/>
        <v/>
      </c>
      <c r="Q359" s="114">
        <v>1</v>
      </c>
    </row>
    <row r="360" spans="1:17" ht="21.75" customHeight="1" x14ac:dyDescent="0.3">
      <c r="A360" s="214">
        <f>SUBTOTAL(9,$Q$22:Q359)+1</f>
        <v>338</v>
      </c>
      <c r="B360" s="223">
        <v>102120282</v>
      </c>
      <c r="C360" s="223" t="s">
        <v>835</v>
      </c>
      <c r="D360" s="223" t="s">
        <v>163</v>
      </c>
      <c r="E360" s="223">
        <v>16</v>
      </c>
      <c r="F360" s="223">
        <v>8.5</v>
      </c>
      <c r="G360" s="66" t="str">
        <f>IFERROR(VLOOKUP(B360:B3399,'DOI TUONG'!$C$2:$E$1306,3,FALSE), "")</f>
        <v/>
      </c>
      <c r="H360" s="66">
        <f t="shared" si="35"/>
        <v>0</v>
      </c>
      <c r="I360" s="215">
        <f t="shared" si="36"/>
        <v>8.5</v>
      </c>
      <c r="J360" s="223">
        <v>86</v>
      </c>
      <c r="K360" s="66" t="str">
        <f t="shared" si="37"/>
        <v>Giỏi</v>
      </c>
      <c r="L360" s="66">
        <f t="shared" si="38"/>
        <v>450000</v>
      </c>
      <c r="M360" s="218" t="str">
        <f t="shared" si="39"/>
        <v/>
      </c>
      <c r="N360" s="219">
        <f t="shared" si="40"/>
        <v>1</v>
      </c>
      <c r="O360" s="219" t="str">
        <f t="shared" si="41"/>
        <v/>
      </c>
      <c r="Q360" s="114">
        <v>1</v>
      </c>
    </row>
    <row r="361" spans="1:17" ht="21.75" customHeight="1" x14ac:dyDescent="0.3">
      <c r="A361" s="214">
        <f>SUBTOTAL(9,$Q$22:Q360)+1</f>
        <v>339</v>
      </c>
      <c r="B361" s="223">
        <v>107110284</v>
      </c>
      <c r="C361" s="223" t="s">
        <v>1271</v>
      </c>
      <c r="D361" s="223" t="s">
        <v>132</v>
      </c>
      <c r="E361" s="223">
        <v>19</v>
      </c>
      <c r="F361" s="223">
        <v>8.5</v>
      </c>
      <c r="G361" s="66" t="str">
        <f>IFERROR(VLOOKUP(B361:B3400,'DOI TUONG'!$C$2:$E$1306,3,FALSE), "")</f>
        <v/>
      </c>
      <c r="H361" s="66">
        <f t="shared" si="35"/>
        <v>0</v>
      </c>
      <c r="I361" s="215">
        <f t="shared" si="36"/>
        <v>8.5</v>
      </c>
      <c r="J361" s="223">
        <v>85</v>
      </c>
      <c r="K361" s="66" t="str">
        <f t="shared" si="37"/>
        <v>Giỏi</v>
      </c>
      <c r="L361" s="66">
        <f t="shared" si="38"/>
        <v>450000</v>
      </c>
      <c r="M361" s="218" t="str">
        <f t="shared" si="39"/>
        <v/>
      </c>
      <c r="N361" s="219">
        <f t="shared" si="40"/>
        <v>1</v>
      </c>
      <c r="O361" s="219" t="str">
        <f t="shared" si="41"/>
        <v/>
      </c>
      <c r="Q361" s="114">
        <v>1</v>
      </c>
    </row>
    <row r="362" spans="1:17" ht="21.75" customHeight="1" x14ac:dyDescent="0.3">
      <c r="A362" s="214">
        <f>SUBTOTAL(9,$Q$22:Q361)+1</f>
        <v>340</v>
      </c>
      <c r="B362" s="223">
        <v>107110299</v>
      </c>
      <c r="C362" s="223" t="s">
        <v>802</v>
      </c>
      <c r="D362" s="223" t="s">
        <v>132</v>
      </c>
      <c r="E362" s="223">
        <v>19</v>
      </c>
      <c r="F362" s="223">
        <v>8.5</v>
      </c>
      <c r="G362" s="66" t="str">
        <f>IFERROR(VLOOKUP(B362:B3401,'DOI TUONG'!$C$2:$E$1306,3,FALSE), "")</f>
        <v/>
      </c>
      <c r="H362" s="66">
        <f t="shared" si="35"/>
        <v>0</v>
      </c>
      <c r="I362" s="215">
        <f t="shared" si="36"/>
        <v>8.5</v>
      </c>
      <c r="J362" s="223">
        <v>85</v>
      </c>
      <c r="K362" s="66" t="str">
        <f t="shared" si="37"/>
        <v>Giỏi</v>
      </c>
      <c r="L362" s="66">
        <f t="shared" si="38"/>
        <v>450000</v>
      </c>
      <c r="M362" s="218" t="str">
        <f t="shared" si="39"/>
        <v/>
      </c>
      <c r="N362" s="219">
        <f t="shared" si="40"/>
        <v>1</v>
      </c>
      <c r="O362" s="219" t="str">
        <f t="shared" si="41"/>
        <v/>
      </c>
      <c r="Q362" s="114">
        <v>1</v>
      </c>
    </row>
    <row r="363" spans="1:17" ht="21.75" customHeight="1" x14ac:dyDescent="0.3">
      <c r="A363" s="214">
        <f>SUBTOTAL(9,$Q$22:Q362)+1</f>
        <v>341</v>
      </c>
      <c r="B363" s="223">
        <v>109120252</v>
      </c>
      <c r="C363" s="223" t="s">
        <v>3860</v>
      </c>
      <c r="D363" s="223" t="s">
        <v>204</v>
      </c>
      <c r="E363" s="223">
        <v>17</v>
      </c>
      <c r="F363" s="223">
        <v>8.5</v>
      </c>
      <c r="G363" s="66" t="str">
        <f>IFERROR(VLOOKUP(B363:B3402,'DOI TUONG'!$C$2:$E$1306,3,FALSE), "")</f>
        <v/>
      </c>
      <c r="H363" s="66">
        <f t="shared" si="35"/>
        <v>0</v>
      </c>
      <c r="I363" s="215">
        <f t="shared" si="36"/>
        <v>8.5</v>
      </c>
      <c r="J363" s="223">
        <v>85</v>
      </c>
      <c r="K363" s="66" t="str">
        <f t="shared" si="37"/>
        <v>Giỏi</v>
      </c>
      <c r="L363" s="66">
        <f t="shared" si="38"/>
        <v>450000</v>
      </c>
      <c r="M363" s="218" t="str">
        <f t="shared" si="39"/>
        <v/>
      </c>
      <c r="N363" s="219">
        <f t="shared" si="40"/>
        <v>1</v>
      </c>
      <c r="O363" s="219" t="str">
        <f t="shared" si="41"/>
        <v/>
      </c>
      <c r="Q363" s="114">
        <v>1</v>
      </c>
    </row>
    <row r="364" spans="1:17" ht="21.75" customHeight="1" x14ac:dyDescent="0.3">
      <c r="A364" s="214">
        <f>SUBTOTAL(9,$Q$22:Q363)+1</f>
        <v>342</v>
      </c>
      <c r="B364" s="223">
        <v>107120216</v>
      </c>
      <c r="C364" s="223" t="s">
        <v>4038</v>
      </c>
      <c r="D364" s="223" t="s">
        <v>36</v>
      </c>
      <c r="E364" s="223">
        <v>13</v>
      </c>
      <c r="F364" s="223">
        <v>8.49</v>
      </c>
      <c r="G364" s="66" t="str">
        <f>IFERROR(VLOOKUP(B364:B3403,'DOI TUONG'!$C$2:$E$1306,3,FALSE), "")</f>
        <v/>
      </c>
      <c r="H364" s="66">
        <f t="shared" si="35"/>
        <v>0</v>
      </c>
      <c r="I364" s="215">
        <f t="shared" si="36"/>
        <v>8.49</v>
      </c>
      <c r="J364" s="223">
        <v>93</v>
      </c>
      <c r="K364" s="66" t="str">
        <f t="shared" si="37"/>
        <v>Giỏi</v>
      </c>
      <c r="L364" s="66">
        <f t="shared" si="38"/>
        <v>450000</v>
      </c>
      <c r="M364" s="218" t="str">
        <f t="shared" si="39"/>
        <v/>
      </c>
      <c r="N364" s="219">
        <f t="shared" si="40"/>
        <v>1</v>
      </c>
      <c r="O364" s="219" t="str">
        <f t="shared" si="41"/>
        <v/>
      </c>
      <c r="Q364" s="114">
        <v>1</v>
      </c>
    </row>
    <row r="365" spans="1:17" ht="21.75" customHeight="1" x14ac:dyDescent="0.3">
      <c r="A365" s="214">
        <f>SUBTOTAL(9,$Q$22:Q364)+1</f>
        <v>343</v>
      </c>
      <c r="B365" s="223">
        <v>107110329</v>
      </c>
      <c r="C365" s="223" t="s">
        <v>1995</v>
      </c>
      <c r="D365" s="223" t="s">
        <v>66</v>
      </c>
      <c r="E365" s="223">
        <v>19</v>
      </c>
      <c r="F365" s="223">
        <v>8.49</v>
      </c>
      <c r="G365" s="66" t="str">
        <f>IFERROR(VLOOKUP(B365:B3404,'DOI TUONG'!$C$2:$E$1306,3,FALSE), "")</f>
        <v/>
      </c>
      <c r="H365" s="66">
        <f t="shared" si="35"/>
        <v>0</v>
      </c>
      <c r="I365" s="215">
        <f t="shared" si="36"/>
        <v>8.49</v>
      </c>
      <c r="J365" s="223">
        <v>93</v>
      </c>
      <c r="K365" s="66" t="str">
        <f t="shared" si="37"/>
        <v>Giỏi</v>
      </c>
      <c r="L365" s="66">
        <f t="shared" si="38"/>
        <v>450000</v>
      </c>
      <c r="M365" s="218" t="str">
        <f t="shared" si="39"/>
        <v/>
      </c>
      <c r="N365" s="219">
        <f t="shared" si="40"/>
        <v>1</v>
      </c>
      <c r="O365" s="219" t="str">
        <f t="shared" si="41"/>
        <v/>
      </c>
      <c r="Q365" s="114">
        <v>1</v>
      </c>
    </row>
    <row r="366" spans="1:17" ht="21.75" customHeight="1" x14ac:dyDescent="0.3">
      <c r="A366" s="214">
        <f>SUBTOTAL(9,$Q$22:Q365)+1</f>
        <v>344</v>
      </c>
      <c r="B366" s="223">
        <v>107130059</v>
      </c>
      <c r="C366" s="223" t="s">
        <v>2096</v>
      </c>
      <c r="D366" s="223" t="s">
        <v>302</v>
      </c>
      <c r="E366" s="223">
        <v>15</v>
      </c>
      <c r="F366" s="223">
        <v>8.49</v>
      </c>
      <c r="G366" s="66" t="str">
        <f>IFERROR(VLOOKUP(B366:B3405,'DOI TUONG'!$C$2:$E$1306,3,FALSE), "")</f>
        <v/>
      </c>
      <c r="H366" s="66">
        <f t="shared" si="35"/>
        <v>0</v>
      </c>
      <c r="I366" s="215">
        <f t="shared" si="36"/>
        <v>8.49</v>
      </c>
      <c r="J366" s="223">
        <v>89</v>
      </c>
      <c r="K366" s="66" t="str">
        <f t="shared" si="37"/>
        <v>Giỏi</v>
      </c>
      <c r="L366" s="66">
        <f t="shared" si="38"/>
        <v>450000</v>
      </c>
      <c r="M366" s="218" t="str">
        <f t="shared" si="39"/>
        <v/>
      </c>
      <c r="N366" s="219">
        <f t="shared" si="40"/>
        <v>1</v>
      </c>
      <c r="O366" s="219" t="str">
        <f t="shared" si="41"/>
        <v/>
      </c>
      <c r="Q366" s="114">
        <v>1</v>
      </c>
    </row>
    <row r="367" spans="1:17" ht="21.75" customHeight="1" x14ac:dyDescent="0.3">
      <c r="A367" s="214">
        <f>SUBTOTAL(9,$Q$22:Q366)+1</f>
        <v>345</v>
      </c>
      <c r="B367" s="223">
        <v>118120064</v>
      </c>
      <c r="C367" s="223" t="s">
        <v>1114</v>
      </c>
      <c r="D367" s="223" t="s">
        <v>82</v>
      </c>
      <c r="E367" s="223">
        <v>19</v>
      </c>
      <c r="F367" s="223">
        <v>8.49</v>
      </c>
      <c r="G367" s="66" t="str">
        <f>IFERROR(VLOOKUP(B367:B3406,'DOI TUONG'!$C$2:$E$1306,3,FALSE), "")</f>
        <v/>
      </c>
      <c r="H367" s="66">
        <f t="shared" si="35"/>
        <v>0</v>
      </c>
      <c r="I367" s="215">
        <f t="shared" si="36"/>
        <v>8.49</v>
      </c>
      <c r="J367" s="223">
        <v>88</v>
      </c>
      <c r="K367" s="66" t="str">
        <f t="shared" si="37"/>
        <v>Giỏi</v>
      </c>
      <c r="L367" s="66">
        <f t="shared" si="38"/>
        <v>450000</v>
      </c>
      <c r="M367" s="218" t="str">
        <f t="shared" si="39"/>
        <v/>
      </c>
      <c r="N367" s="219">
        <f t="shared" si="40"/>
        <v>1</v>
      </c>
      <c r="O367" s="219" t="str">
        <f t="shared" si="41"/>
        <v/>
      </c>
      <c r="Q367" s="114">
        <v>1</v>
      </c>
    </row>
    <row r="368" spans="1:17" ht="21.75" customHeight="1" x14ac:dyDescent="0.3">
      <c r="A368" s="214">
        <f>SUBTOTAL(9,$Q$22:Q367)+1</f>
        <v>346</v>
      </c>
      <c r="B368" s="223">
        <v>105120176</v>
      </c>
      <c r="C368" s="223" t="s">
        <v>3419</v>
      </c>
      <c r="D368" s="223" t="s">
        <v>83</v>
      </c>
      <c r="E368" s="223">
        <v>18</v>
      </c>
      <c r="F368" s="223">
        <v>8.49</v>
      </c>
      <c r="G368" s="66" t="str">
        <f>IFERROR(VLOOKUP(B368:B3407,'DOI TUONG'!$C$2:$E$1306,3,FALSE), "")</f>
        <v/>
      </c>
      <c r="H368" s="66">
        <f t="shared" si="35"/>
        <v>0</v>
      </c>
      <c r="I368" s="215">
        <f t="shared" si="36"/>
        <v>8.49</v>
      </c>
      <c r="J368" s="223">
        <v>86</v>
      </c>
      <c r="K368" s="66" t="str">
        <f t="shared" si="37"/>
        <v>Giỏi</v>
      </c>
      <c r="L368" s="66">
        <f t="shared" si="38"/>
        <v>450000</v>
      </c>
      <c r="M368" s="218" t="str">
        <f t="shared" si="39"/>
        <v/>
      </c>
      <c r="N368" s="219">
        <f t="shared" si="40"/>
        <v>1</v>
      </c>
      <c r="O368" s="219" t="str">
        <f t="shared" si="41"/>
        <v/>
      </c>
      <c r="Q368" s="114">
        <v>1</v>
      </c>
    </row>
    <row r="369" spans="1:17" ht="21.75" customHeight="1" x14ac:dyDescent="0.3">
      <c r="A369" s="214">
        <f>SUBTOTAL(9,$Q$22:Q368)+1</f>
        <v>347</v>
      </c>
      <c r="B369" s="223">
        <v>117110146</v>
      </c>
      <c r="C369" s="223" t="s">
        <v>387</v>
      </c>
      <c r="D369" s="223" t="s">
        <v>297</v>
      </c>
      <c r="E369" s="223">
        <v>17</v>
      </c>
      <c r="F369" s="223">
        <v>8.48</v>
      </c>
      <c r="G369" s="66" t="str">
        <f>IFERROR(VLOOKUP(B369:B3408,'DOI TUONG'!$C$2:$E$1306,3,FALSE), "")</f>
        <v/>
      </c>
      <c r="H369" s="66">
        <f t="shared" si="35"/>
        <v>0</v>
      </c>
      <c r="I369" s="215">
        <f t="shared" si="36"/>
        <v>8.48</v>
      </c>
      <c r="J369" s="223">
        <v>96</v>
      </c>
      <c r="K369" s="66" t="str">
        <f t="shared" si="37"/>
        <v>Giỏi</v>
      </c>
      <c r="L369" s="66">
        <f t="shared" si="38"/>
        <v>450000</v>
      </c>
      <c r="M369" s="218" t="str">
        <f t="shared" si="39"/>
        <v/>
      </c>
      <c r="N369" s="219">
        <f t="shared" si="40"/>
        <v>1</v>
      </c>
      <c r="O369" s="219" t="str">
        <f t="shared" si="41"/>
        <v/>
      </c>
      <c r="Q369" s="114">
        <v>1</v>
      </c>
    </row>
    <row r="370" spans="1:17" ht="21.75" customHeight="1" x14ac:dyDescent="0.3">
      <c r="A370" s="214">
        <f>SUBTOTAL(9,$Q$22:Q369)+1</f>
        <v>348</v>
      </c>
      <c r="B370" s="223">
        <v>102120135</v>
      </c>
      <c r="C370" s="223" t="s">
        <v>1043</v>
      </c>
      <c r="D370" s="223" t="s">
        <v>172</v>
      </c>
      <c r="E370" s="223">
        <v>16</v>
      </c>
      <c r="F370" s="223">
        <v>8.48</v>
      </c>
      <c r="G370" s="66" t="str">
        <f>IFERROR(VLOOKUP(B370:B3409,'DOI TUONG'!$C$2:$E$1306,3,FALSE), "")</f>
        <v/>
      </c>
      <c r="H370" s="66">
        <f t="shared" si="35"/>
        <v>0</v>
      </c>
      <c r="I370" s="215">
        <f t="shared" si="36"/>
        <v>8.48</v>
      </c>
      <c r="J370" s="223">
        <v>92</v>
      </c>
      <c r="K370" s="66" t="str">
        <f t="shared" si="37"/>
        <v>Giỏi</v>
      </c>
      <c r="L370" s="66">
        <f t="shared" si="38"/>
        <v>450000</v>
      </c>
      <c r="M370" s="218" t="str">
        <f t="shared" si="39"/>
        <v/>
      </c>
      <c r="N370" s="219">
        <f t="shared" si="40"/>
        <v>1</v>
      </c>
      <c r="O370" s="219" t="str">
        <f t="shared" si="41"/>
        <v/>
      </c>
      <c r="Q370" s="114">
        <v>1</v>
      </c>
    </row>
    <row r="371" spans="1:17" ht="21.75" customHeight="1" x14ac:dyDescent="0.3">
      <c r="A371" s="214">
        <f>SUBTOTAL(9,$Q$22:Q370)+1</f>
        <v>349</v>
      </c>
      <c r="B371" s="223">
        <v>118120063</v>
      </c>
      <c r="C371" s="223" t="s">
        <v>1473</v>
      </c>
      <c r="D371" s="223" t="s">
        <v>82</v>
      </c>
      <c r="E371" s="223">
        <v>19</v>
      </c>
      <c r="F371" s="223">
        <v>8.48</v>
      </c>
      <c r="G371" s="66" t="str">
        <f>IFERROR(VLOOKUP(B371:B3410,'DOI TUONG'!$C$2:$E$1306,3,FALSE), "")</f>
        <v/>
      </c>
      <c r="H371" s="66">
        <f t="shared" si="35"/>
        <v>0</v>
      </c>
      <c r="I371" s="215">
        <f t="shared" si="36"/>
        <v>8.48</v>
      </c>
      <c r="J371" s="223">
        <v>88</v>
      </c>
      <c r="K371" s="66" t="str">
        <f t="shared" si="37"/>
        <v>Giỏi</v>
      </c>
      <c r="L371" s="66">
        <f t="shared" si="38"/>
        <v>450000</v>
      </c>
      <c r="M371" s="218" t="str">
        <f t="shared" si="39"/>
        <v/>
      </c>
      <c r="N371" s="219">
        <f t="shared" si="40"/>
        <v>1</v>
      </c>
      <c r="O371" s="219" t="str">
        <f t="shared" si="41"/>
        <v/>
      </c>
      <c r="Q371" s="114">
        <v>1</v>
      </c>
    </row>
    <row r="372" spans="1:17" ht="21.75" customHeight="1" x14ac:dyDescent="0.3">
      <c r="A372" s="214">
        <f>SUBTOTAL(9,$Q$22:Q371)+1</f>
        <v>350</v>
      </c>
      <c r="B372" s="223">
        <v>118110006</v>
      </c>
      <c r="C372" s="223" t="s">
        <v>1067</v>
      </c>
      <c r="D372" s="223" t="s">
        <v>178</v>
      </c>
      <c r="E372" s="223">
        <v>17</v>
      </c>
      <c r="F372" s="223">
        <v>8.48</v>
      </c>
      <c r="G372" s="66" t="str">
        <f>IFERROR(VLOOKUP(B372:B3411,'DOI TUONG'!$C$2:$E$1306,3,FALSE), "")</f>
        <v/>
      </c>
      <c r="H372" s="66">
        <f t="shared" si="35"/>
        <v>0</v>
      </c>
      <c r="I372" s="215">
        <f t="shared" si="36"/>
        <v>8.48</v>
      </c>
      <c r="J372" s="223">
        <v>88</v>
      </c>
      <c r="K372" s="66" t="str">
        <f t="shared" si="37"/>
        <v>Giỏi</v>
      </c>
      <c r="L372" s="66">
        <f t="shared" si="38"/>
        <v>450000</v>
      </c>
      <c r="M372" s="218" t="str">
        <f t="shared" si="39"/>
        <v/>
      </c>
      <c r="N372" s="219">
        <f t="shared" si="40"/>
        <v>1</v>
      </c>
      <c r="O372" s="219" t="str">
        <f t="shared" si="41"/>
        <v/>
      </c>
      <c r="Q372" s="114">
        <v>1</v>
      </c>
    </row>
    <row r="373" spans="1:17" ht="21.75" customHeight="1" x14ac:dyDescent="0.3">
      <c r="A373" s="214">
        <f>SUBTOTAL(9,$Q$22:Q372)+1</f>
        <v>351</v>
      </c>
      <c r="B373" s="223">
        <v>118130140</v>
      </c>
      <c r="C373" s="223" t="s">
        <v>1455</v>
      </c>
      <c r="D373" s="223" t="s">
        <v>59</v>
      </c>
      <c r="E373" s="223">
        <v>19</v>
      </c>
      <c r="F373" s="223">
        <v>8.48</v>
      </c>
      <c r="G373" s="66" t="str">
        <f>IFERROR(VLOOKUP(B373:B3412,'DOI TUONG'!$C$2:$E$1306,3,FALSE), "")</f>
        <v/>
      </c>
      <c r="H373" s="66">
        <f t="shared" si="35"/>
        <v>0</v>
      </c>
      <c r="I373" s="215">
        <f t="shared" si="36"/>
        <v>8.48</v>
      </c>
      <c r="J373" s="223">
        <v>88</v>
      </c>
      <c r="K373" s="66" t="str">
        <f t="shared" si="37"/>
        <v>Giỏi</v>
      </c>
      <c r="L373" s="66">
        <f t="shared" si="38"/>
        <v>450000</v>
      </c>
      <c r="M373" s="218" t="str">
        <f t="shared" si="39"/>
        <v/>
      </c>
      <c r="N373" s="219">
        <f t="shared" si="40"/>
        <v>1</v>
      </c>
      <c r="O373" s="219" t="str">
        <f t="shared" si="41"/>
        <v/>
      </c>
      <c r="Q373" s="114">
        <v>1</v>
      </c>
    </row>
    <row r="374" spans="1:17" ht="21.75" customHeight="1" x14ac:dyDescent="0.3">
      <c r="A374" s="214">
        <f>SUBTOTAL(9,$Q$22:Q373)+1</f>
        <v>352</v>
      </c>
      <c r="B374" s="223">
        <v>102110280</v>
      </c>
      <c r="C374" s="223" t="s">
        <v>3308</v>
      </c>
      <c r="D374" s="223" t="s">
        <v>64</v>
      </c>
      <c r="E374" s="223">
        <v>16</v>
      </c>
      <c r="F374" s="223">
        <v>8.48</v>
      </c>
      <c r="G374" s="66" t="str">
        <f>IFERROR(VLOOKUP(B374:B3413,'DOI TUONG'!$C$2:$E$1306,3,FALSE), "")</f>
        <v/>
      </c>
      <c r="H374" s="66">
        <f t="shared" si="35"/>
        <v>0</v>
      </c>
      <c r="I374" s="215">
        <f t="shared" si="36"/>
        <v>8.48</v>
      </c>
      <c r="J374" s="223">
        <v>85</v>
      </c>
      <c r="K374" s="66" t="str">
        <f t="shared" si="37"/>
        <v>Giỏi</v>
      </c>
      <c r="L374" s="66">
        <f t="shared" si="38"/>
        <v>450000</v>
      </c>
      <c r="M374" s="218" t="str">
        <f t="shared" si="39"/>
        <v/>
      </c>
      <c r="N374" s="219">
        <f t="shared" si="40"/>
        <v>1</v>
      </c>
      <c r="O374" s="219" t="str">
        <f t="shared" si="41"/>
        <v/>
      </c>
      <c r="Q374" s="114">
        <v>1</v>
      </c>
    </row>
    <row r="375" spans="1:17" ht="21.75" customHeight="1" x14ac:dyDescent="0.3">
      <c r="A375" s="214">
        <f>SUBTOTAL(9,$Q$22:Q374)+1</f>
        <v>353</v>
      </c>
      <c r="B375" s="223">
        <v>105110347</v>
      </c>
      <c r="C375" s="223" t="s">
        <v>772</v>
      </c>
      <c r="D375" s="223" t="s">
        <v>56</v>
      </c>
      <c r="E375" s="223">
        <v>15</v>
      </c>
      <c r="F375" s="223">
        <v>8.48</v>
      </c>
      <c r="G375" s="66" t="str">
        <f>IFERROR(VLOOKUP(B375:B3414,'DOI TUONG'!$C$2:$E$1306,3,FALSE), "")</f>
        <v/>
      </c>
      <c r="H375" s="66">
        <f t="shared" si="35"/>
        <v>0</v>
      </c>
      <c r="I375" s="215">
        <f t="shared" si="36"/>
        <v>8.48</v>
      </c>
      <c r="J375" s="223">
        <v>85</v>
      </c>
      <c r="K375" s="66" t="str">
        <f t="shared" si="37"/>
        <v>Giỏi</v>
      </c>
      <c r="L375" s="66">
        <f t="shared" si="38"/>
        <v>450000</v>
      </c>
      <c r="M375" s="218" t="str">
        <f t="shared" si="39"/>
        <v/>
      </c>
      <c r="N375" s="219">
        <f t="shared" si="40"/>
        <v>1</v>
      </c>
      <c r="O375" s="219" t="str">
        <f t="shared" si="41"/>
        <v/>
      </c>
      <c r="Q375" s="114">
        <v>1</v>
      </c>
    </row>
    <row r="376" spans="1:17" ht="21.75" customHeight="1" x14ac:dyDescent="0.3">
      <c r="A376" s="214">
        <f>SUBTOTAL(9,$Q$22:Q375)+1</f>
        <v>354</v>
      </c>
      <c r="B376" s="223">
        <v>107110279</v>
      </c>
      <c r="C376" s="223" t="s">
        <v>293</v>
      </c>
      <c r="D376" s="223" t="s">
        <v>132</v>
      </c>
      <c r="E376" s="223">
        <v>19</v>
      </c>
      <c r="F376" s="223">
        <v>8.2799999999999994</v>
      </c>
      <c r="G376" s="66" t="str">
        <f>IFERROR(VLOOKUP(B376:B3415,'DOI TUONG'!$C$2:$E$1306,3,FALSE), "")</f>
        <v>LP</v>
      </c>
      <c r="H376" s="66">
        <f t="shared" si="35"/>
        <v>0.2</v>
      </c>
      <c r="I376" s="215">
        <f t="shared" si="36"/>
        <v>8.4799999999999986</v>
      </c>
      <c r="J376" s="223">
        <v>92</v>
      </c>
      <c r="K376" s="66" t="str">
        <f t="shared" si="37"/>
        <v>Giỏi</v>
      </c>
      <c r="L376" s="66">
        <f t="shared" si="38"/>
        <v>450000</v>
      </c>
      <c r="M376" s="218" t="str">
        <f t="shared" si="39"/>
        <v/>
      </c>
      <c r="N376" s="219">
        <f t="shared" si="40"/>
        <v>1</v>
      </c>
      <c r="O376" s="219" t="str">
        <f t="shared" si="41"/>
        <v/>
      </c>
      <c r="Q376" s="114">
        <v>1</v>
      </c>
    </row>
    <row r="377" spans="1:17" ht="21.75" customHeight="1" x14ac:dyDescent="0.3">
      <c r="A377" s="214">
        <f>SUBTOTAL(9,$Q$22:Q376)+1</f>
        <v>355</v>
      </c>
      <c r="B377" s="223">
        <v>106120102</v>
      </c>
      <c r="C377" s="223" t="s">
        <v>210</v>
      </c>
      <c r="D377" s="223" t="s">
        <v>114</v>
      </c>
      <c r="E377" s="223">
        <v>18</v>
      </c>
      <c r="F377" s="223">
        <v>8.2799999999999994</v>
      </c>
      <c r="G377" s="66" t="str">
        <f>IFERROR(VLOOKUP(B377:B3416,'DOI TUONG'!$C$2:$E$1306,3,FALSE), "")</f>
        <v>LP</v>
      </c>
      <c r="H377" s="66">
        <f t="shared" si="35"/>
        <v>0.2</v>
      </c>
      <c r="I377" s="215">
        <f t="shared" si="36"/>
        <v>8.4799999999999986</v>
      </c>
      <c r="J377" s="223">
        <v>88</v>
      </c>
      <c r="K377" s="66" t="str">
        <f t="shared" si="37"/>
        <v>Giỏi</v>
      </c>
      <c r="L377" s="66">
        <f t="shared" si="38"/>
        <v>450000</v>
      </c>
      <c r="M377" s="218" t="str">
        <f t="shared" si="39"/>
        <v/>
      </c>
      <c r="N377" s="219">
        <f t="shared" si="40"/>
        <v>1</v>
      </c>
      <c r="O377" s="219" t="str">
        <f t="shared" si="41"/>
        <v/>
      </c>
      <c r="Q377" s="114">
        <v>1</v>
      </c>
    </row>
    <row r="378" spans="1:17" ht="21.75" customHeight="1" x14ac:dyDescent="0.3">
      <c r="A378" s="214">
        <f>SUBTOTAL(9,$Q$22:Q377)+1</f>
        <v>356</v>
      </c>
      <c r="B378" s="223">
        <v>101140010</v>
      </c>
      <c r="C378" s="223" t="s">
        <v>3017</v>
      </c>
      <c r="D378" s="223" t="s">
        <v>1739</v>
      </c>
      <c r="E378" s="223">
        <v>17</v>
      </c>
      <c r="F378" s="223">
        <v>8.17</v>
      </c>
      <c r="G378" s="66" t="str">
        <f>IFERROR(VLOOKUP(B378:B3417,'DOI TUONG'!$C$2:$E$1306,3,FALSE), "")</f>
        <v>LT</v>
      </c>
      <c r="H378" s="66">
        <f t="shared" si="35"/>
        <v>0.3</v>
      </c>
      <c r="I378" s="215">
        <f t="shared" si="36"/>
        <v>8.4700000000000006</v>
      </c>
      <c r="J378" s="223">
        <v>92</v>
      </c>
      <c r="K378" s="66" t="str">
        <f t="shared" si="37"/>
        <v>Giỏi</v>
      </c>
      <c r="L378" s="66">
        <f t="shared" si="38"/>
        <v>450000</v>
      </c>
      <c r="M378" s="218" t="str">
        <f t="shared" si="39"/>
        <v/>
      </c>
      <c r="N378" s="219">
        <f t="shared" si="40"/>
        <v>1</v>
      </c>
      <c r="O378" s="219" t="str">
        <f t="shared" si="41"/>
        <v/>
      </c>
      <c r="Q378" s="114">
        <v>1</v>
      </c>
    </row>
    <row r="379" spans="1:17" ht="21.75" customHeight="1" x14ac:dyDescent="0.3">
      <c r="A379" s="214">
        <f>SUBTOTAL(9,$Q$22:Q378)+1</f>
        <v>357</v>
      </c>
      <c r="B379" s="223">
        <v>118130195</v>
      </c>
      <c r="C379" s="223" t="s">
        <v>2196</v>
      </c>
      <c r="D379" s="223" t="s">
        <v>59</v>
      </c>
      <c r="E379" s="223">
        <v>19</v>
      </c>
      <c r="F379" s="223">
        <v>8.4700000000000006</v>
      </c>
      <c r="G379" s="66" t="str">
        <f>IFERROR(VLOOKUP(B379:B3418,'DOI TUONG'!$C$2:$E$1306,3,FALSE), "")</f>
        <v/>
      </c>
      <c r="H379" s="66">
        <f t="shared" si="35"/>
        <v>0</v>
      </c>
      <c r="I379" s="215">
        <f t="shared" si="36"/>
        <v>8.4700000000000006</v>
      </c>
      <c r="J379" s="223">
        <v>91</v>
      </c>
      <c r="K379" s="66" t="str">
        <f t="shared" si="37"/>
        <v>Giỏi</v>
      </c>
      <c r="L379" s="66">
        <f t="shared" si="38"/>
        <v>450000</v>
      </c>
      <c r="M379" s="218" t="str">
        <f t="shared" si="39"/>
        <v/>
      </c>
      <c r="N379" s="219">
        <f t="shared" si="40"/>
        <v>1</v>
      </c>
      <c r="O379" s="219" t="str">
        <f t="shared" si="41"/>
        <v/>
      </c>
      <c r="Q379" s="114">
        <v>1</v>
      </c>
    </row>
    <row r="380" spans="1:17" ht="21.75" customHeight="1" x14ac:dyDescent="0.3">
      <c r="A380" s="214">
        <f>SUBTOTAL(9,$Q$22:Q379)+1</f>
        <v>358</v>
      </c>
      <c r="B380" s="223">
        <v>102130053</v>
      </c>
      <c r="C380" s="223" t="s">
        <v>1303</v>
      </c>
      <c r="D380" s="223" t="s">
        <v>119</v>
      </c>
      <c r="E380" s="223">
        <v>18</v>
      </c>
      <c r="F380" s="223">
        <v>8.4700000000000006</v>
      </c>
      <c r="G380" s="66" t="str">
        <f>IFERROR(VLOOKUP(B380:B3419,'DOI TUONG'!$C$2:$E$1306,3,FALSE), "")</f>
        <v/>
      </c>
      <c r="H380" s="66">
        <f t="shared" si="35"/>
        <v>0</v>
      </c>
      <c r="I380" s="215">
        <f t="shared" si="36"/>
        <v>8.4700000000000006</v>
      </c>
      <c r="J380" s="223">
        <v>90</v>
      </c>
      <c r="K380" s="66" t="str">
        <f t="shared" si="37"/>
        <v>Giỏi</v>
      </c>
      <c r="L380" s="66">
        <f t="shared" si="38"/>
        <v>450000</v>
      </c>
      <c r="M380" s="218" t="str">
        <f t="shared" si="39"/>
        <v/>
      </c>
      <c r="N380" s="219">
        <f t="shared" si="40"/>
        <v>1</v>
      </c>
      <c r="O380" s="219" t="str">
        <f t="shared" si="41"/>
        <v/>
      </c>
      <c r="Q380" s="114">
        <v>1</v>
      </c>
    </row>
    <row r="381" spans="1:17" ht="21.75" customHeight="1" x14ac:dyDescent="0.3">
      <c r="A381" s="214">
        <f>SUBTOTAL(9,$Q$22:Q380)+1</f>
        <v>359</v>
      </c>
      <c r="B381" s="223">
        <v>107140241</v>
      </c>
      <c r="C381" s="223" t="s">
        <v>2408</v>
      </c>
      <c r="D381" s="223" t="s">
        <v>1991</v>
      </c>
      <c r="E381" s="223">
        <v>20</v>
      </c>
      <c r="F381" s="223">
        <v>8.4700000000000006</v>
      </c>
      <c r="G381" s="66" t="str">
        <f>IFERROR(VLOOKUP(B381:B3420,'DOI TUONG'!$C$2:$E$1306,3,FALSE), "")</f>
        <v/>
      </c>
      <c r="H381" s="66">
        <f t="shared" si="35"/>
        <v>0</v>
      </c>
      <c r="I381" s="215">
        <f t="shared" si="36"/>
        <v>8.4700000000000006</v>
      </c>
      <c r="J381" s="223">
        <v>90</v>
      </c>
      <c r="K381" s="66" t="str">
        <f t="shared" si="37"/>
        <v>Giỏi</v>
      </c>
      <c r="L381" s="66">
        <f t="shared" si="38"/>
        <v>450000</v>
      </c>
      <c r="M381" s="218" t="str">
        <f t="shared" si="39"/>
        <v/>
      </c>
      <c r="N381" s="219">
        <f t="shared" si="40"/>
        <v>1</v>
      </c>
      <c r="O381" s="219" t="str">
        <f t="shared" si="41"/>
        <v/>
      </c>
      <c r="Q381" s="114">
        <v>1</v>
      </c>
    </row>
    <row r="382" spans="1:17" ht="21.75" customHeight="1" x14ac:dyDescent="0.3">
      <c r="A382" s="214">
        <f>SUBTOTAL(9,$Q$22:Q381)+1</f>
        <v>360</v>
      </c>
      <c r="B382" s="223">
        <v>118130162</v>
      </c>
      <c r="C382" s="223" t="s">
        <v>2186</v>
      </c>
      <c r="D382" s="223" t="s">
        <v>59</v>
      </c>
      <c r="E382" s="223">
        <v>22</v>
      </c>
      <c r="F382" s="223">
        <v>8.4700000000000006</v>
      </c>
      <c r="G382" s="66" t="str">
        <f>IFERROR(VLOOKUP(B382:B3421,'DOI TUONG'!$C$2:$E$1306,3,FALSE), "")</f>
        <v/>
      </c>
      <c r="H382" s="66">
        <f t="shared" si="35"/>
        <v>0</v>
      </c>
      <c r="I382" s="215">
        <f t="shared" si="36"/>
        <v>8.4700000000000006</v>
      </c>
      <c r="J382" s="223">
        <v>89</v>
      </c>
      <c r="K382" s="66" t="str">
        <f t="shared" si="37"/>
        <v>Giỏi</v>
      </c>
      <c r="L382" s="66">
        <f t="shared" si="38"/>
        <v>450000</v>
      </c>
      <c r="M382" s="218" t="str">
        <f t="shared" si="39"/>
        <v/>
      </c>
      <c r="N382" s="219">
        <f t="shared" si="40"/>
        <v>1</v>
      </c>
      <c r="O382" s="219" t="str">
        <f t="shared" si="41"/>
        <v/>
      </c>
      <c r="Q382" s="114">
        <v>1</v>
      </c>
    </row>
    <row r="383" spans="1:17" ht="21.75" customHeight="1" x14ac:dyDescent="0.3">
      <c r="A383" s="214">
        <f>SUBTOTAL(9,$Q$22:Q382)+1</f>
        <v>361</v>
      </c>
      <c r="B383" s="223">
        <v>105110223</v>
      </c>
      <c r="C383" s="223" t="s">
        <v>1004</v>
      </c>
      <c r="D383" s="223" t="s">
        <v>35</v>
      </c>
      <c r="E383" s="223">
        <v>15</v>
      </c>
      <c r="F383" s="223">
        <v>8.4700000000000006</v>
      </c>
      <c r="G383" s="66" t="str">
        <f>IFERROR(VLOOKUP(B383:B3422,'DOI TUONG'!$C$2:$E$1306,3,FALSE), "")</f>
        <v/>
      </c>
      <c r="H383" s="66">
        <f t="shared" si="35"/>
        <v>0</v>
      </c>
      <c r="I383" s="215">
        <f t="shared" si="36"/>
        <v>8.4700000000000006</v>
      </c>
      <c r="J383" s="223">
        <v>88</v>
      </c>
      <c r="K383" s="66" t="str">
        <f t="shared" si="37"/>
        <v>Giỏi</v>
      </c>
      <c r="L383" s="66">
        <f t="shared" si="38"/>
        <v>450000</v>
      </c>
      <c r="M383" s="218" t="str">
        <f t="shared" si="39"/>
        <v/>
      </c>
      <c r="N383" s="219">
        <f t="shared" si="40"/>
        <v>1</v>
      </c>
      <c r="O383" s="219" t="str">
        <f t="shared" si="41"/>
        <v/>
      </c>
      <c r="Q383" s="114">
        <v>1</v>
      </c>
    </row>
    <row r="384" spans="1:17" ht="21.75" customHeight="1" x14ac:dyDescent="0.3">
      <c r="A384" s="214">
        <f>SUBTOTAL(9,$Q$22:Q383)+1</f>
        <v>362</v>
      </c>
      <c r="B384" s="223">
        <v>104120180</v>
      </c>
      <c r="C384" s="223" t="s">
        <v>1415</v>
      </c>
      <c r="D384" s="223" t="s">
        <v>217</v>
      </c>
      <c r="E384" s="223">
        <v>15</v>
      </c>
      <c r="F384" s="223">
        <v>8.17</v>
      </c>
      <c r="G384" s="66" t="str">
        <f>IFERROR(VLOOKUP(B384:B3423,'DOI TUONG'!$C$2:$E$1306,3,FALSE), "")</f>
        <v>GK 0.3</v>
      </c>
      <c r="H384" s="66">
        <f t="shared" si="35"/>
        <v>0.3</v>
      </c>
      <c r="I384" s="215">
        <f t="shared" si="36"/>
        <v>8.4700000000000006</v>
      </c>
      <c r="J384" s="223">
        <v>87</v>
      </c>
      <c r="K384" s="66" t="str">
        <f t="shared" si="37"/>
        <v>Giỏi</v>
      </c>
      <c r="L384" s="66">
        <f t="shared" si="38"/>
        <v>450000</v>
      </c>
      <c r="M384" s="218" t="str">
        <f t="shared" si="39"/>
        <v/>
      </c>
      <c r="N384" s="219">
        <f t="shared" si="40"/>
        <v>1</v>
      </c>
      <c r="O384" s="219" t="str">
        <f t="shared" si="41"/>
        <v/>
      </c>
      <c r="Q384" s="114">
        <v>1</v>
      </c>
    </row>
    <row r="385" spans="1:17" ht="21.75" customHeight="1" x14ac:dyDescent="0.3">
      <c r="A385" s="214">
        <f>SUBTOTAL(9,$Q$22:Q384)+1</f>
        <v>363</v>
      </c>
      <c r="B385" s="223">
        <v>121120129</v>
      </c>
      <c r="C385" s="223" t="s">
        <v>1135</v>
      </c>
      <c r="D385" s="223" t="s">
        <v>229</v>
      </c>
      <c r="E385" s="223">
        <v>19</v>
      </c>
      <c r="F385" s="223">
        <v>8.4700000000000006</v>
      </c>
      <c r="G385" s="66" t="str">
        <f>IFERROR(VLOOKUP(B385:B3424,'DOI TUONG'!$C$2:$E$1306,3,FALSE), "")</f>
        <v/>
      </c>
      <c r="H385" s="66">
        <f t="shared" si="35"/>
        <v>0</v>
      </c>
      <c r="I385" s="215">
        <f t="shared" si="36"/>
        <v>8.4700000000000006</v>
      </c>
      <c r="J385" s="223">
        <v>85</v>
      </c>
      <c r="K385" s="66" t="str">
        <f t="shared" si="37"/>
        <v>Giỏi</v>
      </c>
      <c r="L385" s="66">
        <f t="shared" si="38"/>
        <v>450000</v>
      </c>
      <c r="M385" s="218" t="str">
        <f t="shared" si="39"/>
        <v/>
      </c>
      <c r="N385" s="219">
        <f t="shared" si="40"/>
        <v>1</v>
      </c>
      <c r="O385" s="219" t="str">
        <f t="shared" si="41"/>
        <v/>
      </c>
      <c r="Q385" s="114">
        <v>1</v>
      </c>
    </row>
    <row r="386" spans="1:17" ht="21.75" customHeight="1" x14ac:dyDescent="0.3">
      <c r="A386" s="214">
        <f>SUBTOTAL(9,$Q$22:Q385)+1</f>
        <v>364</v>
      </c>
      <c r="B386" s="223">
        <v>110110386</v>
      </c>
      <c r="C386" s="223" t="s">
        <v>249</v>
      </c>
      <c r="D386" s="223" t="s">
        <v>150</v>
      </c>
      <c r="E386" s="223">
        <v>21</v>
      </c>
      <c r="F386" s="223">
        <v>8.4700000000000006</v>
      </c>
      <c r="G386" s="66" t="str">
        <f>IFERROR(VLOOKUP(B386:B3425,'DOI TUONG'!$C$2:$E$1306,3,FALSE), "")</f>
        <v/>
      </c>
      <c r="H386" s="66">
        <f t="shared" si="35"/>
        <v>0</v>
      </c>
      <c r="I386" s="215">
        <f t="shared" si="36"/>
        <v>8.4700000000000006</v>
      </c>
      <c r="J386" s="223">
        <v>85</v>
      </c>
      <c r="K386" s="66" t="str">
        <f t="shared" si="37"/>
        <v>Giỏi</v>
      </c>
      <c r="L386" s="66">
        <f t="shared" si="38"/>
        <v>450000</v>
      </c>
      <c r="M386" s="218" t="str">
        <f t="shared" si="39"/>
        <v/>
      </c>
      <c r="N386" s="219">
        <f t="shared" si="40"/>
        <v>1</v>
      </c>
      <c r="O386" s="219" t="str">
        <f t="shared" si="41"/>
        <v/>
      </c>
      <c r="Q386" s="114">
        <v>1</v>
      </c>
    </row>
    <row r="387" spans="1:17" ht="21.75" customHeight="1" x14ac:dyDescent="0.3">
      <c r="A387" s="214">
        <f>SUBTOTAL(9,$Q$22:Q386)+1</f>
        <v>365</v>
      </c>
      <c r="B387" s="223">
        <v>117110064</v>
      </c>
      <c r="C387" s="223" t="s">
        <v>277</v>
      </c>
      <c r="D387" s="223" t="s">
        <v>278</v>
      </c>
      <c r="E387" s="223">
        <v>19</v>
      </c>
      <c r="F387" s="223">
        <v>8.27</v>
      </c>
      <c r="G387" s="66" t="str">
        <f>IFERROR(VLOOKUP(B387:B3426,'DOI TUONG'!$C$2:$E$1306,3,FALSE), "")</f>
        <v>PBT CĐ</v>
      </c>
      <c r="H387" s="66">
        <f t="shared" si="35"/>
        <v>0.2</v>
      </c>
      <c r="I387" s="215">
        <f t="shared" si="36"/>
        <v>8.4699999999999989</v>
      </c>
      <c r="J387" s="223">
        <v>93</v>
      </c>
      <c r="K387" s="66" t="str">
        <f t="shared" si="37"/>
        <v>Giỏi</v>
      </c>
      <c r="L387" s="66">
        <f t="shared" si="38"/>
        <v>450000</v>
      </c>
      <c r="M387" s="218" t="str">
        <f t="shared" si="39"/>
        <v/>
      </c>
      <c r="N387" s="219">
        <f t="shared" si="40"/>
        <v>1</v>
      </c>
      <c r="O387" s="219" t="str">
        <f t="shared" si="41"/>
        <v/>
      </c>
      <c r="Q387" s="114">
        <v>1</v>
      </c>
    </row>
    <row r="388" spans="1:17" ht="21.75" customHeight="1" x14ac:dyDescent="0.3">
      <c r="A388" s="214">
        <f>SUBTOTAL(9,$Q$22:Q387)+1</f>
        <v>366</v>
      </c>
      <c r="B388" s="223">
        <v>102140088</v>
      </c>
      <c r="C388" s="223" t="s">
        <v>1820</v>
      </c>
      <c r="D388" s="223" t="s">
        <v>1804</v>
      </c>
      <c r="E388" s="223">
        <v>24</v>
      </c>
      <c r="F388" s="223">
        <v>8.4600000000000009</v>
      </c>
      <c r="G388" s="66" t="str">
        <f>IFERROR(VLOOKUP(B388:B3427,'DOI TUONG'!$C$2:$E$1306,3,FALSE), "")</f>
        <v/>
      </c>
      <c r="H388" s="66">
        <f t="shared" si="35"/>
        <v>0</v>
      </c>
      <c r="I388" s="215">
        <f t="shared" si="36"/>
        <v>8.4600000000000009</v>
      </c>
      <c r="J388" s="223">
        <v>93</v>
      </c>
      <c r="K388" s="66" t="str">
        <f t="shared" si="37"/>
        <v>Giỏi</v>
      </c>
      <c r="L388" s="66">
        <f t="shared" si="38"/>
        <v>450000</v>
      </c>
      <c r="M388" s="218" t="str">
        <f t="shared" si="39"/>
        <v/>
      </c>
      <c r="N388" s="219">
        <f t="shared" si="40"/>
        <v>1</v>
      </c>
      <c r="O388" s="219" t="str">
        <f t="shared" si="41"/>
        <v/>
      </c>
      <c r="Q388" s="114">
        <v>1</v>
      </c>
    </row>
    <row r="389" spans="1:17" ht="21.75" customHeight="1" x14ac:dyDescent="0.3">
      <c r="A389" s="214">
        <f>SUBTOTAL(9,$Q$22:Q388)+1</f>
        <v>367</v>
      </c>
      <c r="B389" s="223">
        <v>107120196</v>
      </c>
      <c r="C389" s="223" t="s">
        <v>1546</v>
      </c>
      <c r="D389" s="223" t="s">
        <v>36</v>
      </c>
      <c r="E389" s="223">
        <v>14</v>
      </c>
      <c r="F389" s="223">
        <v>8.4600000000000009</v>
      </c>
      <c r="G389" s="66" t="str">
        <f>IFERROR(VLOOKUP(B389:B3428,'DOI TUONG'!$C$2:$E$1306,3,FALSE), "")</f>
        <v/>
      </c>
      <c r="H389" s="66">
        <f t="shared" si="35"/>
        <v>0</v>
      </c>
      <c r="I389" s="215">
        <f t="shared" si="36"/>
        <v>8.4600000000000009</v>
      </c>
      <c r="J389" s="223">
        <v>89</v>
      </c>
      <c r="K389" s="66" t="str">
        <f t="shared" si="37"/>
        <v>Giỏi</v>
      </c>
      <c r="L389" s="66">
        <f t="shared" si="38"/>
        <v>450000</v>
      </c>
      <c r="M389" s="218" t="str">
        <f t="shared" si="39"/>
        <v/>
      </c>
      <c r="N389" s="219">
        <f t="shared" si="40"/>
        <v>1</v>
      </c>
      <c r="O389" s="219" t="str">
        <f t="shared" si="41"/>
        <v/>
      </c>
      <c r="Q389" s="114">
        <v>1</v>
      </c>
    </row>
    <row r="390" spans="1:17" ht="21.75" customHeight="1" x14ac:dyDescent="0.3">
      <c r="A390" s="214">
        <f>SUBTOTAL(9,$Q$22:Q389)+1</f>
        <v>368</v>
      </c>
      <c r="B390" s="223">
        <v>117130008</v>
      </c>
      <c r="C390" s="223" t="s">
        <v>840</v>
      </c>
      <c r="D390" s="223" t="s">
        <v>295</v>
      </c>
      <c r="E390" s="223">
        <v>17.5</v>
      </c>
      <c r="F390" s="223">
        <v>8.4600000000000009</v>
      </c>
      <c r="G390" s="66" t="str">
        <f>IFERROR(VLOOKUP(B390:B3429,'DOI TUONG'!$C$2:$E$1306,3,FALSE), "")</f>
        <v/>
      </c>
      <c r="H390" s="66">
        <f t="shared" si="35"/>
        <v>0</v>
      </c>
      <c r="I390" s="215">
        <f t="shared" si="36"/>
        <v>8.4600000000000009</v>
      </c>
      <c r="J390" s="223">
        <v>88</v>
      </c>
      <c r="K390" s="66" t="str">
        <f t="shared" si="37"/>
        <v>Giỏi</v>
      </c>
      <c r="L390" s="66">
        <f t="shared" si="38"/>
        <v>450000</v>
      </c>
      <c r="M390" s="218" t="str">
        <f t="shared" si="39"/>
        <v/>
      </c>
      <c r="N390" s="219">
        <f t="shared" si="40"/>
        <v>1</v>
      </c>
      <c r="O390" s="219" t="str">
        <f t="shared" si="41"/>
        <v/>
      </c>
      <c r="Q390" s="114">
        <v>1</v>
      </c>
    </row>
    <row r="391" spans="1:17" ht="21.75" customHeight="1" x14ac:dyDescent="0.3">
      <c r="A391" s="214">
        <f>SUBTOTAL(9,$Q$22:Q390)+1</f>
        <v>369</v>
      </c>
      <c r="B391" s="223">
        <v>105140332</v>
      </c>
      <c r="C391" s="223" t="s">
        <v>1899</v>
      </c>
      <c r="D391" s="223" t="s">
        <v>1900</v>
      </c>
      <c r="E391" s="223">
        <v>18</v>
      </c>
      <c r="F391" s="223">
        <v>8.4600000000000009</v>
      </c>
      <c r="G391" s="66" t="str">
        <f>IFERROR(VLOOKUP(B391:B3430,'DOI TUONG'!$C$2:$E$1306,3,FALSE), "")</f>
        <v/>
      </c>
      <c r="H391" s="66">
        <f t="shared" si="35"/>
        <v>0</v>
      </c>
      <c r="I391" s="215">
        <f t="shared" si="36"/>
        <v>8.4600000000000009</v>
      </c>
      <c r="J391" s="223">
        <v>87</v>
      </c>
      <c r="K391" s="66" t="str">
        <f t="shared" si="37"/>
        <v>Giỏi</v>
      </c>
      <c r="L391" s="66">
        <f t="shared" si="38"/>
        <v>450000</v>
      </c>
      <c r="M391" s="218" t="str">
        <f t="shared" si="39"/>
        <v/>
      </c>
      <c r="N391" s="219">
        <f t="shared" si="40"/>
        <v>1</v>
      </c>
      <c r="O391" s="219" t="str">
        <f t="shared" si="41"/>
        <v/>
      </c>
      <c r="Q391" s="114">
        <v>1</v>
      </c>
    </row>
    <row r="392" spans="1:17" ht="21.75" customHeight="1" x14ac:dyDescent="0.3">
      <c r="A392" s="214">
        <f>SUBTOTAL(9,$Q$22:Q391)+1</f>
        <v>370</v>
      </c>
      <c r="B392" s="223">
        <v>118120126</v>
      </c>
      <c r="C392" s="223" t="s">
        <v>3776</v>
      </c>
      <c r="D392" s="223" t="s">
        <v>80</v>
      </c>
      <c r="E392" s="223">
        <v>19</v>
      </c>
      <c r="F392" s="223">
        <v>8.4600000000000009</v>
      </c>
      <c r="G392" s="66" t="str">
        <f>IFERROR(VLOOKUP(B392:B3431,'DOI TUONG'!$C$2:$E$1306,3,FALSE), "")</f>
        <v/>
      </c>
      <c r="H392" s="66">
        <f t="shared" si="35"/>
        <v>0</v>
      </c>
      <c r="I392" s="215">
        <f t="shared" si="36"/>
        <v>8.4600000000000009</v>
      </c>
      <c r="J392" s="223">
        <v>87</v>
      </c>
      <c r="K392" s="66" t="str">
        <f t="shared" si="37"/>
        <v>Giỏi</v>
      </c>
      <c r="L392" s="66">
        <f t="shared" si="38"/>
        <v>450000</v>
      </c>
      <c r="M392" s="218" t="str">
        <f t="shared" si="39"/>
        <v/>
      </c>
      <c r="N392" s="219">
        <f t="shared" si="40"/>
        <v>1</v>
      </c>
      <c r="O392" s="219" t="str">
        <f t="shared" si="41"/>
        <v/>
      </c>
      <c r="Q392" s="114">
        <v>1</v>
      </c>
    </row>
    <row r="393" spans="1:17" ht="21.75" customHeight="1" x14ac:dyDescent="0.3">
      <c r="A393" s="214">
        <f>SUBTOTAL(9,$Q$22:Q392)+1</f>
        <v>371</v>
      </c>
      <c r="B393" s="223">
        <v>104110112</v>
      </c>
      <c r="C393" s="223" t="s">
        <v>1719</v>
      </c>
      <c r="D393" s="223" t="s">
        <v>197</v>
      </c>
      <c r="E393" s="223">
        <v>21</v>
      </c>
      <c r="F393" s="223">
        <v>8.4600000000000009</v>
      </c>
      <c r="G393" s="66" t="str">
        <f>IFERROR(VLOOKUP(B393:B3432,'DOI TUONG'!$C$2:$E$1306,3,FALSE), "")</f>
        <v/>
      </c>
      <c r="H393" s="66">
        <f t="shared" si="35"/>
        <v>0</v>
      </c>
      <c r="I393" s="215">
        <f t="shared" si="36"/>
        <v>8.4600000000000009</v>
      </c>
      <c r="J393" s="223">
        <v>86</v>
      </c>
      <c r="K393" s="66" t="str">
        <f t="shared" si="37"/>
        <v>Giỏi</v>
      </c>
      <c r="L393" s="66">
        <f t="shared" si="38"/>
        <v>450000</v>
      </c>
      <c r="M393" s="218" t="str">
        <f t="shared" si="39"/>
        <v/>
      </c>
      <c r="N393" s="219">
        <f t="shared" si="40"/>
        <v>1</v>
      </c>
      <c r="O393" s="219" t="str">
        <f t="shared" si="41"/>
        <v/>
      </c>
      <c r="Q393" s="114">
        <v>1</v>
      </c>
    </row>
    <row r="394" spans="1:17" ht="21.75" customHeight="1" x14ac:dyDescent="0.3">
      <c r="A394" s="214">
        <f>SUBTOTAL(9,$Q$22:Q393)+1</f>
        <v>372</v>
      </c>
      <c r="B394" s="223">
        <v>110110469</v>
      </c>
      <c r="C394" s="223" t="s">
        <v>1659</v>
      </c>
      <c r="D394" s="223" t="s">
        <v>147</v>
      </c>
      <c r="E394" s="223">
        <v>21</v>
      </c>
      <c r="F394" s="223">
        <v>8.4600000000000009</v>
      </c>
      <c r="G394" s="66" t="str">
        <f>IFERROR(VLOOKUP(B394:B3433,'DOI TUONG'!$C$2:$E$1306,3,FALSE), "")</f>
        <v/>
      </c>
      <c r="H394" s="66">
        <f t="shared" si="35"/>
        <v>0</v>
      </c>
      <c r="I394" s="215">
        <f t="shared" si="36"/>
        <v>8.4600000000000009</v>
      </c>
      <c r="J394" s="223">
        <v>86</v>
      </c>
      <c r="K394" s="66" t="str">
        <f t="shared" si="37"/>
        <v>Giỏi</v>
      </c>
      <c r="L394" s="66">
        <f t="shared" si="38"/>
        <v>450000</v>
      </c>
      <c r="M394" s="218" t="str">
        <f t="shared" si="39"/>
        <v/>
      </c>
      <c r="N394" s="219">
        <f t="shared" si="40"/>
        <v>1</v>
      </c>
      <c r="O394" s="219" t="str">
        <f t="shared" si="41"/>
        <v/>
      </c>
      <c r="Q394" s="114">
        <v>1</v>
      </c>
    </row>
    <row r="395" spans="1:17" ht="21.75" customHeight="1" x14ac:dyDescent="0.3">
      <c r="A395" s="214">
        <f>SUBTOTAL(9,$Q$22:Q394)+1</f>
        <v>373</v>
      </c>
      <c r="B395" s="223">
        <v>105130295</v>
      </c>
      <c r="C395" s="223" t="s">
        <v>3420</v>
      </c>
      <c r="D395" s="223" t="s">
        <v>181</v>
      </c>
      <c r="E395" s="223">
        <v>16.5</v>
      </c>
      <c r="F395" s="223">
        <v>8.4600000000000009</v>
      </c>
      <c r="G395" s="66" t="str">
        <f>IFERROR(VLOOKUP(B395:B3434,'DOI TUONG'!$C$2:$E$1306,3,FALSE), "")</f>
        <v/>
      </c>
      <c r="H395" s="66">
        <f t="shared" si="35"/>
        <v>0</v>
      </c>
      <c r="I395" s="215">
        <f t="shared" si="36"/>
        <v>8.4600000000000009</v>
      </c>
      <c r="J395" s="223">
        <v>85</v>
      </c>
      <c r="K395" s="66" t="str">
        <f t="shared" si="37"/>
        <v>Giỏi</v>
      </c>
      <c r="L395" s="66">
        <f t="shared" si="38"/>
        <v>450000</v>
      </c>
      <c r="M395" s="218" t="str">
        <f t="shared" si="39"/>
        <v/>
      </c>
      <c r="N395" s="219">
        <f t="shared" si="40"/>
        <v>1</v>
      </c>
      <c r="O395" s="219" t="str">
        <f t="shared" si="41"/>
        <v/>
      </c>
      <c r="Q395" s="114">
        <v>1</v>
      </c>
    </row>
    <row r="396" spans="1:17" ht="21.75" customHeight="1" x14ac:dyDescent="0.3">
      <c r="A396" s="214">
        <f>SUBTOTAL(9,$Q$22:Q395)+1</f>
        <v>374</v>
      </c>
      <c r="B396" s="223">
        <v>118110104</v>
      </c>
      <c r="C396" s="223" t="s">
        <v>1221</v>
      </c>
      <c r="D396" s="223" t="s">
        <v>231</v>
      </c>
      <c r="E396" s="223">
        <v>17</v>
      </c>
      <c r="F396" s="223">
        <v>8.4600000000000009</v>
      </c>
      <c r="G396" s="66" t="str">
        <f>IFERROR(VLOOKUP(B396:B3435,'DOI TUONG'!$C$2:$E$1306,3,FALSE), "")</f>
        <v/>
      </c>
      <c r="H396" s="66">
        <f t="shared" si="35"/>
        <v>0</v>
      </c>
      <c r="I396" s="215">
        <f t="shared" si="36"/>
        <v>8.4600000000000009</v>
      </c>
      <c r="J396" s="223">
        <v>83</v>
      </c>
      <c r="K396" s="66" t="str">
        <f t="shared" si="37"/>
        <v>Giỏi</v>
      </c>
      <c r="L396" s="66">
        <f t="shared" si="38"/>
        <v>450000</v>
      </c>
      <c r="M396" s="218" t="str">
        <f t="shared" si="39"/>
        <v/>
      </c>
      <c r="N396" s="219">
        <f t="shared" si="40"/>
        <v>1</v>
      </c>
      <c r="O396" s="219" t="str">
        <f t="shared" si="41"/>
        <v/>
      </c>
      <c r="Q396" s="114">
        <v>1</v>
      </c>
    </row>
    <row r="397" spans="1:17" ht="21.75" customHeight="1" x14ac:dyDescent="0.3">
      <c r="A397" s="214">
        <f>SUBTOTAL(9,$Q$22:Q396)+1</f>
        <v>375</v>
      </c>
      <c r="B397" s="223">
        <v>102130201</v>
      </c>
      <c r="C397" s="223" t="s">
        <v>3309</v>
      </c>
      <c r="D397" s="223" t="s">
        <v>53</v>
      </c>
      <c r="E397" s="223">
        <v>17</v>
      </c>
      <c r="F397" s="223">
        <v>8.4600000000000009</v>
      </c>
      <c r="G397" s="66" t="str">
        <f>IFERROR(VLOOKUP(B397:B3436,'DOI TUONG'!$C$2:$E$1306,3,FALSE), "")</f>
        <v/>
      </c>
      <c r="H397" s="66">
        <f t="shared" si="35"/>
        <v>0</v>
      </c>
      <c r="I397" s="215">
        <f t="shared" si="36"/>
        <v>8.4600000000000009</v>
      </c>
      <c r="J397" s="223">
        <v>82</v>
      </c>
      <c r="K397" s="66" t="str">
        <f t="shared" si="37"/>
        <v>Giỏi</v>
      </c>
      <c r="L397" s="66">
        <f t="shared" si="38"/>
        <v>450000</v>
      </c>
      <c r="M397" s="218" t="str">
        <f t="shared" si="39"/>
        <v/>
      </c>
      <c r="N397" s="219">
        <f t="shared" si="40"/>
        <v>1</v>
      </c>
      <c r="O397" s="219" t="str">
        <f t="shared" si="41"/>
        <v/>
      </c>
      <c r="Q397" s="114">
        <v>1</v>
      </c>
    </row>
    <row r="398" spans="1:17" ht="21.75" customHeight="1" x14ac:dyDescent="0.3">
      <c r="A398" s="214">
        <f>SUBTOTAL(9,$Q$22:Q397)+1</f>
        <v>376</v>
      </c>
      <c r="B398" s="223">
        <v>105120345</v>
      </c>
      <c r="C398" s="223" t="s">
        <v>1076</v>
      </c>
      <c r="D398" s="223" t="s">
        <v>43</v>
      </c>
      <c r="E398" s="223">
        <v>17.5</v>
      </c>
      <c r="F398" s="223">
        <v>8.26</v>
      </c>
      <c r="G398" s="66" t="str">
        <f>IFERROR(VLOOKUP(B398:B3437,'DOI TUONG'!$C$2:$E$1306,3,FALSE), "")</f>
        <v>LP</v>
      </c>
      <c r="H398" s="66">
        <f t="shared" si="35"/>
        <v>0.2</v>
      </c>
      <c r="I398" s="215">
        <f t="shared" si="36"/>
        <v>8.4599999999999991</v>
      </c>
      <c r="J398" s="223">
        <v>89</v>
      </c>
      <c r="K398" s="66" t="str">
        <f t="shared" si="37"/>
        <v>Giỏi</v>
      </c>
      <c r="L398" s="66">
        <f t="shared" si="38"/>
        <v>450000</v>
      </c>
      <c r="M398" s="218" t="str">
        <f t="shared" si="39"/>
        <v/>
      </c>
      <c r="N398" s="219">
        <f t="shared" si="40"/>
        <v>1</v>
      </c>
      <c r="O398" s="219" t="str">
        <f t="shared" si="41"/>
        <v/>
      </c>
      <c r="Q398" s="114">
        <v>1</v>
      </c>
    </row>
    <row r="399" spans="1:17" ht="21.75" customHeight="1" x14ac:dyDescent="0.3">
      <c r="A399" s="214">
        <f>SUBTOTAL(9,$Q$22:Q398)+1</f>
        <v>377</v>
      </c>
      <c r="B399" s="223">
        <v>106130154</v>
      </c>
      <c r="C399" s="223" t="s">
        <v>208</v>
      </c>
      <c r="D399" s="223" t="s">
        <v>209</v>
      </c>
      <c r="E399" s="223">
        <v>15</v>
      </c>
      <c r="F399" s="223">
        <v>8.15</v>
      </c>
      <c r="G399" s="66" t="str">
        <f>IFERROR(VLOOKUP(B399:B3438,'DOI TUONG'!$C$2:$E$1306,3,FALSE), "")</f>
        <v>LT</v>
      </c>
      <c r="H399" s="66">
        <f t="shared" si="35"/>
        <v>0.3</v>
      </c>
      <c r="I399" s="215">
        <f t="shared" si="36"/>
        <v>8.4500000000000011</v>
      </c>
      <c r="J399" s="223">
        <v>93</v>
      </c>
      <c r="K399" s="66" t="str">
        <f t="shared" si="37"/>
        <v>Giỏi</v>
      </c>
      <c r="L399" s="66">
        <f t="shared" si="38"/>
        <v>450000</v>
      </c>
      <c r="M399" s="218" t="str">
        <f t="shared" si="39"/>
        <v/>
      </c>
      <c r="N399" s="219">
        <f t="shared" si="40"/>
        <v>1</v>
      </c>
      <c r="O399" s="219" t="str">
        <f t="shared" si="41"/>
        <v/>
      </c>
      <c r="Q399" s="114">
        <v>1</v>
      </c>
    </row>
    <row r="400" spans="1:17" ht="21.75" customHeight="1" x14ac:dyDescent="0.3">
      <c r="A400" s="214">
        <f>SUBTOTAL(9,$Q$22:Q399)+1</f>
        <v>378</v>
      </c>
      <c r="B400" s="223">
        <v>101120375</v>
      </c>
      <c r="C400" s="223" t="s">
        <v>579</v>
      </c>
      <c r="D400" s="223" t="s">
        <v>345</v>
      </c>
      <c r="E400" s="223">
        <v>17</v>
      </c>
      <c r="F400" s="223">
        <v>8.15</v>
      </c>
      <c r="G400" s="66" t="str">
        <f>IFERROR(VLOOKUP(B400:B3439,'DOI TUONG'!$C$2:$E$1306,3,FALSE), "")</f>
        <v>LT</v>
      </c>
      <c r="H400" s="66">
        <f t="shared" si="35"/>
        <v>0.3</v>
      </c>
      <c r="I400" s="215">
        <f t="shared" si="36"/>
        <v>8.4500000000000011</v>
      </c>
      <c r="J400" s="223">
        <v>90</v>
      </c>
      <c r="K400" s="66" t="str">
        <f t="shared" si="37"/>
        <v>Giỏi</v>
      </c>
      <c r="L400" s="66">
        <f t="shared" si="38"/>
        <v>450000</v>
      </c>
      <c r="M400" s="218" t="str">
        <f t="shared" si="39"/>
        <v/>
      </c>
      <c r="N400" s="219">
        <f t="shared" si="40"/>
        <v>1</v>
      </c>
      <c r="O400" s="219" t="str">
        <f t="shared" si="41"/>
        <v/>
      </c>
      <c r="Q400" s="114">
        <v>1</v>
      </c>
    </row>
    <row r="401" spans="1:17" ht="21.75" customHeight="1" x14ac:dyDescent="0.3">
      <c r="A401" s="214">
        <f>SUBTOTAL(9,$Q$22:Q400)+1</f>
        <v>379</v>
      </c>
      <c r="B401" s="223">
        <v>110110279</v>
      </c>
      <c r="C401" s="223" t="s">
        <v>1585</v>
      </c>
      <c r="D401" s="223" t="s">
        <v>175</v>
      </c>
      <c r="E401" s="223">
        <v>19</v>
      </c>
      <c r="F401" s="223">
        <v>8.15</v>
      </c>
      <c r="G401" s="66" t="str">
        <f>IFERROR(VLOOKUP(B401:B3440,'DOI TUONG'!$C$2:$E$1306,3,FALSE), "")</f>
        <v>BT CĐ</v>
      </c>
      <c r="H401" s="66">
        <f t="shared" si="35"/>
        <v>0.3</v>
      </c>
      <c r="I401" s="215">
        <f t="shared" si="36"/>
        <v>8.4500000000000011</v>
      </c>
      <c r="J401" s="223">
        <v>90</v>
      </c>
      <c r="K401" s="66" t="str">
        <f t="shared" si="37"/>
        <v>Giỏi</v>
      </c>
      <c r="L401" s="66">
        <f t="shared" si="38"/>
        <v>450000</v>
      </c>
      <c r="M401" s="218" t="str">
        <f t="shared" si="39"/>
        <v/>
      </c>
      <c r="N401" s="219">
        <f t="shared" si="40"/>
        <v>1</v>
      </c>
      <c r="O401" s="219" t="str">
        <f t="shared" si="41"/>
        <v/>
      </c>
      <c r="Q401" s="114">
        <v>1</v>
      </c>
    </row>
    <row r="402" spans="1:17" ht="21.75" customHeight="1" x14ac:dyDescent="0.3">
      <c r="A402" s="214">
        <f>SUBTOTAL(9,$Q$22:Q401)+1</f>
        <v>380</v>
      </c>
      <c r="B402" s="223">
        <v>103110244</v>
      </c>
      <c r="C402" s="223" t="s">
        <v>1245</v>
      </c>
      <c r="D402" s="223" t="s">
        <v>414</v>
      </c>
      <c r="E402" s="223">
        <v>18.5</v>
      </c>
      <c r="F402" s="223">
        <v>8.25</v>
      </c>
      <c r="G402" s="66" t="str">
        <f>IFERROR(VLOOKUP(B402:B3441,'DOI TUONG'!$C$2:$E$1306,3,FALSE), "")</f>
        <v>LP</v>
      </c>
      <c r="H402" s="66">
        <f t="shared" si="35"/>
        <v>0.2</v>
      </c>
      <c r="I402" s="215">
        <f t="shared" si="36"/>
        <v>8.4499999999999993</v>
      </c>
      <c r="J402" s="223">
        <v>91</v>
      </c>
      <c r="K402" s="66" t="str">
        <f t="shared" si="37"/>
        <v>Giỏi</v>
      </c>
      <c r="L402" s="66">
        <f t="shared" si="38"/>
        <v>450000</v>
      </c>
      <c r="M402" s="218" t="str">
        <f t="shared" si="39"/>
        <v/>
      </c>
      <c r="N402" s="219">
        <f t="shared" si="40"/>
        <v>1</v>
      </c>
      <c r="O402" s="219" t="str">
        <f t="shared" si="41"/>
        <v/>
      </c>
      <c r="Q402" s="114">
        <v>1</v>
      </c>
    </row>
    <row r="403" spans="1:17" ht="21.75" customHeight="1" x14ac:dyDescent="0.3">
      <c r="A403" s="214">
        <f>SUBTOTAL(9,$Q$22:Q402)+1</f>
        <v>381</v>
      </c>
      <c r="B403" s="223">
        <v>105110261</v>
      </c>
      <c r="C403" s="223" t="s">
        <v>294</v>
      </c>
      <c r="D403" s="223" t="s">
        <v>35</v>
      </c>
      <c r="E403" s="223">
        <v>20.5</v>
      </c>
      <c r="F403" s="223">
        <v>8.4499999999999993</v>
      </c>
      <c r="G403" s="66" t="str">
        <f>IFERROR(VLOOKUP(B403:B3442,'DOI TUONG'!$C$2:$E$1306,3,FALSE), "")</f>
        <v/>
      </c>
      <c r="H403" s="66">
        <f t="shared" si="35"/>
        <v>0</v>
      </c>
      <c r="I403" s="215">
        <f t="shared" si="36"/>
        <v>8.4499999999999993</v>
      </c>
      <c r="J403" s="223">
        <v>89</v>
      </c>
      <c r="K403" s="66" t="str">
        <f t="shared" si="37"/>
        <v>Giỏi</v>
      </c>
      <c r="L403" s="66">
        <f t="shared" si="38"/>
        <v>450000</v>
      </c>
      <c r="M403" s="218" t="str">
        <f t="shared" si="39"/>
        <v/>
      </c>
      <c r="N403" s="219">
        <f t="shared" si="40"/>
        <v>1</v>
      </c>
      <c r="O403" s="219" t="str">
        <f t="shared" si="41"/>
        <v/>
      </c>
      <c r="Q403" s="114">
        <v>1</v>
      </c>
    </row>
    <row r="404" spans="1:17" ht="21.75" customHeight="1" x14ac:dyDescent="0.3">
      <c r="A404" s="214">
        <f>SUBTOTAL(9,$Q$22:Q403)+1</f>
        <v>382</v>
      </c>
      <c r="B404" s="223">
        <v>107120206</v>
      </c>
      <c r="C404" s="223" t="s">
        <v>2016</v>
      </c>
      <c r="D404" s="223" t="s">
        <v>36</v>
      </c>
      <c r="E404" s="223">
        <v>17</v>
      </c>
      <c r="F404" s="223">
        <v>8.4499999999999993</v>
      </c>
      <c r="G404" s="66" t="str">
        <f>IFERROR(VLOOKUP(B404:B3443,'DOI TUONG'!$C$2:$E$1306,3,FALSE), "")</f>
        <v/>
      </c>
      <c r="H404" s="66">
        <f t="shared" si="35"/>
        <v>0</v>
      </c>
      <c r="I404" s="215">
        <f t="shared" si="36"/>
        <v>8.4499999999999993</v>
      </c>
      <c r="J404" s="223">
        <v>89</v>
      </c>
      <c r="K404" s="66" t="str">
        <f t="shared" si="37"/>
        <v>Giỏi</v>
      </c>
      <c r="L404" s="66">
        <f t="shared" si="38"/>
        <v>450000</v>
      </c>
      <c r="M404" s="218" t="str">
        <f t="shared" si="39"/>
        <v/>
      </c>
      <c r="N404" s="219">
        <f t="shared" si="40"/>
        <v>1</v>
      </c>
      <c r="O404" s="219" t="str">
        <f t="shared" si="41"/>
        <v/>
      </c>
      <c r="Q404" s="114">
        <v>1</v>
      </c>
    </row>
    <row r="405" spans="1:17" ht="21.75" customHeight="1" x14ac:dyDescent="0.3">
      <c r="A405" s="214">
        <f>SUBTOTAL(9,$Q$22:Q404)+1</f>
        <v>383</v>
      </c>
      <c r="B405" s="223">
        <v>105110216</v>
      </c>
      <c r="C405" s="223" t="s">
        <v>734</v>
      </c>
      <c r="D405" s="223" t="s">
        <v>35</v>
      </c>
      <c r="E405" s="223">
        <v>15</v>
      </c>
      <c r="F405" s="223">
        <v>8.4499999999999993</v>
      </c>
      <c r="G405" s="66" t="str">
        <f>IFERROR(VLOOKUP(B405:B3444,'DOI TUONG'!$C$2:$E$1306,3,FALSE), "")</f>
        <v/>
      </c>
      <c r="H405" s="66">
        <f t="shared" si="35"/>
        <v>0</v>
      </c>
      <c r="I405" s="215">
        <f t="shared" si="36"/>
        <v>8.4499999999999993</v>
      </c>
      <c r="J405" s="223">
        <v>88</v>
      </c>
      <c r="K405" s="66" t="str">
        <f t="shared" si="37"/>
        <v>Giỏi</v>
      </c>
      <c r="L405" s="66">
        <f t="shared" si="38"/>
        <v>450000</v>
      </c>
      <c r="M405" s="218" t="str">
        <f t="shared" si="39"/>
        <v/>
      </c>
      <c r="N405" s="219">
        <f t="shared" si="40"/>
        <v>1</v>
      </c>
      <c r="O405" s="219" t="str">
        <f t="shared" si="41"/>
        <v/>
      </c>
      <c r="Q405" s="114">
        <v>1</v>
      </c>
    </row>
    <row r="406" spans="1:17" ht="21.75" customHeight="1" x14ac:dyDescent="0.3">
      <c r="A406" s="214">
        <f>SUBTOTAL(9,$Q$22:Q405)+1</f>
        <v>384</v>
      </c>
      <c r="B406" s="223">
        <v>118130170</v>
      </c>
      <c r="C406" s="223" t="s">
        <v>1291</v>
      </c>
      <c r="D406" s="223" t="s">
        <v>59</v>
      </c>
      <c r="E406" s="223">
        <v>23</v>
      </c>
      <c r="F406" s="223">
        <v>8.4499999999999993</v>
      </c>
      <c r="G406" s="66" t="str">
        <f>IFERROR(VLOOKUP(B406:B3445,'DOI TUONG'!$C$2:$E$1306,3,FALSE), "")</f>
        <v/>
      </c>
      <c r="H406" s="66">
        <f t="shared" si="35"/>
        <v>0</v>
      </c>
      <c r="I406" s="215">
        <f t="shared" si="36"/>
        <v>8.4499999999999993</v>
      </c>
      <c r="J406" s="223">
        <v>88</v>
      </c>
      <c r="K406" s="66" t="str">
        <f t="shared" si="37"/>
        <v>Giỏi</v>
      </c>
      <c r="L406" s="66">
        <f t="shared" si="38"/>
        <v>450000</v>
      </c>
      <c r="M406" s="218" t="str">
        <f t="shared" si="39"/>
        <v/>
      </c>
      <c r="N406" s="219">
        <f t="shared" si="40"/>
        <v>1</v>
      </c>
      <c r="O406" s="219" t="str">
        <f t="shared" si="41"/>
        <v/>
      </c>
      <c r="Q406" s="114">
        <v>1</v>
      </c>
    </row>
    <row r="407" spans="1:17" ht="21.75" customHeight="1" x14ac:dyDescent="0.3">
      <c r="A407" s="214">
        <f>SUBTOTAL(9,$Q$22:Q406)+1</f>
        <v>385</v>
      </c>
      <c r="B407" s="223">
        <v>111110004</v>
      </c>
      <c r="C407" s="223" t="s">
        <v>1072</v>
      </c>
      <c r="D407" s="223" t="s">
        <v>435</v>
      </c>
      <c r="E407" s="223">
        <v>19</v>
      </c>
      <c r="F407" s="223">
        <v>8.4499999999999993</v>
      </c>
      <c r="G407" s="66" t="str">
        <f>IFERROR(VLOOKUP(B407:B3446,'DOI TUONG'!$C$2:$E$1306,3,FALSE), "")</f>
        <v/>
      </c>
      <c r="H407" s="66">
        <f t="shared" ref="H407:H470" si="42">IF(G407="UV ĐT",0.3, 0)+IF(G407="UV HSV", 0.3, 0)+IF(G407="PBT LCĐ", 0.3,0)+ IF(G407="UV LCĐ", 0.2, 0)+IF(G407="BT CĐ", 0.3,0)+ IF(G407="PBT CĐ", 0.2,0)+ IF(G407="CN CLB", 0.2,0)+ IF(G407="CN DĐ", 0.2,0)+IF(G407="TĐXK", 0.3, 0)+IF(G407="PĐXK", 0.2, 0)+IF(G407="LT", 0.3,0)+IF(G407="LP", 0.2, 0)+IF(G407="GK 0.2",0.2,0)+IF(G407="GK 0.3", 0.3, 0)+IF(G407="TB ĐD",0.3,0)+IF(G407="PB ĐD",0.2,0)+IF(G407="ĐT ĐTQ",0.3,0)+IF(G407="ĐP ĐTQ",0.2,0)</f>
        <v>0</v>
      </c>
      <c r="I407" s="215">
        <f t="shared" ref="I407:I470" si="43">F407+H407</f>
        <v>8.4499999999999993</v>
      </c>
      <c r="J407" s="223">
        <v>87</v>
      </c>
      <c r="K407" s="66" t="str">
        <f t="shared" ref="K407:K470" si="44">IF(AND(I407&gt;=9,J407&gt;=90), "Xuất sắc", IF(AND(I407&gt;=8,J407&gt;=80), "Giỏi", "Khá"))</f>
        <v>Giỏi</v>
      </c>
      <c r="L407" s="66">
        <f t="shared" ref="L407:L470" si="45">IF(K407="Xuất sắc", 500000, IF(K407="Giỏi", 450000, 395000))</f>
        <v>450000</v>
      </c>
      <c r="M407" s="218" t="str">
        <f t="shared" si="39"/>
        <v/>
      </c>
      <c r="N407" s="219">
        <f t="shared" si="40"/>
        <v>1</v>
      </c>
      <c r="O407" s="219" t="str">
        <f t="shared" si="41"/>
        <v/>
      </c>
      <c r="Q407" s="114">
        <v>1</v>
      </c>
    </row>
    <row r="408" spans="1:17" ht="21.75" customHeight="1" x14ac:dyDescent="0.3">
      <c r="A408" s="214">
        <f>SUBTOTAL(9,$Q$22:Q407)+1</f>
        <v>386</v>
      </c>
      <c r="B408" s="223">
        <v>105110284</v>
      </c>
      <c r="C408" s="223" t="s">
        <v>1074</v>
      </c>
      <c r="D408" s="223" t="s">
        <v>56</v>
      </c>
      <c r="E408" s="223">
        <v>15</v>
      </c>
      <c r="F408" s="223">
        <v>8.4499999999999993</v>
      </c>
      <c r="G408" s="66" t="str">
        <f>IFERROR(VLOOKUP(B408:B3447,'DOI TUONG'!$C$2:$E$1306,3,FALSE), "")</f>
        <v/>
      </c>
      <c r="H408" s="66">
        <f t="shared" si="42"/>
        <v>0</v>
      </c>
      <c r="I408" s="215">
        <f t="shared" si="43"/>
        <v>8.4499999999999993</v>
      </c>
      <c r="J408" s="223">
        <v>86</v>
      </c>
      <c r="K408" s="66" t="str">
        <f t="shared" si="44"/>
        <v>Giỏi</v>
      </c>
      <c r="L408" s="66">
        <f t="shared" si="45"/>
        <v>450000</v>
      </c>
      <c r="M408" s="218" t="str">
        <f t="shared" si="39"/>
        <v/>
      </c>
      <c r="N408" s="219">
        <f t="shared" si="40"/>
        <v>1</v>
      </c>
      <c r="O408" s="219" t="str">
        <f t="shared" si="41"/>
        <v/>
      </c>
      <c r="Q408" s="114">
        <v>1</v>
      </c>
    </row>
    <row r="409" spans="1:17" ht="21.75" customHeight="1" x14ac:dyDescent="0.3">
      <c r="A409" s="214">
        <f>SUBTOTAL(9,$Q$22:Q408)+1</f>
        <v>387</v>
      </c>
      <c r="B409" s="223">
        <v>105110419</v>
      </c>
      <c r="C409" s="223" t="s">
        <v>1388</v>
      </c>
      <c r="D409" s="223" t="s">
        <v>123</v>
      </c>
      <c r="E409" s="223">
        <v>15</v>
      </c>
      <c r="F409" s="223">
        <v>8.4499999999999993</v>
      </c>
      <c r="G409" s="66" t="str">
        <f>IFERROR(VLOOKUP(B409:B3448,'DOI TUONG'!$C$2:$E$1306,3,FALSE), "")</f>
        <v/>
      </c>
      <c r="H409" s="66">
        <f t="shared" si="42"/>
        <v>0</v>
      </c>
      <c r="I409" s="215">
        <f t="shared" si="43"/>
        <v>8.4499999999999993</v>
      </c>
      <c r="J409" s="223">
        <v>86</v>
      </c>
      <c r="K409" s="66" t="str">
        <f t="shared" si="44"/>
        <v>Giỏi</v>
      </c>
      <c r="L409" s="66">
        <f t="shared" si="45"/>
        <v>450000</v>
      </c>
      <c r="M409" s="218" t="str">
        <f t="shared" si="39"/>
        <v/>
      </c>
      <c r="N409" s="219">
        <f t="shared" si="40"/>
        <v>1</v>
      </c>
      <c r="O409" s="219" t="str">
        <f t="shared" si="41"/>
        <v/>
      </c>
      <c r="Q409" s="114">
        <v>1</v>
      </c>
    </row>
    <row r="410" spans="1:17" ht="21.75" customHeight="1" x14ac:dyDescent="0.3">
      <c r="A410" s="214">
        <f>SUBTOTAL(9,$Q$22:Q409)+1</f>
        <v>388</v>
      </c>
      <c r="B410" s="223">
        <v>102110124</v>
      </c>
      <c r="C410" s="223" t="s">
        <v>1822</v>
      </c>
      <c r="D410" s="223" t="s">
        <v>115</v>
      </c>
      <c r="E410" s="223">
        <v>16</v>
      </c>
      <c r="F410" s="223">
        <v>8.4499999999999993</v>
      </c>
      <c r="G410" s="66" t="str">
        <f>IFERROR(VLOOKUP(B410:B3449,'DOI TUONG'!$C$2:$E$1306,3,FALSE), "")</f>
        <v/>
      </c>
      <c r="H410" s="66">
        <f t="shared" si="42"/>
        <v>0</v>
      </c>
      <c r="I410" s="215">
        <f t="shared" si="43"/>
        <v>8.4499999999999993</v>
      </c>
      <c r="J410" s="223">
        <v>85</v>
      </c>
      <c r="K410" s="66" t="str">
        <f t="shared" si="44"/>
        <v>Giỏi</v>
      </c>
      <c r="L410" s="66">
        <f t="shared" si="45"/>
        <v>450000</v>
      </c>
      <c r="M410" s="218" t="str">
        <f t="shared" si="39"/>
        <v/>
      </c>
      <c r="N410" s="219">
        <f t="shared" si="40"/>
        <v>1</v>
      </c>
      <c r="O410" s="219" t="str">
        <f t="shared" si="41"/>
        <v/>
      </c>
      <c r="Q410" s="114">
        <v>1</v>
      </c>
    </row>
    <row r="411" spans="1:17" ht="21.75" customHeight="1" x14ac:dyDescent="0.3">
      <c r="A411" s="214">
        <f>SUBTOTAL(9,$Q$22:Q410)+1</f>
        <v>389</v>
      </c>
      <c r="B411" s="223">
        <v>102110342</v>
      </c>
      <c r="C411" s="223" t="s">
        <v>820</v>
      </c>
      <c r="D411" s="223" t="s">
        <v>32</v>
      </c>
      <c r="E411" s="223">
        <v>21</v>
      </c>
      <c r="F411" s="223">
        <v>8.4499999999999993</v>
      </c>
      <c r="G411" s="66" t="str">
        <f>IFERROR(VLOOKUP(B411:B3450,'DOI TUONG'!$C$2:$E$1306,3,FALSE), "")</f>
        <v/>
      </c>
      <c r="H411" s="66">
        <f t="shared" si="42"/>
        <v>0</v>
      </c>
      <c r="I411" s="215">
        <f t="shared" si="43"/>
        <v>8.4499999999999993</v>
      </c>
      <c r="J411" s="223">
        <v>85</v>
      </c>
      <c r="K411" s="66" t="str">
        <f t="shared" si="44"/>
        <v>Giỏi</v>
      </c>
      <c r="L411" s="66">
        <f t="shared" si="45"/>
        <v>450000</v>
      </c>
      <c r="M411" s="218" t="str">
        <f t="shared" si="39"/>
        <v/>
      </c>
      <c r="N411" s="219">
        <f t="shared" si="40"/>
        <v>1</v>
      </c>
      <c r="O411" s="219" t="str">
        <f t="shared" si="41"/>
        <v/>
      </c>
      <c r="Q411" s="114">
        <v>1</v>
      </c>
    </row>
    <row r="412" spans="1:17" ht="21.75" customHeight="1" x14ac:dyDescent="0.3">
      <c r="A412" s="214">
        <f>SUBTOTAL(9,$Q$22:Q411)+1</f>
        <v>390</v>
      </c>
      <c r="B412" s="223">
        <v>110110474</v>
      </c>
      <c r="C412" s="223" t="s">
        <v>1609</v>
      </c>
      <c r="D412" s="223" t="s">
        <v>147</v>
      </c>
      <c r="E412" s="223">
        <v>21</v>
      </c>
      <c r="F412" s="223">
        <v>8.4499999999999993</v>
      </c>
      <c r="G412" s="66" t="str">
        <f>IFERROR(VLOOKUP(B412:B3451,'DOI TUONG'!$C$2:$E$1306,3,FALSE), "")</f>
        <v/>
      </c>
      <c r="H412" s="66">
        <f t="shared" si="42"/>
        <v>0</v>
      </c>
      <c r="I412" s="215">
        <f t="shared" si="43"/>
        <v>8.4499999999999993</v>
      </c>
      <c r="J412" s="223">
        <v>85</v>
      </c>
      <c r="K412" s="66" t="str">
        <f t="shared" si="44"/>
        <v>Giỏi</v>
      </c>
      <c r="L412" s="66">
        <f t="shared" si="45"/>
        <v>450000</v>
      </c>
      <c r="M412" s="218" t="str">
        <f t="shared" si="39"/>
        <v/>
      </c>
      <c r="N412" s="219">
        <f t="shared" si="40"/>
        <v>1</v>
      </c>
      <c r="O412" s="219" t="str">
        <f t="shared" si="41"/>
        <v/>
      </c>
      <c r="Q412" s="114">
        <v>1</v>
      </c>
    </row>
    <row r="413" spans="1:17" ht="21.75" customHeight="1" x14ac:dyDescent="0.3">
      <c r="A413" s="214">
        <f>SUBTOTAL(9,$Q$22:Q412)+1</f>
        <v>391</v>
      </c>
      <c r="B413" s="223">
        <v>110130181</v>
      </c>
      <c r="C413" s="223" t="s">
        <v>767</v>
      </c>
      <c r="D413" s="223" t="s">
        <v>258</v>
      </c>
      <c r="E413" s="223">
        <v>17.5</v>
      </c>
      <c r="F413" s="223">
        <v>8.4499999999999993</v>
      </c>
      <c r="G413" s="66" t="str">
        <f>IFERROR(VLOOKUP(B413:B3452,'DOI TUONG'!$C$2:$E$1306,3,FALSE), "")</f>
        <v/>
      </c>
      <c r="H413" s="66">
        <f t="shared" si="42"/>
        <v>0</v>
      </c>
      <c r="I413" s="215">
        <f t="shared" si="43"/>
        <v>8.4499999999999993</v>
      </c>
      <c r="J413" s="223">
        <v>85</v>
      </c>
      <c r="K413" s="66" t="str">
        <f t="shared" si="44"/>
        <v>Giỏi</v>
      </c>
      <c r="L413" s="66">
        <f t="shared" si="45"/>
        <v>450000</v>
      </c>
      <c r="M413" s="218" t="str">
        <f t="shared" ref="M413:M476" si="46">IF(K413="Xuất sắc",1,"")</f>
        <v/>
      </c>
      <c r="N413" s="219">
        <f t="shared" ref="N413:N476" si="47">IF(K413="Giỏi",1,"")</f>
        <v>1</v>
      </c>
      <c r="O413" s="219" t="str">
        <f t="shared" ref="O413:O476" si="48">IF(K413="Khá",1,"")</f>
        <v/>
      </c>
      <c r="Q413" s="114">
        <v>1</v>
      </c>
    </row>
    <row r="414" spans="1:17" ht="21.75" customHeight="1" x14ac:dyDescent="0.3">
      <c r="A414" s="214">
        <f>SUBTOTAL(9,$Q$22:Q413)+1</f>
        <v>392</v>
      </c>
      <c r="B414" s="223">
        <v>107110356</v>
      </c>
      <c r="C414" s="223" t="s">
        <v>2012</v>
      </c>
      <c r="D414" s="223" t="s">
        <v>66</v>
      </c>
      <c r="E414" s="223">
        <v>19</v>
      </c>
      <c r="F414" s="223">
        <v>8.44</v>
      </c>
      <c r="G414" s="66" t="str">
        <f>IFERROR(VLOOKUP(B414:B3453,'DOI TUONG'!$C$2:$E$1306,3,FALSE), "")</f>
        <v/>
      </c>
      <c r="H414" s="66">
        <f t="shared" si="42"/>
        <v>0</v>
      </c>
      <c r="I414" s="215">
        <f t="shared" si="43"/>
        <v>8.44</v>
      </c>
      <c r="J414" s="223">
        <v>91</v>
      </c>
      <c r="K414" s="66" t="str">
        <f t="shared" si="44"/>
        <v>Giỏi</v>
      </c>
      <c r="L414" s="66">
        <f t="shared" si="45"/>
        <v>450000</v>
      </c>
      <c r="M414" s="218" t="str">
        <f t="shared" si="46"/>
        <v/>
      </c>
      <c r="N414" s="219">
        <f t="shared" si="47"/>
        <v>1</v>
      </c>
      <c r="O414" s="219" t="str">
        <f t="shared" si="48"/>
        <v/>
      </c>
      <c r="Q414" s="114">
        <v>1</v>
      </c>
    </row>
    <row r="415" spans="1:17" ht="21.75" customHeight="1" x14ac:dyDescent="0.3">
      <c r="A415" s="214">
        <f>SUBTOTAL(9,$Q$22:Q414)+1</f>
        <v>393</v>
      </c>
      <c r="B415" s="223">
        <v>107140210</v>
      </c>
      <c r="C415" s="223" t="s">
        <v>3574</v>
      </c>
      <c r="D415" s="223" t="s">
        <v>1991</v>
      </c>
      <c r="E415" s="223">
        <v>18</v>
      </c>
      <c r="F415" s="223">
        <v>8.44</v>
      </c>
      <c r="G415" s="66" t="str">
        <f>IFERROR(VLOOKUP(B415:B3454,'DOI TUONG'!$C$2:$E$1306,3,FALSE), "")</f>
        <v/>
      </c>
      <c r="H415" s="66">
        <f t="shared" si="42"/>
        <v>0</v>
      </c>
      <c r="I415" s="215">
        <f t="shared" si="43"/>
        <v>8.44</v>
      </c>
      <c r="J415" s="223">
        <v>90</v>
      </c>
      <c r="K415" s="66" t="str">
        <f t="shared" si="44"/>
        <v>Giỏi</v>
      </c>
      <c r="L415" s="66">
        <f t="shared" si="45"/>
        <v>450000</v>
      </c>
      <c r="M415" s="218" t="str">
        <f t="shared" si="46"/>
        <v/>
      </c>
      <c r="N415" s="219">
        <f t="shared" si="47"/>
        <v>1</v>
      </c>
      <c r="O415" s="219" t="str">
        <f t="shared" si="48"/>
        <v/>
      </c>
      <c r="Q415" s="114">
        <v>1</v>
      </c>
    </row>
    <row r="416" spans="1:17" ht="21.75" customHeight="1" x14ac:dyDescent="0.3">
      <c r="A416" s="214">
        <f>SUBTOTAL(9,$Q$22:Q415)+1</f>
        <v>394</v>
      </c>
      <c r="B416" s="223">
        <v>101110202</v>
      </c>
      <c r="C416" s="223" t="s">
        <v>1116</v>
      </c>
      <c r="D416" s="223" t="s">
        <v>170</v>
      </c>
      <c r="E416" s="223">
        <v>20</v>
      </c>
      <c r="F416" s="223">
        <v>8.44</v>
      </c>
      <c r="G416" s="66" t="str">
        <f>IFERROR(VLOOKUP(B416:B3455,'DOI TUONG'!$C$2:$E$1306,3,FALSE), "")</f>
        <v/>
      </c>
      <c r="H416" s="66">
        <f t="shared" si="42"/>
        <v>0</v>
      </c>
      <c r="I416" s="215">
        <f t="shared" si="43"/>
        <v>8.44</v>
      </c>
      <c r="J416" s="223">
        <v>89</v>
      </c>
      <c r="K416" s="66" t="str">
        <f t="shared" si="44"/>
        <v>Giỏi</v>
      </c>
      <c r="L416" s="66">
        <f t="shared" si="45"/>
        <v>450000</v>
      </c>
      <c r="M416" s="218" t="str">
        <f t="shared" si="46"/>
        <v/>
      </c>
      <c r="N416" s="219">
        <f t="shared" si="47"/>
        <v>1</v>
      </c>
      <c r="O416" s="219" t="str">
        <f t="shared" si="48"/>
        <v/>
      </c>
      <c r="Q416" s="114">
        <v>1</v>
      </c>
    </row>
    <row r="417" spans="1:17" ht="21.75" customHeight="1" x14ac:dyDescent="0.3">
      <c r="A417" s="214">
        <f>SUBTOTAL(9,$Q$22:Q416)+1</f>
        <v>395</v>
      </c>
      <c r="B417" s="223">
        <v>105120447</v>
      </c>
      <c r="C417" s="223" t="s">
        <v>1395</v>
      </c>
      <c r="D417" s="223" t="s">
        <v>168</v>
      </c>
      <c r="E417" s="223">
        <v>18</v>
      </c>
      <c r="F417" s="223">
        <v>8.44</v>
      </c>
      <c r="G417" s="66" t="str">
        <f>IFERROR(VLOOKUP(B417:B3456,'DOI TUONG'!$C$2:$E$1306,3,FALSE), "")</f>
        <v/>
      </c>
      <c r="H417" s="66">
        <f t="shared" si="42"/>
        <v>0</v>
      </c>
      <c r="I417" s="215">
        <f t="shared" si="43"/>
        <v>8.44</v>
      </c>
      <c r="J417" s="223">
        <v>89</v>
      </c>
      <c r="K417" s="66" t="str">
        <f t="shared" si="44"/>
        <v>Giỏi</v>
      </c>
      <c r="L417" s="66">
        <f t="shared" si="45"/>
        <v>450000</v>
      </c>
      <c r="M417" s="218" t="str">
        <f t="shared" si="46"/>
        <v/>
      </c>
      <c r="N417" s="219">
        <f t="shared" si="47"/>
        <v>1</v>
      </c>
      <c r="O417" s="219" t="str">
        <f t="shared" si="48"/>
        <v/>
      </c>
      <c r="Q417" s="114">
        <v>1</v>
      </c>
    </row>
    <row r="418" spans="1:17" ht="21.75" customHeight="1" x14ac:dyDescent="0.3">
      <c r="A418" s="214">
        <f>SUBTOTAL(9,$Q$22:Q417)+1</f>
        <v>396</v>
      </c>
      <c r="B418" s="223">
        <v>118110002</v>
      </c>
      <c r="C418" s="223" t="s">
        <v>1304</v>
      </c>
      <c r="D418" s="223" t="s">
        <v>178</v>
      </c>
      <c r="E418" s="223">
        <v>17</v>
      </c>
      <c r="F418" s="223">
        <v>8.44</v>
      </c>
      <c r="G418" s="66" t="str">
        <f>IFERROR(VLOOKUP(B418:B3457,'DOI TUONG'!$C$2:$E$1306,3,FALSE), "")</f>
        <v/>
      </c>
      <c r="H418" s="66">
        <f t="shared" si="42"/>
        <v>0</v>
      </c>
      <c r="I418" s="215">
        <f t="shared" si="43"/>
        <v>8.44</v>
      </c>
      <c r="J418" s="223">
        <v>89</v>
      </c>
      <c r="K418" s="66" t="str">
        <f t="shared" si="44"/>
        <v>Giỏi</v>
      </c>
      <c r="L418" s="66">
        <f t="shared" si="45"/>
        <v>450000</v>
      </c>
      <c r="M418" s="218" t="str">
        <f t="shared" si="46"/>
        <v/>
      </c>
      <c r="N418" s="219">
        <f t="shared" si="47"/>
        <v>1</v>
      </c>
      <c r="O418" s="219" t="str">
        <f t="shared" si="48"/>
        <v/>
      </c>
      <c r="Q418" s="114">
        <v>1</v>
      </c>
    </row>
    <row r="419" spans="1:17" ht="21.75" customHeight="1" x14ac:dyDescent="0.3">
      <c r="A419" s="214">
        <f>SUBTOTAL(9,$Q$22:Q418)+1</f>
        <v>397</v>
      </c>
      <c r="B419" s="223">
        <v>118110024</v>
      </c>
      <c r="C419" s="223" t="s">
        <v>2216</v>
      </c>
      <c r="D419" s="223" t="s">
        <v>178</v>
      </c>
      <c r="E419" s="223">
        <v>17</v>
      </c>
      <c r="F419" s="223">
        <v>8.44</v>
      </c>
      <c r="G419" s="66" t="str">
        <f>IFERROR(VLOOKUP(B419:B3458,'DOI TUONG'!$C$2:$E$1306,3,FALSE), "")</f>
        <v/>
      </c>
      <c r="H419" s="66">
        <f t="shared" si="42"/>
        <v>0</v>
      </c>
      <c r="I419" s="215">
        <f t="shared" si="43"/>
        <v>8.44</v>
      </c>
      <c r="J419" s="223">
        <v>87</v>
      </c>
      <c r="K419" s="66" t="str">
        <f t="shared" si="44"/>
        <v>Giỏi</v>
      </c>
      <c r="L419" s="66">
        <f t="shared" si="45"/>
        <v>450000</v>
      </c>
      <c r="M419" s="218" t="str">
        <f t="shared" si="46"/>
        <v/>
      </c>
      <c r="N419" s="219">
        <f t="shared" si="47"/>
        <v>1</v>
      </c>
      <c r="O419" s="219" t="str">
        <f t="shared" si="48"/>
        <v/>
      </c>
      <c r="Q419" s="114">
        <v>1</v>
      </c>
    </row>
    <row r="420" spans="1:17" ht="21.75" customHeight="1" x14ac:dyDescent="0.3">
      <c r="A420" s="214">
        <f>SUBTOTAL(9,$Q$22:Q419)+1</f>
        <v>398</v>
      </c>
      <c r="B420" s="223">
        <v>118120066</v>
      </c>
      <c r="C420" s="223" t="s">
        <v>1048</v>
      </c>
      <c r="D420" s="223" t="s">
        <v>82</v>
      </c>
      <c r="E420" s="223">
        <v>19</v>
      </c>
      <c r="F420" s="223">
        <v>8.44</v>
      </c>
      <c r="G420" s="66" t="str">
        <f>IFERROR(VLOOKUP(B420:B3459,'DOI TUONG'!$C$2:$E$1306,3,FALSE), "")</f>
        <v/>
      </c>
      <c r="H420" s="66">
        <f t="shared" si="42"/>
        <v>0</v>
      </c>
      <c r="I420" s="215">
        <f t="shared" si="43"/>
        <v>8.44</v>
      </c>
      <c r="J420" s="223">
        <v>87</v>
      </c>
      <c r="K420" s="66" t="str">
        <f t="shared" si="44"/>
        <v>Giỏi</v>
      </c>
      <c r="L420" s="66">
        <f t="shared" si="45"/>
        <v>450000</v>
      </c>
      <c r="M420" s="218" t="str">
        <f t="shared" si="46"/>
        <v/>
      </c>
      <c r="N420" s="219">
        <f t="shared" si="47"/>
        <v>1</v>
      </c>
      <c r="O420" s="219" t="str">
        <f t="shared" si="48"/>
        <v/>
      </c>
      <c r="Q420" s="114">
        <v>1</v>
      </c>
    </row>
    <row r="421" spans="1:17" ht="21.75" customHeight="1" x14ac:dyDescent="0.3">
      <c r="A421" s="214">
        <f>SUBTOTAL(9,$Q$22:Q420)+1</f>
        <v>399</v>
      </c>
      <c r="B421" s="223">
        <v>107110300</v>
      </c>
      <c r="C421" s="223" t="s">
        <v>1149</v>
      </c>
      <c r="D421" s="223" t="s">
        <v>132</v>
      </c>
      <c r="E421" s="223">
        <v>19</v>
      </c>
      <c r="F421" s="223">
        <v>8.44</v>
      </c>
      <c r="G421" s="66" t="str">
        <f>IFERROR(VLOOKUP(B421:B3460,'DOI TUONG'!$C$2:$E$1306,3,FALSE), "")</f>
        <v/>
      </c>
      <c r="H421" s="66">
        <f t="shared" si="42"/>
        <v>0</v>
      </c>
      <c r="I421" s="215">
        <f t="shared" si="43"/>
        <v>8.44</v>
      </c>
      <c r="J421" s="223">
        <v>83</v>
      </c>
      <c r="K421" s="66" t="str">
        <f t="shared" si="44"/>
        <v>Giỏi</v>
      </c>
      <c r="L421" s="66">
        <f t="shared" si="45"/>
        <v>450000</v>
      </c>
      <c r="M421" s="218" t="str">
        <f t="shared" si="46"/>
        <v/>
      </c>
      <c r="N421" s="219">
        <f t="shared" si="47"/>
        <v>1</v>
      </c>
      <c r="O421" s="219" t="str">
        <f t="shared" si="48"/>
        <v/>
      </c>
      <c r="Q421" s="114">
        <v>1</v>
      </c>
    </row>
    <row r="422" spans="1:17" ht="21.75" customHeight="1" x14ac:dyDescent="0.3">
      <c r="A422" s="214">
        <f>SUBTOTAL(9,$Q$22:Q421)+1</f>
        <v>400</v>
      </c>
      <c r="B422" s="223">
        <v>117110070</v>
      </c>
      <c r="C422" s="223" t="s">
        <v>375</v>
      </c>
      <c r="D422" s="223" t="s">
        <v>278</v>
      </c>
      <c r="E422" s="223">
        <v>19</v>
      </c>
      <c r="F422" s="223">
        <v>8.23</v>
      </c>
      <c r="G422" s="66" t="str">
        <f>IFERROR(VLOOKUP(B422:B3461,'DOI TUONG'!$C$2:$E$1306,3,FALSE), "")</f>
        <v>PBT CĐ</v>
      </c>
      <c r="H422" s="66">
        <f t="shared" si="42"/>
        <v>0.2</v>
      </c>
      <c r="I422" s="215">
        <f t="shared" si="43"/>
        <v>8.43</v>
      </c>
      <c r="J422" s="223">
        <v>95</v>
      </c>
      <c r="K422" s="66" t="str">
        <f t="shared" si="44"/>
        <v>Giỏi</v>
      </c>
      <c r="L422" s="66">
        <f t="shared" si="45"/>
        <v>450000</v>
      </c>
      <c r="M422" s="218" t="str">
        <f t="shared" si="46"/>
        <v/>
      </c>
      <c r="N422" s="219">
        <f t="shared" si="47"/>
        <v>1</v>
      </c>
      <c r="O422" s="219" t="str">
        <f t="shared" si="48"/>
        <v/>
      </c>
      <c r="Q422" s="114">
        <v>1</v>
      </c>
    </row>
    <row r="423" spans="1:17" ht="21.75" customHeight="1" x14ac:dyDescent="0.3">
      <c r="A423" s="214">
        <f>SUBTOTAL(9,$Q$22:Q422)+1</f>
        <v>401</v>
      </c>
      <c r="B423" s="223">
        <v>101110238</v>
      </c>
      <c r="C423" s="223" t="s">
        <v>255</v>
      </c>
      <c r="D423" s="223" t="s">
        <v>333</v>
      </c>
      <c r="E423" s="223">
        <v>20</v>
      </c>
      <c r="F423" s="223">
        <v>8.43</v>
      </c>
      <c r="G423" s="66" t="str">
        <f>IFERROR(VLOOKUP(B423:B3462,'DOI TUONG'!$C$2:$E$1306,3,FALSE), "")</f>
        <v/>
      </c>
      <c r="H423" s="66">
        <f t="shared" si="42"/>
        <v>0</v>
      </c>
      <c r="I423" s="215">
        <f t="shared" si="43"/>
        <v>8.43</v>
      </c>
      <c r="J423" s="223">
        <v>89</v>
      </c>
      <c r="K423" s="66" t="str">
        <f t="shared" si="44"/>
        <v>Giỏi</v>
      </c>
      <c r="L423" s="66">
        <f t="shared" si="45"/>
        <v>450000</v>
      </c>
      <c r="M423" s="218" t="str">
        <f t="shared" si="46"/>
        <v/>
      </c>
      <c r="N423" s="219">
        <f t="shared" si="47"/>
        <v>1</v>
      </c>
      <c r="O423" s="219" t="str">
        <f t="shared" si="48"/>
        <v/>
      </c>
      <c r="Q423" s="114">
        <v>1</v>
      </c>
    </row>
    <row r="424" spans="1:17" ht="21.75" customHeight="1" x14ac:dyDescent="0.3">
      <c r="A424" s="214">
        <f>SUBTOTAL(9,$Q$22:Q423)+1</f>
        <v>402</v>
      </c>
      <c r="B424" s="223">
        <v>107140132</v>
      </c>
      <c r="C424" s="223" t="s">
        <v>1997</v>
      </c>
      <c r="D424" s="223" t="s">
        <v>1998</v>
      </c>
      <c r="E424" s="223">
        <v>21</v>
      </c>
      <c r="F424" s="223">
        <v>8.43</v>
      </c>
      <c r="G424" s="66" t="str">
        <f>IFERROR(VLOOKUP(B424:B3463,'DOI TUONG'!$C$2:$E$1306,3,FALSE), "")</f>
        <v/>
      </c>
      <c r="H424" s="66">
        <f t="shared" si="42"/>
        <v>0</v>
      </c>
      <c r="I424" s="215">
        <f t="shared" si="43"/>
        <v>8.43</v>
      </c>
      <c r="J424" s="223">
        <v>89</v>
      </c>
      <c r="K424" s="66" t="str">
        <f t="shared" si="44"/>
        <v>Giỏi</v>
      </c>
      <c r="L424" s="66">
        <f t="shared" si="45"/>
        <v>450000</v>
      </c>
      <c r="M424" s="218" t="str">
        <f t="shared" si="46"/>
        <v/>
      </c>
      <c r="N424" s="219">
        <f t="shared" si="47"/>
        <v>1</v>
      </c>
      <c r="O424" s="219" t="str">
        <f t="shared" si="48"/>
        <v/>
      </c>
      <c r="Q424" s="114">
        <v>1</v>
      </c>
    </row>
    <row r="425" spans="1:17" ht="21.75" customHeight="1" x14ac:dyDescent="0.3">
      <c r="A425" s="214">
        <f>SUBTOTAL(9,$Q$22:Q424)+1</f>
        <v>403</v>
      </c>
      <c r="B425" s="223">
        <v>118130079</v>
      </c>
      <c r="C425" s="223" t="s">
        <v>792</v>
      </c>
      <c r="D425" s="223" t="s">
        <v>97</v>
      </c>
      <c r="E425" s="223">
        <v>21</v>
      </c>
      <c r="F425" s="223">
        <v>8.43</v>
      </c>
      <c r="G425" s="66" t="str">
        <f>IFERROR(VLOOKUP(B425:B3464,'DOI TUONG'!$C$2:$E$1306,3,FALSE), "")</f>
        <v/>
      </c>
      <c r="H425" s="66">
        <f t="shared" si="42"/>
        <v>0</v>
      </c>
      <c r="I425" s="215">
        <f t="shared" si="43"/>
        <v>8.43</v>
      </c>
      <c r="J425" s="223">
        <v>89</v>
      </c>
      <c r="K425" s="66" t="str">
        <f t="shared" si="44"/>
        <v>Giỏi</v>
      </c>
      <c r="L425" s="66">
        <f t="shared" si="45"/>
        <v>450000</v>
      </c>
      <c r="M425" s="218" t="str">
        <f t="shared" si="46"/>
        <v/>
      </c>
      <c r="N425" s="219">
        <f t="shared" si="47"/>
        <v>1</v>
      </c>
      <c r="O425" s="219" t="str">
        <f t="shared" si="48"/>
        <v/>
      </c>
      <c r="Q425" s="114">
        <v>1</v>
      </c>
    </row>
    <row r="426" spans="1:17" ht="21.75" customHeight="1" x14ac:dyDescent="0.3">
      <c r="A426" s="214">
        <f>SUBTOTAL(9,$Q$22:Q425)+1</f>
        <v>404</v>
      </c>
      <c r="B426" s="223">
        <v>118130190</v>
      </c>
      <c r="C426" s="223" t="s">
        <v>2202</v>
      </c>
      <c r="D426" s="223" t="s">
        <v>59</v>
      </c>
      <c r="E426" s="223">
        <v>18</v>
      </c>
      <c r="F426" s="223">
        <v>8.43</v>
      </c>
      <c r="G426" s="66" t="str">
        <f>IFERROR(VLOOKUP(B426:B3465,'DOI TUONG'!$C$2:$E$1306,3,FALSE), "")</f>
        <v/>
      </c>
      <c r="H426" s="66">
        <f t="shared" si="42"/>
        <v>0</v>
      </c>
      <c r="I426" s="215">
        <f t="shared" si="43"/>
        <v>8.43</v>
      </c>
      <c r="J426" s="223">
        <v>88</v>
      </c>
      <c r="K426" s="66" t="str">
        <f t="shared" si="44"/>
        <v>Giỏi</v>
      </c>
      <c r="L426" s="66">
        <f t="shared" si="45"/>
        <v>450000</v>
      </c>
      <c r="M426" s="218" t="str">
        <f t="shared" si="46"/>
        <v/>
      </c>
      <c r="N426" s="219">
        <f t="shared" si="47"/>
        <v>1</v>
      </c>
      <c r="O426" s="219" t="str">
        <f t="shared" si="48"/>
        <v/>
      </c>
      <c r="Q426" s="114">
        <v>1</v>
      </c>
    </row>
    <row r="427" spans="1:17" ht="21.75" customHeight="1" x14ac:dyDescent="0.3">
      <c r="A427" s="214">
        <f>SUBTOTAL(9,$Q$22:Q426)+1</f>
        <v>405</v>
      </c>
      <c r="B427" s="223">
        <v>102110367</v>
      </c>
      <c r="C427" s="223" t="s">
        <v>1211</v>
      </c>
      <c r="D427" s="223" t="s">
        <v>32</v>
      </c>
      <c r="E427" s="223">
        <v>21</v>
      </c>
      <c r="F427" s="223">
        <v>8.43</v>
      </c>
      <c r="G427" s="66" t="str">
        <f>IFERROR(VLOOKUP(B427:B3466,'DOI TUONG'!$C$2:$E$1306,3,FALSE), "")</f>
        <v/>
      </c>
      <c r="H427" s="66">
        <f t="shared" si="42"/>
        <v>0</v>
      </c>
      <c r="I427" s="215">
        <f t="shared" si="43"/>
        <v>8.43</v>
      </c>
      <c r="J427" s="223">
        <v>86</v>
      </c>
      <c r="K427" s="66" t="str">
        <f t="shared" si="44"/>
        <v>Giỏi</v>
      </c>
      <c r="L427" s="66">
        <f t="shared" si="45"/>
        <v>450000</v>
      </c>
      <c r="M427" s="218" t="str">
        <f t="shared" si="46"/>
        <v/>
      </c>
      <c r="N427" s="219">
        <f t="shared" si="47"/>
        <v>1</v>
      </c>
      <c r="O427" s="219" t="str">
        <f t="shared" si="48"/>
        <v/>
      </c>
      <c r="Q427" s="114">
        <v>1</v>
      </c>
    </row>
    <row r="428" spans="1:17" ht="21.75" customHeight="1" x14ac:dyDescent="0.3">
      <c r="A428" s="214">
        <f>SUBTOTAL(9,$Q$22:Q427)+1</f>
        <v>406</v>
      </c>
      <c r="B428" s="223">
        <v>106110053</v>
      </c>
      <c r="C428" s="223" t="s">
        <v>1122</v>
      </c>
      <c r="D428" s="223" t="s">
        <v>335</v>
      </c>
      <c r="E428" s="223">
        <v>15</v>
      </c>
      <c r="F428" s="223">
        <v>8.43</v>
      </c>
      <c r="G428" s="66" t="str">
        <f>IFERROR(VLOOKUP(B428:B3467,'DOI TUONG'!$C$2:$E$1306,3,FALSE), "")</f>
        <v/>
      </c>
      <c r="H428" s="66">
        <f t="shared" si="42"/>
        <v>0</v>
      </c>
      <c r="I428" s="215">
        <f t="shared" si="43"/>
        <v>8.43</v>
      </c>
      <c r="J428" s="223">
        <v>86</v>
      </c>
      <c r="K428" s="66" t="str">
        <f t="shared" si="44"/>
        <v>Giỏi</v>
      </c>
      <c r="L428" s="66">
        <f t="shared" si="45"/>
        <v>450000</v>
      </c>
      <c r="M428" s="218" t="str">
        <f t="shared" si="46"/>
        <v/>
      </c>
      <c r="N428" s="219">
        <f t="shared" si="47"/>
        <v>1</v>
      </c>
      <c r="O428" s="219" t="str">
        <f t="shared" si="48"/>
        <v/>
      </c>
      <c r="Q428" s="114">
        <v>1</v>
      </c>
    </row>
    <row r="429" spans="1:17" ht="21.75" customHeight="1" x14ac:dyDescent="0.3">
      <c r="A429" s="214">
        <f>SUBTOTAL(9,$Q$22:Q428)+1</f>
        <v>407</v>
      </c>
      <c r="B429" s="223">
        <v>106110088</v>
      </c>
      <c r="C429" s="223" t="s">
        <v>1955</v>
      </c>
      <c r="D429" s="223" t="s">
        <v>335</v>
      </c>
      <c r="E429" s="223">
        <v>15</v>
      </c>
      <c r="F429" s="223">
        <v>8.43</v>
      </c>
      <c r="G429" s="66" t="str">
        <f>IFERROR(VLOOKUP(B429:B3468,'DOI TUONG'!$C$2:$E$1306,3,FALSE), "")</f>
        <v/>
      </c>
      <c r="H429" s="66">
        <f t="shared" si="42"/>
        <v>0</v>
      </c>
      <c r="I429" s="215">
        <f t="shared" si="43"/>
        <v>8.43</v>
      </c>
      <c r="J429" s="223">
        <v>86</v>
      </c>
      <c r="K429" s="66" t="str">
        <f t="shared" si="44"/>
        <v>Giỏi</v>
      </c>
      <c r="L429" s="66">
        <f t="shared" si="45"/>
        <v>450000</v>
      </c>
      <c r="M429" s="218" t="str">
        <f t="shared" si="46"/>
        <v/>
      </c>
      <c r="N429" s="219">
        <f t="shared" si="47"/>
        <v>1</v>
      </c>
      <c r="O429" s="219" t="str">
        <f t="shared" si="48"/>
        <v/>
      </c>
      <c r="Q429" s="114">
        <v>1</v>
      </c>
    </row>
    <row r="430" spans="1:17" ht="21.75" customHeight="1" x14ac:dyDescent="0.3">
      <c r="A430" s="214">
        <f>SUBTOTAL(9,$Q$22:Q429)+1</f>
        <v>408</v>
      </c>
      <c r="B430" s="223">
        <v>102110211</v>
      </c>
      <c r="C430" s="223" t="s">
        <v>3310</v>
      </c>
      <c r="D430" s="223" t="s">
        <v>205</v>
      </c>
      <c r="E430" s="223">
        <v>16</v>
      </c>
      <c r="F430" s="223">
        <v>8.43</v>
      </c>
      <c r="G430" s="66" t="str">
        <f>IFERROR(VLOOKUP(B430:B3469,'DOI TUONG'!$C$2:$E$1306,3,FALSE), "")</f>
        <v/>
      </c>
      <c r="H430" s="66">
        <f t="shared" si="42"/>
        <v>0</v>
      </c>
      <c r="I430" s="215">
        <f t="shared" si="43"/>
        <v>8.43</v>
      </c>
      <c r="J430" s="223">
        <v>85</v>
      </c>
      <c r="K430" s="66" t="str">
        <f t="shared" si="44"/>
        <v>Giỏi</v>
      </c>
      <c r="L430" s="66">
        <f t="shared" si="45"/>
        <v>450000</v>
      </c>
      <c r="M430" s="218" t="str">
        <f t="shared" si="46"/>
        <v/>
      </c>
      <c r="N430" s="219">
        <f t="shared" si="47"/>
        <v>1</v>
      </c>
      <c r="O430" s="219" t="str">
        <f t="shared" si="48"/>
        <v/>
      </c>
      <c r="Q430" s="114">
        <v>1</v>
      </c>
    </row>
    <row r="431" spans="1:17" ht="21.75" customHeight="1" x14ac:dyDescent="0.3">
      <c r="A431" s="214">
        <f>SUBTOTAL(9,$Q$22:Q430)+1</f>
        <v>409</v>
      </c>
      <c r="B431" s="223">
        <v>102130040</v>
      </c>
      <c r="C431" s="223" t="s">
        <v>1281</v>
      </c>
      <c r="D431" s="223" t="s">
        <v>119</v>
      </c>
      <c r="E431" s="223">
        <v>15</v>
      </c>
      <c r="F431" s="223">
        <v>8.43</v>
      </c>
      <c r="G431" s="66" t="str">
        <f>IFERROR(VLOOKUP(B431:B3470,'DOI TUONG'!$C$2:$E$1306,3,FALSE), "")</f>
        <v/>
      </c>
      <c r="H431" s="66">
        <f t="shared" si="42"/>
        <v>0</v>
      </c>
      <c r="I431" s="215">
        <f t="shared" si="43"/>
        <v>8.43</v>
      </c>
      <c r="J431" s="223">
        <v>85</v>
      </c>
      <c r="K431" s="66" t="str">
        <f t="shared" si="44"/>
        <v>Giỏi</v>
      </c>
      <c r="L431" s="66">
        <f t="shared" si="45"/>
        <v>450000</v>
      </c>
      <c r="M431" s="218" t="str">
        <f t="shared" si="46"/>
        <v/>
      </c>
      <c r="N431" s="219">
        <f t="shared" si="47"/>
        <v>1</v>
      </c>
      <c r="O431" s="219" t="str">
        <f t="shared" si="48"/>
        <v/>
      </c>
      <c r="Q431" s="114">
        <v>1</v>
      </c>
    </row>
    <row r="432" spans="1:17" ht="21.75" customHeight="1" x14ac:dyDescent="0.3">
      <c r="A432" s="214">
        <f>SUBTOTAL(9,$Q$22:Q431)+1</f>
        <v>410</v>
      </c>
      <c r="B432" s="223">
        <v>105120402</v>
      </c>
      <c r="C432" s="223" t="s">
        <v>1038</v>
      </c>
      <c r="D432" s="223" t="s">
        <v>168</v>
      </c>
      <c r="E432" s="223">
        <v>18</v>
      </c>
      <c r="F432" s="223">
        <v>8.43</v>
      </c>
      <c r="G432" s="66" t="str">
        <f>IFERROR(VLOOKUP(B432:B3471,'DOI TUONG'!$C$2:$E$1306,3,FALSE), "")</f>
        <v/>
      </c>
      <c r="H432" s="66">
        <f t="shared" si="42"/>
        <v>0</v>
      </c>
      <c r="I432" s="215">
        <f t="shared" si="43"/>
        <v>8.43</v>
      </c>
      <c r="J432" s="223">
        <v>85</v>
      </c>
      <c r="K432" s="66" t="str">
        <f t="shared" si="44"/>
        <v>Giỏi</v>
      </c>
      <c r="L432" s="66">
        <f t="shared" si="45"/>
        <v>450000</v>
      </c>
      <c r="M432" s="218" t="str">
        <f t="shared" si="46"/>
        <v/>
      </c>
      <c r="N432" s="219">
        <f t="shared" si="47"/>
        <v>1</v>
      </c>
      <c r="O432" s="219" t="str">
        <f t="shared" si="48"/>
        <v/>
      </c>
      <c r="Q432" s="114">
        <v>1</v>
      </c>
    </row>
    <row r="433" spans="1:17" ht="21.75" customHeight="1" x14ac:dyDescent="0.3">
      <c r="A433" s="214">
        <f>SUBTOTAL(9,$Q$22:Q432)+1</f>
        <v>411</v>
      </c>
      <c r="B433" s="223">
        <v>106130139</v>
      </c>
      <c r="C433" s="223" t="s">
        <v>1964</v>
      </c>
      <c r="D433" s="223" t="s">
        <v>313</v>
      </c>
      <c r="E433" s="223">
        <v>15</v>
      </c>
      <c r="F433" s="223">
        <v>8.43</v>
      </c>
      <c r="G433" s="66" t="str">
        <f>IFERROR(VLOOKUP(B433:B3472,'DOI TUONG'!$C$2:$E$1306,3,FALSE), "")</f>
        <v/>
      </c>
      <c r="H433" s="66">
        <f t="shared" si="42"/>
        <v>0</v>
      </c>
      <c r="I433" s="215">
        <f t="shared" si="43"/>
        <v>8.43</v>
      </c>
      <c r="J433" s="223">
        <v>83</v>
      </c>
      <c r="K433" s="66" t="str">
        <f t="shared" si="44"/>
        <v>Giỏi</v>
      </c>
      <c r="L433" s="66">
        <f t="shared" si="45"/>
        <v>450000</v>
      </c>
      <c r="M433" s="218" t="str">
        <f t="shared" si="46"/>
        <v/>
      </c>
      <c r="N433" s="219">
        <f t="shared" si="47"/>
        <v>1</v>
      </c>
      <c r="O433" s="219" t="str">
        <f t="shared" si="48"/>
        <v/>
      </c>
      <c r="Q433" s="114">
        <v>1</v>
      </c>
    </row>
    <row r="434" spans="1:17" ht="21.75" customHeight="1" x14ac:dyDescent="0.3">
      <c r="A434" s="214">
        <f>SUBTOTAL(9,$Q$22:Q433)+1</f>
        <v>412</v>
      </c>
      <c r="B434" s="223">
        <v>101140066</v>
      </c>
      <c r="C434" s="223" t="s">
        <v>3137</v>
      </c>
      <c r="D434" s="223" t="s">
        <v>1739</v>
      </c>
      <c r="E434" s="223">
        <v>16</v>
      </c>
      <c r="F434" s="223">
        <v>8.43</v>
      </c>
      <c r="G434" s="66" t="str">
        <f>IFERROR(VLOOKUP(B434:B3473,'DOI TUONG'!$C$2:$E$1306,3,FALSE), "")</f>
        <v/>
      </c>
      <c r="H434" s="66">
        <f t="shared" si="42"/>
        <v>0</v>
      </c>
      <c r="I434" s="215">
        <f t="shared" si="43"/>
        <v>8.43</v>
      </c>
      <c r="J434" s="223">
        <v>82</v>
      </c>
      <c r="K434" s="66" t="str">
        <f t="shared" si="44"/>
        <v>Giỏi</v>
      </c>
      <c r="L434" s="66">
        <f t="shared" si="45"/>
        <v>450000</v>
      </c>
      <c r="M434" s="218" t="str">
        <f t="shared" si="46"/>
        <v/>
      </c>
      <c r="N434" s="219">
        <f t="shared" si="47"/>
        <v>1</v>
      </c>
      <c r="O434" s="219" t="str">
        <f t="shared" si="48"/>
        <v/>
      </c>
      <c r="Q434" s="114">
        <v>1</v>
      </c>
    </row>
    <row r="435" spans="1:17" ht="21.75" customHeight="1" x14ac:dyDescent="0.3">
      <c r="A435" s="214">
        <f>SUBTOTAL(9,$Q$22:Q434)+1</f>
        <v>413</v>
      </c>
      <c r="B435" s="223">
        <v>110120209</v>
      </c>
      <c r="C435" s="223" t="s">
        <v>930</v>
      </c>
      <c r="D435" s="223" t="s">
        <v>45</v>
      </c>
      <c r="E435" s="223">
        <v>16.5</v>
      </c>
      <c r="F435" s="223">
        <v>8.43</v>
      </c>
      <c r="G435" s="66" t="str">
        <f>IFERROR(VLOOKUP(B435:B3474,'DOI TUONG'!$C$2:$E$1306,3,FALSE), "")</f>
        <v/>
      </c>
      <c r="H435" s="66">
        <f t="shared" si="42"/>
        <v>0</v>
      </c>
      <c r="I435" s="215">
        <f t="shared" si="43"/>
        <v>8.43</v>
      </c>
      <c r="J435" s="223">
        <v>80</v>
      </c>
      <c r="K435" s="66" t="str">
        <f t="shared" si="44"/>
        <v>Giỏi</v>
      </c>
      <c r="L435" s="66">
        <f t="shared" si="45"/>
        <v>450000</v>
      </c>
      <c r="M435" s="218" t="str">
        <f t="shared" si="46"/>
        <v/>
      </c>
      <c r="N435" s="219">
        <f t="shared" si="47"/>
        <v>1</v>
      </c>
      <c r="O435" s="219" t="str">
        <f t="shared" si="48"/>
        <v/>
      </c>
      <c r="Q435" s="114">
        <v>1</v>
      </c>
    </row>
    <row r="436" spans="1:17" ht="21.75" customHeight="1" x14ac:dyDescent="0.3">
      <c r="A436" s="214">
        <f>SUBTOTAL(9,$Q$22:Q435)+1</f>
        <v>414</v>
      </c>
      <c r="B436" s="223">
        <v>107130144</v>
      </c>
      <c r="C436" s="223" t="s">
        <v>1987</v>
      </c>
      <c r="D436" s="223" t="s">
        <v>125</v>
      </c>
      <c r="E436" s="223">
        <v>17</v>
      </c>
      <c r="F436" s="223">
        <v>8.1199999999999992</v>
      </c>
      <c r="G436" s="66" t="str">
        <f>IFERROR(VLOOKUP(B436:B3475,'DOI TUONG'!$C$2:$E$1306,3,FALSE), "")</f>
        <v>BT CĐ</v>
      </c>
      <c r="H436" s="66">
        <f t="shared" si="42"/>
        <v>0.3</v>
      </c>
      <c r="I436" s="215">
        <f t="shared" si="43"/>
        <v>8.42</v>
      </c>
      <c r="J436" s="223">
        <v>93</v>
      </c>
      <c r="K436" s="66" t="str">
        <f t="shared" si="44"/>
        <v>Giỏi</v>
      </c>
      <c r="L436" s="66">
        <f t="shared" si="45"/>
        <v>450000</v>
      </c>
      <c r="M436" s="218" t="str">
        <f t="shared" si="46"/>
        <v/>
      </c>
      <c r="N436" s="219">
        <f t="shared" si="47"/>
        <v>1</v>
      </c>
      <c r="O436" s="219" t="str">
        <f t="shared" si="48"/>
        <v/>
      </c>
      <c r="Q436" s="114">
        <v>1</v>
      </c>
    </row>
    <row r="437" spans="1:17" ht="21.75" customHeight="1" x14ac:dyDescent="0.3">
      <c r="A437" s="214">
        <f>SUBTOTAL(9,$Q$22:Q436)+1</f>
        <v>415</v>
      </c>
      <c r="B437" s="223">
        <v>110140198</v>
      </c>
      <c r="C437" s="223" t="s">
        <v>2924</v>
      </c>
      <c r="D437" s="223" t="s">
        <v>2300</v>
      </c>
      <c r="E437" s="223">
        <v>17</v>
      </c>
      <c r="F437" s="223">
        <v>8.2200000000000006</v>
      </c>
      <c r="G437" s="66" t="str">
        <f>IFERROR(VLOOKUP(B437:B3476,'DOI TUONG'!$C$2:$E$1306,3,FALSE), "")</f>
        <v>LP</v>
      </c>
      <c r="H437" s="66">
        <f t="shared" si="42"/>
        <v>0.2</v>
      </c>
      <c r="I437" s="215">
        <f t="shared" si="43"/>
        <v>8.42</v>
      </c>
      <c r="J437" s="223">
        <v>92</v>
      </c>
      <c r="K437" s="66" t="str">
        <f t="shared" si="44"/>
        <v>Giỏi</v>
      </c>
      <c r="L437" s="66">
        <f t="shared" si="45"/>
        <v>450000</v>
      </c>
      <c r="M437" s="218" t="str">
        <f t="shared" si="46"/>
        <v/>
      </c>
      <c r="N437" s="219">
        <f t="shared" si="47"/>
        <v>1</v>
      </c>
      <c r="O437" s="219" t="str">
        <f t="shared" si="48"/>
        <v/>
      </c>
      <c r="Q437" s="114">
        <v>1</v>
      </c>
    </row>
    <row r="438" spans="1:17" ht="21.75" customHeight="1" x14ac:dyDescent="0.3">
      <c r="A438" s="214">
        <f>SUBTOTAL(9,$Q$22:Q437)+1</f>
        <v>416</v>
      </c>
      <c r="B438" s="223">
        <v>107130161</v>
      </c>
      <c r="C438" s="223" t="s">
        <v>2001</v>
      </c>
      <c r="D438" s="223" t="s">
        <v>125</v>
      </c>
      <c r="E438" s="223">
        <v>17</v>
      </c>
      <c r="F438" s="223">
        <v>8.42</v>
      </c>
      <c r="G438" s="66" t="str">
        <f>IFERROR(VLOOKUP(B438:B3477,'DOI TUONG'!$C$2:$E$1306,3,FALSE), "")</f>
        <v/>
      </c>
      <c r="H438" s="66">
        <f t="shared" si="42"/>
        <v>0</v>
      </c>
      <c r="I438" s="215">
        <f t="shared" si="43"/>
        <v>8.42</v>
      </c>
      <c r="J438" s="223">
        <v>89</v>
      </c>
      <c r="K438" s="66" t="str">
        <f t="shared" si="44"/>
        <v>Giỏi</v>
      </c>
      <c r="L438" s="66">
        <f t="shared" si="45"/>
        <v>450000</v>
      </c>
      <c r="M438" s="218" t="str">
        <f t="shared" si="46"/>
        <v/>
      </c>
      <c r="N438" s="219">
        <f t="shared" si="47"/>
        <v>1</v>
      </c>
      <c r="O438" s="219" t="str">
        <f t="shared" si="48"/>
        <v/>
      </c>
      <c r="Q438" s="114">
        <v>1</v>
      </c>
    </row>
    <row r="439" spans="1:17" ht="21.75" customHeight="1" x14ac:dyDescent="0.3">
      <c r="A439" s="214">
        <f>SUBTOTAL(9,$Q$22:Q438)+1</f>
        <v>417</v>
      </c>
      <c r="B439" s="223">
        <v>107110233</v>
      </c>
      <c r="C439" s="223" t="s">
        <v>286</v>
      </c>
      <c r="D439" s="223" t="s">
        <v>162</v>
      </c>
      <c r="E439" s="223">
        <v>19</v>
      </c>
      <c r="F439" s="223">
        <v>8.2200000000000006</v>
      </c>
      <c r="G439" s="66" t="str">
        <f>IFERROR(VLOOKUP(B439:B3478,'DOI TUONG'!$C$2:$E$1306,3,FALSE), "")</f>
        <v>LP</v>
      </c>
      <c r="H439" s="66">
        <f t="shared" si="42"/>
        <v>0.2</v>
      </c>
      <c r="I439" s="215">
        <f t="shared" si="43"/>
        <v>8.42</v>
      </c>
      <c r="J439" s="223">
        <v>89</v>
      </c>
      <c r="K439" s="66" t="str">
        <f t="shared" si="44"/>
        <v>Giỏi</v>
      </c>
      <c r="L439" s="66">
        <f t="shared" si="45"/>
        <v>450000</v>
      </c>
      <c r="M439" s="218" t="str">
        <f t="shared" si="46"/>
        <v/>
      </c>
      <c r="N439" s="219">
        <f t="shared" si="47"/>
        <v>1</v>
      </c>
      <c r="O439" s="219" t="str">
        <f t="shared" si="48"/>
        <v/>
      </c>
      <c r="Q439" s="114">
        <v>1</v>
      </c>
    </row>
    <row r="440" spans="1:17" ht="21.75" customHeight="1" x14ac:dyDescent="0.3">
      <c r="A440" s="214">
        <f>SUBTOTAL(9,$Q$22:Q439)+1</f>
        <v>418</v>
      </c>
      <c r="B440" s="223">
        <v>107130124</v>
      </c>
      <c r="C440" s="223" t="s">
        <v>283</v>
      </c>
      <c r="D440" s="223" t="s">
        <v>289</v>
      </c>
      <c r="E440" s="223">
        <v>17</v>
      </c>
      <c r="F440" s="223">
        <v>8.2200000000000006</v>
      </c>
      <c r="G440" s="66" t="str">
        <f>IFERROR(VLOOKUP(B440:B3479,'DOI TUONG'!$C$2:$E$1306,3,FALSE), "")</f>
        <v>LP</v>
      </c>
      <c r="H440" s="66">
        <f t="shared" si="42"/>
        <v>0.2</v>
      </c>
      <c r="I440" s="215">
        <f t="shared" si="43"/>
        <v>8.42</v>
      </c>
      <c r="J440" s="223">
        <v>88</v>
      </c>
      <c r="K440" s="66" t="str">
        <f t="shared" si="44"/>
        <v>Giỏi</v>
      </c>
      <c r="L440" s="66">
        <f t="shared" si="45"/>
        <v>450000</v>
      </c>
      <c r="M440" s="218" t="str">
        <f t="shared" si="46"/>
        <v/>
      </c>
      <c r="N440" s="219">
        <f t="shared" si="47"/>
        <v>1</v>
      </c>
      <c r="O440" s="219" t="str">
        <f t="shared" si="48"/>
        <v/>
      </c>
      <c r="Q440" s="114">
        <v>1</v>
      </c>
    </row>
    <row r="441" spans="1:17" ht="21.75" customHeight="1" x14ac:dyDescent="0.3">
      <c r="A441" s="214">
        <f>SUBTOTAL(9,$Q$22:Q440)+1</f>
        <v>419</v>
      </c>
      <c r="B441" s="223">
        <v>118120020</v>
      </c>
      <c r="C441" s="223" t="s">
        <v>1185</v>
      </c>
      <c r="D441" s="223" t="s">
        <v>82</v>
      </c>
      <c r="E441" s="223">
        <v>19</v>
      </c>
      <c r="F441" s="223">
        <v>8.42</v>
      </c>
      <c r="G441" s="66" t="str">
        <f>IFERROR(VLOOKUP(B441:B3480,'DOI TUONG'!$C$2:$E$1306,3,FALSE), "")</f>
        <v/>
      </c>
      <c r="H441" s="66">
        <f t="shared" si="42"/>
        <v>0</v>
      </c>
      <c r="I441" s="215">
        <f t="shared" si="43"/>
        <v>8.42</v>
      </c>
      <c r="J441" s="223">
        <v>87</v>
      </c>
      <c r="K441" s="66" t="str">
        <f t="shared" si="44"/>
        <v>Giỏi</v>
      </c>
      <c r="L441" s="66">
        <f t="shared" si="45"/>
        <v>450000</v>
      </c>
      <c r="M441" s="218" t="str">
        <f t="shared" si="46"/>
        <v/>
      </c>
      <c r="N441" s="219">
        <f t="shared" si="47"/>
        <v>1</v>
      </c>
      <c r="O441" s="219" t="str">
        <f t="shared" si="48"/>
        <v/>
      </c>
      <c r="Q441" s="114">
        <v>1</v>
      </c>
    </row>
    <row r="442" spans="1:17" ht="21.75" customHeight="1" x14ac:dyDescent="0.3">
      <c r="A442" s="214">
        <f>SUBTOTAL(9,$Q$22:Q441)+1</f>
        <v>420</v>
      </c>
      <c r="B442" s="223">
        <v>110140034</v>
      </c>
      <c r="C442" s="223" t="s">
        <v>2302</v>
      </c>
      <c r="D442" s="223" t="s">
        <v>2293</v>
      </c>
      <c r="E442" s="223">
        <v>19</v>
      </c>
      <c r="F442" s="223">
        <v>8.42</v>
      </c>
      <c r="G442" s="66" t="str">
        <f>IFERROR(VLOOKUP(B442:B3481,'DOI TUONG'!$C$2:$E$1306,3,FALSE), "")</f>
        <v/>
      </c>
      <c r="H442" s="66">
        <f t="shared" si="42"/>
        <v>0</v>
      </c>
      <c r="I442" s="215">
        <f t="shared" si="43"/>
        <v>8.42</v>
      </c>
      <c r="J442" s="223">
        <v>87</v>
      </c>
      <c r="K442" s="66" t="str">
        <f t="shared" si="44"/>
        <v>Giỏi</v>
      </c>
      <c r="L442" s="66">
        <f t="shared" si="45"/>
        <v>450000</v>
      </c>
      <c r="M442" s="218" t="str">
        <f t="shared" si="46"/>
        <v/>
      </c>
      <c r="N442" s="219">
        <f t="shared" si="47"/>
        <v>1</v>
      </c>
      <c r="O442" s="219" t="str">
        <f t="shared" si="48"/>
        <v/>
      </c>
      <c r="Q442" s="114">
        <v>1</v>
      </c>
    </row>
    <row r="443" spans="1:17" ht="21.75" customHeight="1" x14ac:dyDescent="0.3">
      <c r="A443" s="214">
        <f>SUBTOTAL(9,$Q$22:Q442)+1</f>
        <v>421</v>
      </c>
      <c r="B443" s="223">
        <v>105130186</v>
      </c>
      <c r="C443" s="223" t="s">
        <v>1468</v>
      </c>
      <c r="D443" s="223" t="s">
        <v>218</v>
      </c>
      <c r="E443" s="223">
        <v>17.5</v>
      </c>
      <c r="F443" s="223">
        <v>8.42</v>
      </c>
      <c r="G443" s="66" t="str">
        <f>IFERROR(VLOOKUP(B443:B3482,'DOI TUONG'!$C$2:$E$1306,3,FALSE), "")</f>
        <v/>
      </c>
      <c r="H443" s="66">
        <f t="shared" si="42"/>
        <v>0</v>
      </c>
      <c r="I443" s="215">
        <f t="shared" si="43"/>
        <v>8.42</v>
      </c>
      <c r="J443" s="223">
        <v>85</v>
      </c>
      <c r="K443" s="66" t="str">
        <f t="shared" si="44"/>
        <v>Giỏi</v>
      </c>
      <c r="L443" s="66">
        <f t="shared" si="45"/>
        <v>450000</v>
      </c>
      <c r="M443" s="218" t="str">
        <f t="shared" si="46"/>
        <v/>
      </c>
      <c r="N443" s="219">
        <f t="shared" si="47"/>
        <v>1</v>
      </c>
      <c r="O443" s="219" t="str">
        <f t="shared" si="48"/>
        <v/>
      </c>
      <c r="Q443" s="114">
        <v>1</v>
      </c>
    </row>
    <row r="444" spans="1:17" ht="21.75" customHeight="1" x14ac:dyDescent="0.3">
      <c r="A444" s="214">
        <f>SUBTOTAL(9,$Q$22:Q443)+1</f>
        <v>422</v>
      </c>
      <c r="B444" s="223">
        <v>105110114</v>
      </c>
      <c r="C444" s="223" t="s">
        <v>3421</v>
      </c>
      <c r="D444" s="223" t="s">
        <v>285</v>
      </c>
      <c r="E444" s="223">
        <v>15</v>
      </c>
      <c r="F444" s="223">
        <v>8.41</v>
      </c>
      <c r="G444" s="66" t="str">
        <f>IFERROR(VLOOKUP(B444:B3483,'DOI TUONG'!$C$2:$E$1306,3,FALSE), "")</f>
        <v/>
      </c>
      <c r="H444" s="66">
        <f t="shared" si="42"/>
        <v>0</v>
      </c>
      <c r="I444" s="215">
        <f t="shared" si="43"/>
        <v>8.41</v>
      </c>
      <c r="J444" s="223">
        <v>89</v>
      </c>
      <c r="K444" s="66" t="str">
        <f t="shared" si="44"/>
        <v>Giỏi</v>
      </c>
      <c r="L444" s="66">
        <f t="shared" si="45"/>
        <v>450000</v>
      </c>
      <c r="M444" s="218" t="str">
        <f t="shared" si="46"/>
        <v/>
      </c>
      <c r="N444" s="219">
        <f t="shared" si="47"/>
        <v>1</v>
      </c>
      <c r="O444" s="219" t="str">
        <f t="shared" si="48"/>
        <v/>
      </c>
      <c r="Q444" s="114">
        <v>1</v>
      </c>
    </row>
    <row r="445" spans="1:17" ht="21.75" customHeight="1" x14ac:dyDescent="0.3">
      <c r="A445" s="214">
        <f>SUBTOTAL(9,$Q$22:Q444)+1</f>
        <v>423</v>
      </c>
      <c r="B445" s="223">
        <v>118120033</v>
      </c>
      <c r="C445" s="223" t="s">
        <v>1532</v>
      </c>
      <c r="D445" s="223" t="s">
        <v>82</v>
      </c>
      <c r="E445" s="223">
        <v>19</v>
      </c>
      <c r="F445" s="223">
        <v>8.2100000000000009</v>
      </c>
      <c r="G445" s="66" t="str">
        <f>IFERROR(VLOOKUP(B445:B3484,'DOI TUONG'!$C$2:$E$1306,3,FALSE), "")</f>
        <v>GK 0.2</v>
      </c>
      <c r="H445" s="66">
        <f t="shared" si="42"/>
        <v>0.2</v>
      </c>
      <c r="I445" s="215">
        <f t="shared" si="43"/>
        <v>8.41</v>
      </c>
      <c r="J445" s="223">
        <v>89</v>
      </c>
      <c r="K445" s="66" t="str">
        <f t="shared" si="44"/>
        <v>Giỏi</v>
      </c>
      <c r="L445" s="66">
        <f t="shared" si="45"/>
        <v>450000</v>
      </c>
      <c r="M445" s="218" t="str">
        <f t="shared" si="46"/>
        <v/>
      </c>
      <c r="N445" s="219">
        <f t="shared" si="47"/>
        <v>1</v>
      </c>
      <c r="O445" s="219" t="str">
        <f t="shared" si="48"/>
        <v/>
      </c>
      <c r="Q445" s="114">
        <v>1</v>
      </c>
    </row>
    <row r="446" spans="1:17" ht="21.75" customHeight="1" x14ac:dyDescent="0.3">
      <c r="A446" s="214">
        <f>SUBTOTAL(9,$Q$22:Q445)+1</f>
        <v>424</v>
      </c>
      <c r="B446" s="223">
        <v>105110189</v>
      </c>
      <c r="C446" s="223" t="s">
        <v>1082</v>
      </c>
      <c r="D446" s="223" t="s">
        <v>35</v>
      </c>
      <c r="E446" s="223">
        <v>15</v>
      </c>
      <c r="F446" s="223">
        <v>8.41</v>
      </c>
      <c r="G446" s="66" t="str">
        <f>IFERROR(VLOOKUP(B446:B3485,'DOI TUONG'!$C$2:$E$1306,3,FALSE), "")</f>
        <v/>
      </c>
      <c r="H446" s="66">
        <f t="shared" si="42"/>
        <v>0</v>
      </c>
      <c r="I446" s="215">
        <f t="shared" si="43"/>
        <v>8.41</v>
      </c>
      <c r="J446" s="223">
        <v>88</v>
      </c>
      <c r="K446" s="66" t="str">
        <f t="shared" si="44"/>
        <v>Giỏi</v>
      </c>
      <c r="L446" s="66">
        <f t="shared" si="45"/>
        <v>450000</v>
      </c>
      <c r="M446" s="218" t="str">
        <f t="shared" si="46"/>
        <v/>
      </c>
      <c r="N446" s="219">
        <f t="shared" si="47"/>
        <v>1</v>
      </c>
      <c r="O446" s="219" t="str">
        <f t="shared" si="48"/>
        <v/>
      </c>
      <c r="Q446" s="114">
        <v>1</v>
      </c>
    </row>
    <row r="447" spans="1:17" ht="21.75" customHeight="1" x14ac:dyDescent="0.3">
      <c r="A447" s="214">
        <f>SUBTOTAL(9,$Q$22:Q446)+1</f>
        <v>425</v>
      </c>
      <c r="B447" s="223">
        <v>105120337</v>
      </c>
      <c r="C447" s="223" t="s">
        <v>1372</v>
      </c>
      <c r="D447" s="223" t="s">
        <v>43</v>
      </c>
      <c r="E447" s="223">
        <v>17.5</v>
      </c>
      <c r="F447" s="223">
        <v>8.41</v>
      </c>
      <c r="G447" s="66" t="str">
        <f>IFERROR(VLOOKUP(B447:B3486,'DOI TUONG'!$C$2:$E$1306,3,FALSE), "")</f>
        <v/>
      </c>
      <c r="H447" s="66">
        <f t="shared" si="42"/>
        <v>0</v>
      </c>
      <c r="I447" s="215">
        <f t="shared" si="43"/>
        <v>8.41</v>
      </c>
      <c r="J447" s="223">
        <v>88</v>
      </c>
      <c r="K447" s="66" t="str">
        <f t="shared" si="44"/>
        <v>Giỏi</v>
      </c>
      <c r="L447" s="66">
        <f t="shared" si="45"/>
        <v>450000</v>
      </c>
      <c r="M447" s="218" t="str">
        <f t="shared" si="46"/>
        <v/>
      </c>
      <c r="N447" s="219">
        <f t="shared" si="47"/>
        <v>1</v>
      </c>
      <c r="O447" s="219" t="str">
        <f t="shared" si="48"/>
        <v/>
      </c>
      <c r="Q447" s="114">
        <v>1</v>
      </c>
    </row>
    <row r="448" spans="1:17" ht="21.75" customHeight="1" x14ac:dyDescent="0.3">
      <c r="A448" s="214">
        <f>SUBTOTAL(9,$Q$22:Q447)+1</f>
        <v>426</v>
      </c>
      <c r="B448" s="223">
        <v>107120212</v>
      </c>
      <c r="C448" s="223" t="s">
        <v>1516</v>
      </c>
      <c r="D448" s="223" t="s">
        <v>36</v>
      </c>
      <c r="E448" s="223">
        <v>14</v>
      </c>
      <c r="F448" s="223">
        <v>8.41</v>
      </c>
      <c r="G448" s="66" t="str">
        <f>IFERROR(VLOOKUP(B448:B3487,'DOI TUONG'!$C$2:$E$1306,3,FALSE), "")</f>
        <v/>
      </c>
      <c r="H448" s="66">
        <f t="shared" si="42"/>
        <v>0</v>
      </c>
      <c r="I448" s="215">
        <f t="shared" si="43"/>
        <v>8.41</v>
      </c>
      <c r="J448" s="223">
        <v>88</v>
      </c>
      <c r="K448" s="66" t="str">
        <f t="shared" si="44"/>
        <v>Giỏi</v>
      </c>
      <c r="L448" s="66">
        <f t="shared" si="45"/>
        <v>450000</v>
      </c>
      <c r="M448" s="218" t="str">
        <f t="shared" si="46"/>
        <v/>
      </c>
      <c r="N448" s="219">
        <f t="shared" si="47"/>
        <v>1</v>
      </c>
      <c r="O448" s="219" t="str">
        <f t="shared" si="48"/>
        <v/>
      </c>
      <c r="Q448" s="114">
        <v>1</v>
      </c>
    </row>
    <row r="449" spans="1:17" ht="21.75" customHeight="1" x14ac:dyDescent="0.3">
      <c r="A449" s="214">
        <f>SUBTOTAL(9,$Q$22:Q448)+1</f>
        <v>427</v>
      </c>
      <c r="B449" s="223">
        <v>118110075</v>
      </c>
      <c r="C449" s="223" t="s">
        <v>942</v>
      </c>
      <c r="D449" s="223" t="s">
        <v>231</v>
      </c>
      <c r="E449" s="223">
        <v>17</v>
      </c>
      <c r="F449" s="223">
        <v>8.41</v>
      </c>
      <c r="G449" s="66" t="str">
        <f>IFERROR(VLOOKUP(B449:B3488,'DOI TUONG'!$C$2:$E$1306,3,FALSE), "")</f>
        <v/>
      </c>
      <c r="H449" s="66">
        <f t="shared" si="42"/>
        <v>0</v>
      </c>
      <c r="I449" s="215">
        <f t="shared" si="43"/>
        <v>8.41</v>
      </c>
      <c r="J449" s="223">
        <v>86</v>
      </c>
      <c r="K449" s="66" t="str">
        <f t="shared" si="44"/>
        <v>Giỏi</v>
      </c>
      <c r="L449" s="66">
        <f t="shared" si="45"/>
        <v>450000</v>
      </c>
      <c r="M449" s="218" t="str">
        <f t="shared" si="46"/>
        <v/>
      </c>
      <c r="N449" s="219">
        <f t="shared" si="47"/>
        <v>1</v>
      </c>
      <c r="O449" s="219" t="str">
        <f t="shared" si="48"/>
        <v/>
      </c>
      <c r="Q449" s="114">
        <v>1</v>
      </c>
    </row>
    <row r="450" spans="1:17" ht="21.75" customHeight="1" x14ac:dyDescent="0.3">
      <c r="A450" s="214">
        <f>SUBTOTAL(9,$Q$22:Q449)+1</f>
        <v>428</v>
      </c>
      <c r="B450" s="223">
        <v>105120179</v>
      </c>
      <c r="C450" s="223" t="s">
        <v>853</v>
      </c>
      <c r="D450" s="223" t="s">
        <v>83</v>
      </c>
      <c r="E450" s="223">
        <v>20</v>
      </c>
      <c r="F450" s="223">
        <v>8.41</v>
      </c>
      <c r="G450" s="66" t="str">
        <f>IFERROR(VLOOKUP(B450:B3489,'DOI TUONG'!$C$2:$E$1306,3,FALSE), "")</f>
        <v/>
      </c>
      <c r="H450" s="66">
        <f t="shared" si="42"/>
        <v>0</v>
      </c>
      <c r="I450" s="215">
        <f t="shared" si="43"/>
        <v>8.41</v>
      </c>
      <c r="J450" s="223">
        <v>85</v>
      </c>
      <c r="K450" s="66" t="str">
        <f t="shared" si="44"/>
        <v>Giỏi</v>
      </c>
      <c r="L450" s="66">
        <f t="shared" si="45"/>
        <v>450000</v>
      </c>
      <c r="M450" s="218" t="str">
        <f t="shared" si="46"/>
        <v/>
      </c>
      <c r="N450" s="219">
        <f t="shared" si="47"/>
        <v>1</v>
      </c>
      <c r="O450" s="219" t="str">
        <f t="shared" si="48"/>
        <v/>
      </c>
      <c r="Q450" s="114">
        <v>1</v>
      </c>
    </row>
    <row r="451" spans="1:17" ht="21.75" customHeight="1" x14ac:dyDescent="0.3">
      <c r="A451" s="214">
        <f>SUBTOTAL(9,$Q$22:Q450)+1</f>
        <v>429</v>
      </c>
      <c r="B451" s="223">
        <v>102110265</v>
      </c>
      <c r="C451" s="223" t="s">
        <v>1807</v>
      </c>
      <c r="D451" s="223" t="s">
        <v>64</v>
      </c>
      <c r="E451" s="223">
        <v>16</v>
      </c>
      <c r="F451" s="223">
        <v>8.41</v>
      </c>
      <c r="G451" s="66" t="str">
        <f>IFERROR(VLOOKUP(B451:B3490,'DOI TUONG'!$C$2:$E$1306,3,FALSE), "")</f>
        <v/>
      </c>
      <c r="H451" s="66">
        <f t="shared" si="42"/>
        <v>0</v>
      </c>
      <c r="I451" s="215">
        <f t="shared" si="43"/>
        <v>8.41</v>
      </c>
      <c r="J451" s="223">
        <v>84</v>
      </c>
      <c r="K451" s="66" t="str">
        <f t="shared" si="44"/>
        <v>Giỏi</v>
      </c>
      <c r="L451" s="66">
        <f t="shared" si="45"/>
        <v>450000</v>
      </c>
      <c r="M451" s="218" t="str">
        <f t="shared" si="46"/>
        <v/>
      </c>
      <c r="N451" s="219">
        <f t="shared" si="47"/>
        <v>1</v>
      </c>
      <c r="O451" s="219" t="str">
        <f t="shared" si="48"/>
        <v/>
      </c>
      <c r="Q451" s="114">
        <v>1</v>
      </c>
    </row>
    <row r="452" spans="1:17" ht="21.75" customHeight="1" x14ac:dyDescent="0.3">
      <c r="A452" s="214">
        <f>SUBTOTAL(9,$Q$22:Q451)+1</f>
        <v>430</v>
      </c>
      <c r="B452" s="223">
        <v>102130214</v>
      </c>
      <c r="C452" s="223" t="s">
        <v>1216</v>
      </c>
      <c r="D452" s="223" t="s">
        <v>53</v>
      </c>
      <c r="E452" s="223">
        <v>17</v>
      </c>
      <c r="F452" s="223">
        <v>8.41</v>
      </c>
      <c r="G452" s="66" t="str">
        <f>IFERROR(VLOOKUP(B452:B3491,'DOI TUONG'!$C$2:$E$1306,3,FALSE), "")</f>
        <v/>
      </c>
      <c r="H452" s="66">
        <f t="shared" si="42"/>
        <v>0</v>
      </c>
      <c r="I452" s="215">
        <f t="shared" si="43"/>
        <v>8.41</v>
      </c>
      <c r="J452" s="223">
        <v>84</v>
      </c>
      <c r="K452" s="66" t="str">
        <f t="shared" si="44"/>
        <v>Giỏi</v>
      </c>
      <c r="L452" s="66">
        <f t="shared" si="45"/>
        <v>450000</v>
      </c>
      <c r="M452" s="218" t="str">
        <f t="shared" si="46"/>
        <v/>
      </c>
      <c r="N452" s="219">
        <f t="shared" si="47"/>
        <v>1</v>
      </c>
      <c r="O452" s="219" t="str">
        <f t="shared" si="48"/>
        <v/>
      </c>
      <c r="Q452" s="114">
        <v>1</v>
      </c>
    </row>
    <row r="453" spans="1:17" ht="21.75" customHeight="1" x14ac:dyDescent="0.3">
      <c r="A453" s="214">
        <f>SUBTOTAL(9,$Q$22:Q452)+1</f>
        <v>431</v>
      </c>
      <c r="B453" s="223">
        <v>105120390</v>
      </c>
      <c r="C453" s="223" t="s">
        <v>1484</v>
      </c>
      <c r="D453" s="223" t="s">
        <v>168</v>
      </c>
      <c r="E453" s="223">
        <v>16</v>
      </c>
      <c r="F453" s="223">
        <v>8.41</v>
      </c>
      <c r="G453" s="66" t="str">
        <f>IFERROR(VLOOKUP(B453:B3492,'DOI TUONG'!$C$2:$E$1306,3,FALSE), "")</f>
        <v/>
      </c>
      <c r="H453" s="66">
        <f t="shared" si="42"/>
        <v>0</v>
      </c>
      <c r="I453" s="215">
        <f t="shared" si="43"/>
        <v>8.41</v>
      </c>
      <c r="J453" s="223">
        <v>84</v>
      </c>
      <c r="K453" s="66" t="str">
        <f t="shared" si="44"/>
        <v>Giỏi</v>
      </c>
      <c r="L453" s="66">
        <f t="shared" si="45"/>
        <v>450000</v>
      </c>
      <c r="M453" s="218" t="str">
        <f t="shared" si="46"/>
        <v/>
      </c>
      <c r="N453" s="219">
        <f t="shared" si="47"/>
        <v>1</v>
      </c>
      <c r="O453" s="219" t="str">
        <f t="shared" si="48"/>
        <v/>
      </c>
      <c r="Q453" s="114">
        <v>1</v>
      </c>
    </row>
    <row r="454" spans="1:17" ht="21.75" customHeight="1" x14ac:dyDescent="0.3">
      <c r="A454" s="214">
        <f>SUBTOTAL(9,$Q$22:Q453)+1</f>
        <v>432</v>
      </c>
      <c r="B454" s="223">
        <v>101120242</v>
      </c>
      <c r="C454" s="223" t="s">
        <v>3138</v>
      </c>
      <c r="D454" s="223" t="s">
        <v>101</v>
      </c>
      <c r="E454" s="223">
        <v>17.5</v>
      </c>
      <c r="F454" s="223">
        <v>8.4</v>
      </c>
      <c r="G454" s="66" t="str">
        <f>IFERROR(VLOOKUP(B454:B3493,'DOI TUONG'!$C$2:$E$1306,3,FALSE), "")</f>
        <v/>
      </c>
      <c r="H454" s="66">
        <f t="shared" si="42"/>
        <v>0</v>
      </c>
      <c r="I454" s="215">
        <f t="shared" si="43"/>
        <v>8.4</v>
      </c>
      <c r="J454" s="223">
        <v>92</v>
      </c>
      <c r="K454" s="66" t="str">
        <f t="shared" si="44"/>
        <v>Giỏi</v>
      </c>
      <c r="L454" s="66">
        <f t="shared" si="45"/>
        <v>450000</v>
      </c>
      <c r="M454" s="218" t="str">
        <f t="shared" si="46"/>
        <v/>
      </c>
      <c r="N454" s="219">
        <f t="shared" si="47"/>
        <v>1</v>
      </c>
      <c r="O454" s="219" t="str">
        <f t="shared" si="48"/>
        <v/>
      </c>
      <c r="Q454" s="114">
        <v>1</v>
      </c>
    </row>
    <row r="455" spans="1:17" ht="21.75" customHeight="1" x14ac:dyDescent="0.3">
      <c r="A455" s="214">
        <f>SUBTOTAL(9,$Q$22:Q454)+1</f>
        <v>433</v>
      </c>
      <c r="B455" s="223">
        <v>118120196</v>
      </c>
      <c r="C455" s="223" t="s">
        <v>1018</v>
      </c>
      <c r="D455" s="223" t="s">
        <v>166</v>
      </c>
      <c r="E455" s="223">
        <v>18</v>
      </c>
      <c r="F455" s="223">
        <v>8.4</v>
      </c>
      <c r="G455" s="66" t="str">
        <f>IFERROR(VLOOKUP(B455:B3494,'DOI TUONG'!$C$2:$E$1306,3,FALSE), "")</f>
        <v/>
      </c>
      <c r="H455" s="66">
        <f t="shared" si="42"/>
        <v>0</v>
      </c>
      <c r="I455" s="215">
        <f t="shared" si="43"/>
        <v>8.4</v>
      </c>
      <c r="J455" s="223">
        <v>90</v>
      </c>
      <c r="K455" s="66" t="str">
        <f t="shared" si="44"/>
        <v>Giỏi</v>
      </c>
      <c r="L455" s="66">
        <f t="shared" si="45"/>
        <v>450000</v>
      </c>
      <c r="M455" s="218" t="str">
        <f t="shared" si="46"/>
        <v/>
      </c>
      <c r="N455" s="219">
        <f t="shared" si="47"/>
        <v>1</v>
      </c>
      <c r="O455" s="219" t="str">
        <f t="shared" si="48"/>
        <v/>
      </c>
      <c r="Q455" s="114">
        <v>1</v>
      </c>
    </row>
    <row r="456" spans="1:17" ht="21.75" customHeight="1" x14ac:dyDescent="0.3">
      <c r="A456" s="214">
        <f>SUBTOTAL(9,$Q$22:Q455)+1</f>
        <v>434</v>
      </c>
      <c r="B456" s="223">
        <v>105130083</v>
      </c>
      <c r="C456" s="223" t="s">
        <v>3422</v>
      </c>
      <c r="D456" s="223" t="s">
        <v>265</v>
      </c>
      <c r="E456" s="223">
        <v>20.5</v>
      </c>
      <c r="F456" s="223">
        <v>8.4</v>
      </c>
      <c r="G456" s="66" t="str">
        <f>IFERROR(VLOOKUP(B456:B3495,'DOI TUONG'!$C$2:$E$1306,3,FALSE), "")</f>
        <v/>
      </c>
      <c r="H456" s="66">
        <f t="shared" si="42"/>
        <v>0</v>
      </c>
      <c r="I456" s="215">
        <f t="shared" si="43"/>
        <v>8.4</v>
      </c>
      <c r="J456" s="223">
        <v>88</v>
      </c>
      <c r="K456" s="66" t="str">
        <f t="shared" si="44"/>
        <v>Giỏi</v>
      </c>
      <c r="L456" s="66">
        <f t="shared" si="45"/>
        <v>450000</v>
      </c>
      <c r="M456" s="218" t="str">
        <f t="shared" si="46"/>
        <v/>
      </c>
      <c r="N456" s="219">
        <f t="shared" si="47"/>
        <v>1</v>
      </c>
      <c r="O456" s="219" t="str">
        <f t="shared" si="48"/>
        <v/>
      </c>
      <c r="Q456" s="114">
        <v>1</v>
      </c>
    </row>
    <row r="457" spans="1:17" ht="21.75" customHeight="1" x14ac:dyDescent="0.3">
      <c r="A457" s="214">
        <f>SUBTOTAL(9,$Q$22:Q456)+1</f>
        <v>435</v>
      </c>
      <c r="B457" s="223">
        <v>118110200</v>
      </c>
      <c r="C457" s="223" t="s">
        <v>283</v>
      </c>
      <c r="D457" s="223" t="s">
        <v>95</v>
      </c>
      <c r="E457" s="223">
        <v>20</v>
      </c>
      <c r="F457" s="223">
        <v>8.4</v>
      </c>
      <c r="G457" s="66" t="str">
        <f>IFERROR(VLOOKUP(B457:B3496,'DOI TUONG'!$C$2:$E$1306,3,FALSE), "")</f>
        <v/>
      </c>
      <c r="H457" s="66">
        <f t="shared" si="42"/>
        <v>0</v>
      </c>
      <c r="I457" s="215">
        <f t="shared" si="43"/>
        <v>8.4</v>
      </c>
      <c r="J457" s="223">
        <v>88</v>
      </c>
      <c r="K457" s="66" t="str">
        <f t="shared" si="44"/>
        <v>Giỏi</v>
      </c>
      <c r="L457" s="66">
        <f t="shared" si="45"/>
        <v>450000</v>
      </c>
      <c r="M457" s="218" t="str">
        <f t="shared" si="46"/>
        <v/>
      </c>
      <c r="N457" s="219">
        <f t="shared" si="47"/>
        <v>1</v>
      </c>
      <c r="O457" s="219" t="str">
        <f t="shared" si="48"/>
        <v/>
      </c>
      <c r="Q457" s="114">
        <v>1</v>
      </c>
    </row>
    <row r="458" spans="1:17" ht="21.75" customHeight="1" x14ac:dyDescent="0.3">
      <c r="A458" s="214">
        <f>SUBTOTAL(9,$Q$22:Q457)+1</f>
        <v>436</v>
      </c>
      <c r="B458" s="223">
        <v>105130147</v>
      </c>
      <c r="C458" s="223" t="s">
        <v>3423</v>
      </c>
      <c r="D458" s="223" t="s">
        <v>218</v>
      </c>
      <c r="E458" s="223">
        <v>19.5</v>
      </c>
      <c r="F458" s="223">
        <v>8.4</v>
      </c>
      <c r="G458" s="66" t="str">
        <f>IFERROR(VLOOKUP(B458:B3497,'DOI TUONG'!$C$2:$E$1306,3,FALSE), "")</f>
        <v/>
      </c>
      <c r="H458" s="66">
        <f t="shared" si="42"/>
        <v>0</v>
      </c>
      <c r="I458" s="215">
        <f t="shared" si="43"/>
        <v>8.4</v>
      </c>
      <c r="J458" s="223">
        <v>87</v>
      </c>
      <c r="K458" s="66" t="str">
        <f t="shared" si="44"/>
        <v>Giỏi</v>
      </c>
      <c r="L458" s="66">
        <f t="shared" si="45"/>
        <v>450000</v>
      </c>
      <c r="M458" s="218" t="str">
        <f t="shared" si="46"/>
        <v/>
      </c>
      <c r="N458" s="219">
        <f t="shared" si="47"/>
        <v>1</v>
      </c>
      <c r="O458" s="219" t="str">
        <f t="shared" si="48"/>
        <v/>
      </c>
      <c r="Q458" s="114">
        <v>1</v>
      </c>
    </row>
    <row r="459" spans="1:17" ht="21.75" customHeight="1" x14ac:dyDescent="0.3">
      <c r="A459" s="214">
        <f>SUBTOTAL(9,$Q$22:Q458)+1</f>
        <v>437</v>
      </c>
      <c r="B459" s="223">
        <v>107110380</v>
      </c>
      <c r="C459" s="223" t="s">
        <v>1417</v>
      </c>
      <c r="D459" s="223" t="s">
        <v>112</v>
      </c>
      <c r="E459" s="223">
        <v>17</v>
      </c>
      <c r="F459" s="223">
        <v>8.4</v>
      </c>
      <c r="G459" s="66" t="str">
        <f>IFERROR(VLOOKUP(B459:B3498,'DOI TUONG'!$C$2:$E$1306,3,FALSE), "")</f>
        <v/>
      </c>
      <c r="H459" s="66">
        <f t="shared" si="42"/>
        <v>0</v>
      </c>
      <c r="I459" s="215">
        <f t="shared" si="43"/>
        <v>8.4</v>
      </c>
      <c r="J459" s="223">
        <v>87</v>
      </c>
      <c r="K459" s="66" t="str">
        <f t="shared" si="44"/>
        <v>Giỏi</v>
      </c>
      <c r="L459" s="66">
        <f t="shared" si="45"/>
        <v>450000</v>
      </c>
      <c r="M459" s="218" t="str">
        <f t="shared" si="46"/>
        <v/>
      </c>
      <c r="N459" s="219">
        <f t="shared" si="47"/>
        <v>1</v>
      </c>
      <c r="O459" s="219" t="str">
        <f t="shared" si="48"/>
        <v/>
      </c>
      <c r="Q459" s="114">
        <v>1</v>
      </c>
    </row>
    <row r="460" spans="1:17" ht="21.75" customHeight="1" x14ac:dyDescent="0.3">
      <c r="A460" s="214">
        <f>SUBTOTAL(9,$Q$22:Q459)+1</f>
        <v>438</v>
      </c>
      <c r="B460" s="223">
        <v>107140095</v>
      </c>
      <c r="C460" s="223" t="s">
        <v>2027</v>
      </c>
      <c r="D460" s="223" t="s">
        <v>2028</v>
      </c>
      <c r="E460" s="223">
        <v>22</v>
      </c>
      <c r="F460" s="223">
        <v>8.4</v>
      </c>
      <c r="G460" s="66" t="str">
        <f>IFERROR(VLOOKUP(B460:B3499,'DOI TUONG'!$C$2:$E$1306,3,FALSE), "")</f>
        <v/>
      </c>
      <c r="H460" s="66">
        <f t="shared" si="42"/>
        <v>0</v>
      </c>
      <c r="I460" s="215">
        <f t="shared" si="43"/>
        <v>8.4</v>
      </c>
      <c r="J460" s="223">
        <v>86</v>
      </c>
      <c r="K460" s="66" t="str">
        <f t="shared" si="44"/>
        <v>Giỏi</v>
      </c>
      <c r="L460" s="66">
        <f t="shared" si="45"/>
        <v>450000</v>
      </c>
      <c r="M460" s="218" t="str">
        <f t="shared" si="46"/>
        <v/>
      </c>
      <c r="N460" s="219">
        <f t="shared" si="47"/>
        <v>1</v>
      </c>
      <c r="O460" s="219" t="str">
        <f t="shared" si="48"/>
        <v/>
      </c>
      <c r="Q460" s="114">
        <v>1</v>
      </c>
    </row>
    <row r="461" spans="1:17" ht="21.75" customHeight="1" x14ac:dyDescent="0.3">
      <c r="A461" s="214">
        <f>SUBTOTAL(9,$Q$22:Q460)+1</f>
        <v>439</v>
      </c>
      <c r="B461" s="223">
        <v>118110088</v>
      </c>
      <c r="C461" s="223" t="s">
        <v>1143</v>
      </c>
      <c r="D461" s="223" t="s">
        <v>231</v>
      </c>
      <c r="E461" s="223">
        <v>17</v>
      </c>
      <c r="F461" s="223">
        <v>8.4</v>
      </c>
      <c r="G461" s="66" t="str">
        <f>IFERROR(VLOOKUP(B461:B3500,'DOI TUONG'!$C$2:$E$1306,3,FALSE), "")</f>
        <v/>
      </c>
      <c r="H461" s="66">
        <f t="shared" si="42"/>
        <v>0</v>
      </c>
      <c r="I461" s="215">
        <f t="shared" si="43"/>
        <v>8.4</v>
      </c>
      <c r="J461" s="223">
        <v>86</v>
      </c>
      <c r="K461" s="66" t="str">
        <f t="shared" si="44"/>
        <v>Giỏi</v>
      </c>
      <c r="L461" s="66">
        <f t="shared" si="45"/>
        <v>450000</v>
      </c>
      <c r="M461" s="218" t="str">
        <f t="shared" si="46"/>
        <v/>
      </c>
      <c r="N461" s="219">
        <f t="shared" si="47"/>
        <v>1</v>
      </c>
      <c r="O461" s="219" t="str">
        <f t="shared" si="48"/>
        <v/>
      </c>
      <c r="Q461" s="114">
        <v>1</v>
      </c>
    </row>
    <row r="462" spans="1:17" ht="21.75" customHeight="1" x14ac:dyDescent="0.3">
      <c r="A462" s="214">
        <f>SUBTOTAL(9,$Q$22:Q461)+1</f>
        <v>440</v>
      </c>
      <c r="B462" s="223">
        <v>102140033</v>
      </c>
      <c r="C462" s="223" t="s">
        <v>3311</v>
      </c>
      <c r="D462" s="223" t="s">
        <v>1802</v>
      </c>
      <c r="E462" s="223">
        <v>24</v>
      </c>
      <c r="F462" s="223">
        <v>8.4</v>
      </c>
      <c r="G462" s="66" t="str">
        <f>IFERROR(VLOOKUP(B462:B3501,'DOI TUONG'!$C$2:$E$1306,3,FALSE), "")</f>
        <v/>
      </c>
      <c r="H462" s="66">
        <f t="shared" si="42"/>
        <v>0</v>
      </c>
      <c r="I462" s="215">
        <f t="shared" si="43"/>
        <v>8.4</v>
      </c>
      <c r="J462" s="223">
        <v>82</v>
      </c>
      <c r="K462" s="66" t="str">
        <f t="shared" si="44"/>
        <v>Giỏi</v>
      </c>
      <c r="L462" s="66">
        <f t="shared" si="45"/>
        <v>450000</v>
      </c>
      <c r="M462" s="218" t="str">
        <f t="shared" si="46"/>
        <v/>
      </c>
      <c r="N462" s="219">
        <f t="shared" si="47"/>
        <v>1</v>
      </c>
      <c r="O462" s="219" t="str">
        <f t="shared" si="48"/>
        <v/>
      </c>
      <c r="Q462" s="114">
        <v>1</v>
      </c>
    </row>
    <row r="463" spans="1:17" ht="21.75" customHeight="1" x14ac:dyDescent="0.3">
      <c r="A463" s="214">
        <f>SUBTOTAL(9,$Q$22:Q462)+1</f>
        <v>441</v>
      </c>
      <c r="B463" s="223">
        <v>104120117</v>
      </c>
      <c r="C463" s="223" t="s">
        <v>342</v>
      </c>
      <c r="D463" s="223" t="s">
        <v>239</v>
      </c>
      <c r="E463" s="223">
        <v>15</v>
      </c>
      <c r="F463" s="223">
        <v>8.4</v>
      </c>
      <c r="G463" s="66" t="str">
        <f>IFERROR(VLOOKUP(B463:B3502,'DOI TUONG'!$C$2:$E$1306,3,FALSE), "")</f>
        <v/>
      </c>
      <c r="H463" s="66">
        <f t="shared" si="42"/>
        <v>0</v>
      </c>
      <c r="I463" s="215">
        <f t="shared" si="43"/>
        <v>8.4</v>
      </c>
      <c r="J463" s="223">
        <v>81</v>
      </c>
      <c r="K463" s="66" t="str">
        <f t="shared" si="44"/>
        <v>Giỏi</v>
      </c>
      <c r="L463" s="66">
        <f t="shared" si="45"/>
        <v>450000</v>
      </c>
      <c r="M463" s="218" t="str">
        <f t="shared" si="46"/>
        <v/>
      </c>
      <c r="N463" s="219">
        <f t="shared" si="47"/>
        <v>1</v>
      </c>
      <c r="O463" s="219" t="str">
        <f t="shared" si="48"/>
        <v/>
      </c>
      <c r="Q463" s="114">
        <v>1</v>
      </c>
    </row>
    <row r="464" spans="1:17" ht="21.75" customHeight="1" x14ac:dyDescent="0.3">
      <c r="A464" s="214">
        <f>SUBTOTAL(9,$Q$22:Q463)+1</f>
        <v>442</v>
      </c>
      <c r="B464" s="223">
        <v>104140139</v>
      </c>
      <c r="C464" s="223" t="s">
        <v>2754</v>
      </c>
      <c r="D464" s="223" t="s">
        <v>1717</v>
      </c>
      <c r="E464" s="223">
        <v>23</v>
      </c>
      <c r="F464" s="223">
        <v>8.1999999999999993</v>
      </c>
      <c r="G464" s="66" t="str">
        <f>IFERROR(VLOOKUP(B464:B3503,'DOI TUONG'!$C$2:$E$1306,3,FALSE), "")</f>
        <v>LP</v>
      </c>
      <c r="H464" s="66">
        <f t="shared" si="42"/>
        <v>0.2</v>
      </c>
      <c r="I464" s="215">
        <f t="shared" si="43"/>
        <v>8.3999999999999986</v>
      </c>
      <c r="J464" s="223">
        <v>91</v>
      </c>
      <c r="K464" s="66" t="str">
        <f t="shared" si="44"/>
        <v>Giỏi</v>
      </c>
      <c r="L464" s="66">
        <f t="shared" si="45"/>
        <v>450000</v>
      </c>
      <c r="M464" s="218" t="str">
        <f t="shared" si="46"/>
        <v/>
      </c>
      <c r="N464" s="219">
        <f t="shared" si="47"/>
        <v>1</v>
      </c>
      <c r="O464" s="219" t="str">
        <f t="shared" si="48"/>
        <v/>
      </c>
      <c r="Q464" s="114">
        <v>1</v>
      </c>
    </row>
    <row r="465" spans="1:17" ht="21.75" customHeight="1" x14ac:dyDescent="0.3">
      <c r="A465" s="214">
        <f>SUBTOTAL(9,$Q$22:Q464)+1</f>
        <v>443</v>
      </c>
      <c r="B465" s="223">
        <v>118110163</v>
      </c>
      <c r="C465" s="223" t="s">
        <v>144</v>
      </c>
      <c r="D465" s="223" t="s">
        <v>95</v>
      </c>
      <c r="E465" s="223">
        <v>20</v>
      </c>
      <c r="F465" s="223">
        <v>8.1999999999999993</v>
      </c>
      <c r="G465" s="66" t="str">
        <f>IFERROR(VLOOKUP(B465:B3504,'DOI TUONG'!$C$2:$E$1306,3,FALSE), "")</f>
        <v>LP</v>
      </c>
      <c r="H465" s="66">
        <f t="shared" si="42"/>
        <v>0.2</v>
      </c>
      <c r="I465" s="215">
        <f t="shared" si="43"/>
        <v>8.3999999999999986</v>
      </c>
      <c r="J465" s="223">
        <v>91</v>
      </c>
      <c r="K465" s="66" t="str">
        <f t="shared" si="44"/>
        <v>Giỏi</v>
      </c>
      <c r="L465" s="66">
        <f t="shared" si="45"/>
        <v>450000</v>
      </c>
      <c r="M465" s="218" t="str">
        <f t="shared" si="46"/>
        <v/>
      </c>
      <c r="N465" s="219">
        <f t="shared" si="47"/>
        <v>1</v>
      </c>
      <c r="O465" s="219" t="str">
        <f t="shared" si="48"/>
        <v/>
      </c>
      <c r="Q465" s="114">
        <v>1</v>
      </c>
    </row>
    <row r="466" spans="1:17" ht="21.75" customHeight="1" x14ac:dyDescent="0.3">
      <c r="A466" s="214">
        <f>SUBTOTAL(9,$Q$22:Q465)+1</f>
        <v>444</v>
      </c>
      <c r="B466" s="223">
        <v>101110459</v>
      </c>
      <c r="C466" s="223" t="s">
        <v>120</v>
      </c>
      <c r="D466" s="223" t="s">
        <v>100</v>
      </c>
      <c r="E466" s="223">
        <v>24</v>
      </c>
      <c r="F466" s="223">
        <v>8.1999999999999993</v>
      </c>
      <c r="G466" s="66" t="str">
        <f>IFERROR(VLOOKUP(B466:B3505,'DOI TUONG'!$C$2:$E$1306,3,FALSE), "")</f>
        <v>LP</v>
      </c>
      <c r="H466" s="66">
        <f t="shared" si="42"/>
        <v>0.2</v>
      </c>
      <c r="I466" s="215">
        <f t="shared" si="43"/>
        <v>8.3999999999999986</v>
      </c>
      <c r="J466" s="223">
        <v>90</v>
      </c>
      <c r="K466" s="66" t="str">
        <f t="shared" si="44"/>
        <v>Giỏi</v>
      </c>
      <c r="L466" s="66">
        <f t="shared" si="45"/>
        <v>450000</v>
      </c>
      <c r="M466" s="218" t="str">
        <f t="shared" si="46"/>
        <v/>
      </c>
      <c r="N466" s="219">
        <f t="shared" si="47"/>
        <v>1</v>
      </c>
      <c r="O466" s="219" t="str">
        <f t="shared" si="48"/>
        <v/>
      </c>
      <c r="Q466" s="114">
        <v>1</v>
      </c>
    </row>
    <row r="467" spans="1:17" ht="21.75" customHeight="1" x14ac:dyDescent="0.3">
      <c r="A467" s="214">
        <f>SUBTOTAL(9,$Q$22:Q466)+1</f>
        <v>445</v>
      </c>
      <c r="B467" s="223">
        <v>118110026</v>
      </c>
      <c r="C467" s="223" t="s">
        <v>1061</v>
      </c>
      <c r="D467" s="223" t="s">
        <v>178</v>
      </c>
      <c r="E467" s="223">
        <v>17</v>
      </c>
      <c r="F467" s="223">
        <v>8.39</v>
      </c>
      <c r="G467" s="66" t="str">
        <f>IFERROR(VLOOKUP(B467:B3506,'DOI TUONG'!$C$2:$E$1306,3,FALSE), "")</f>
        <v/>
      </c>
      <c r="H467" s="66">
        <f t="shared" si="42"/>
        <v>0</v>
      </c>
      <c r="I467" s="215">
        <f t="shared" si="43"/>
        <v>8.39</v>
      </c>
      <c r="J467" s="223">
        <v>86</v>
      </c>
      <c r="K467" s="66" t="str">
        <f t="shared" si="44"/>
        <v>Giỏi</v>
      </c>
      <c r="L467" s="66">
        <f t="shared" si="45"/>
        <v>450000</v>
      </c>
      <c r="M467" s="218" t="str">
        <f t="shared" si="46"/>
        <v/>
      </c>
      <c r="N467" s="219">
        <f t="shared" si="47"/>
        <v>1</v>
      </c>
      <c r="O467" s="219" t="str">
        <f t="shared" si="48"/>
        <v/>
      </c>
      <c r="Q467" s="114">
        <v>1</v>
      </c>
    </row>
    <row r="468" spans="1:17" ht="21.75" customHeight="1" x14ac:dyDescent="0.3">
      <c r="A468" s="214">
        <f>SUBTOTAL(9,$Q$22:Q467)+1</f>
        <v>446</v>
      </c>
      <c r="B468" s="223">
        <v>110130144</v>
      </c>
      <c r="C468" s="223" t="s">
        <v>1021</v>
      </c>
      <c r="D468" s="223" t="s">
        <v>258</v>
      </c>
      <c r="E468" s="223">
        <v>17.5</v>
      </c>
      <c r="F468" s="223">
        <v>8.39</v>
      </c>
      <c r="G468" s="66" t="str">
        <f>IFERROR(VLOOKUP(B468:B3507,'DOI TUONG'!$C$2:$E$1306,3,FALSE), "")</f>
        <v/>
      </c>
      <c r="H468" s="66">
        <f t="shared" si="42"/>
        <v>0</v>
      </c>
      <c r="I468" s="215">
        <f t="shared" si="43"/>
        <v>8.39</v>
      </c>
      <c r="J468" s="223">
        <v>85</v>
      </c>
      <c r="K468" s="66" t="str">
        <f t="shared" si="44"/>
        <v>Giỏi</v>
      </c>
      <c r="L468" s="66">
        <f t="shared" si="45"/>
        <v>450000</v>
      </c>
      <c r="M468" s="218" t="str">
        <f t="shared" si="46"/>
        <v/>
      </c>
      <c r="N468" s="219">
        <f t="shared" si="47"/>
        <v>1</v>
      </c>
      <c r="O468" s="219" t="str">
        <f t="shared" si="48"/>
        <v/>
      </c>
      <c r="Q468" s="114">
        <v>1</v>
      </c>
    </row>
    <row r="469" spans="1:17" ht="21.75" customHeight="1" x14ac:dyDescent="0.3">
      <c r="A469" s="214">
        <f>SUBTOTAL(9,$Q$22:Q468)+1</f>
        <v>447</v>
      </c>
      <c r="B469" s="223">
        <v>110110457</v>
      </c>
      <c r="C469" s="223" t="s">
        <v>3914</v>
      </c>
      <c r="D469" s="223" t="s">
        <v>147</v>
      </c>
      <c r="E469" s="223">
        <v>19</v>
      </c>
      <c r="F469" s="223">
        <v>8.39</v>
      </c>
      <c r="G469" s="66" t="str">
        <f>IFERROR(VLOOKUP(B469:B3508,'DOI TUONG'!$C$2:$E$1306,3,FALSE), "")</f>
        <v/>
      </c>
      <c r="H469" s="66">
        <f t="shared" si="42"/>
        <v>0</v>
      </c>
      <c r="I469" s="215">
        <f t="shared" si="43"/>
        <v>8.39</v>
      </c>
      <c r="J469" s="223">
        <v>85</v>
      </c>
      <c r="K469" s="66" t="str">
        <f t="shared" si="44"/>
        <v>Giỏi</v>
      </c>
      <c r="L469" s="66">
        <f t="shared" si="45"/>
        <v>450000</v>
      </c>
      <c r="M469" s="218" t="str">
        <f t="shared" si="46"/>
        <v/>
      </c>
      <c r="N469" s="219">
        <f t="shared" si="47"/>
        <v>1</v>
      </c>
      <c r="O469" s="219" t="str">
        <f t="shared" si="48"/>
        <v/>
      </c>
      <c r="Q469" s="114">
        <v>1</v>
      </c>
    </row>
    <row r="470" spans="1:17" ht="21.75" customHeight="1" x14ac:dyDescent="0.3">
      <c r="A470" s="214">
        <f>SUBTOTAL(9,$Q$22:Q469)+1</f>
        <v>448</v>
      </c>
      <c r="B470" s="223">
        <v>118140011</v>
      </c>
      <c r="C470" s="223" t="s">
        <v>3777</v>
      </c>
      <c r="D470" s="223" t="s">
        <v>2183</v>
      </c>
      <c r="E470" s="223">
        <v>20</v>
      </c>
      <c r="F470" s="223">
        <v>8.39</v>
      </c>
      <c r="G470" s="66" t="str">
        <f>IFERROR(VLOOKUP(B470:B3509,'DOI TUONG'!$C$2:$E$1306,3,FALSE), "")</f>
        <v/>
      </c>
      <c r="H470" s="66">
        <f t="shared" si="42"/>
        <v>0</v>
      </c>
      <c r="I470" s="215">
        <f t="shared" si="43"/>
        <v>8.39</v>
      </c>
      <c r="J470" s="223">
        <v>84</v>
      </c>
      <c r="K470" s="66" t="str">
        <f t="shared" si="44"/>
        <v>Giỏi</v>
      </c>
      <c r="L470" s="66">
        <f t="shared" si="45"/>
        <v>450000</v>
      </c>
      <c r="M470" s="218" t="str">
        <f t="shared" si="46"/>
        <v/>
      </c>
      <c r="N470" s="219">
        <f t="shared" si="47"/>
        <v>1</v>
      </c>
      <c r="O470" s="219" t="str">
        <f t="shared" si="48"/>
        <v/>
      </c>
      <c r="Q470" s="114">
        <v>1</v>
      </c>
    </row>
    <row r="471" spans="1:17" ht="21.75" customHeight="1" x14ac:dyDescent="0.3">
      <c r="A471" s="214">
        <f>SUBTOTAL(9,$Q$22:Q470)+1</f>
        <v>449</v>
      </c>
      <c r="B471" s="223">
        <v>102130044</v>
      </c>
      <c r="C471" s="223" t="s">
        <v>1130</v>
      </c>
      <c r="D471" s="223" t="s">
        <v>119</v>
      </c>
      <c r="E471" s="223">
        <v>18</v>
      </c>
      <c r="F471" s="223">
        <v>8.39</v>
      </c>
      <c r="G471" s="66" t="str">
        <f>IFERROR(VLOOKUP(B471:B3510,'DOI TUONG'!$C$2:$E$1306,3,FALSE), "")</f>
        <v/>
      </c>
      <c r="H471" s="66">
        <f t="shared" ref="H471:H534" si="49">IF(G471="UV ĐT",0.3, 0)+IF(G471="UV HSV", 0.3, 0)+IF(G471="PBT LCĐ", 0.3,0)+ IF(G471="UV LCĐ", 0.2, 0)+IF(G471="BT CĐ", 0.3,0)+ IF(G471="PBT CĐ", 0.2,0)+ IF(G471="CN CLB", 0.2,0)+ IF(G471="CN DĐ", 0.2,0)+IF(G471="TĐXK", 0.3, 0)+IF(G471="PĐXK", 0.2, 0)+IF(G471="LT", 0.3,0)+IF(G471="LP", 0.2, 0)+IF(G471="GK 0.2",0.2,0)+IF(G471="GK 0.3", 0.3, 0)+IF(G471="TB ĐD",0.3,0)+IF(G471="PB ĐD",0.2,0)+IF(G471="ĐT ĐTQ",0.3,0)+IF(G471="ĐP ĐTQ",0.2,0)</f>
        <v>0</v>
      </c>
      <c r="I471" s="215">
        <f t="shared" ref="I471:I534" si="50">F471+H471</f>
        <v>8.39</v>
      </c>
      <c r="J471" s="223">
        <v>82</v>
      </c>
      <c r="K471" s="66" t="str">
        <f t="shared" ref="K471:K534" si="51">IF(AND(I471&gt;=9,J471&gt;=90), "Xuất sắc", IF(AND(I471&gt;=8,J471&gt;=80), "Giỏi", "Khá"))</f>
        <v>Giỏi</v>
      </c>
      <c r="L471" s="66">
        <f t="shared" ref="L471:L534" si="52">IF(K471="Xuất sắc", 500000, IF(K471="Giỏi", 450000, 395000))</f>
        <v>450000</v>
      </c>
      <c r="M471" s="218" t="str">
        <f t="shared" si="46"/>
        <v/>
      </c>
      <c r="N471" s="219">
        <f t="shared" si="47"/>
        <v>1</v>
      </c>
      <c r="O471" s="219" t="str">
        <f t="shared" si="48"/>
        <v/>
      </c>
      <c r="Q471" s="114">
        <v>1</v>
      </c>
    </row>
    <row r="472" spans="1:17" ht="21.75" customHeight="1" x14ac:dyDescent="0.3">
      <c r="A472" s="214">
        <f>SUBTOTAL(9,$Q$22:Q471)+1</f>
        <v>450</v>
      </c>
      <c r="B472" s="223">
        <v>105110382</v>
      </c>
      <c r="C472" s="223" t="s">
        <v>1648</v>
      </c>
      <c r="D472" s="223" t="s">
        <v>400</v>
      </c>
      <c r="E472" s="223">
        <v>15</v>
      </c>
      <c r="F472" s="223">
        <v>8.19</v>
      </c>
      <c r="G472" s="66" t="str">
        <f>IFERROR(VLOOKUP(B472:B3511,'DOI TUONG'!$C$2:$E$1306,3,FALSE), "")</f>
        <v>LP</v>
      </c>
      <c r="H472" s="66">
        <f t="shared" si="49"/>
        <v>0.2</v>
      </c>
      <c r="I472" s="215">
        <f t="shared" si="50"/>
        <v>8.3899999999999988</v>
      </c>
      <c r="J472" s="223">
        <v>92</v>
      </c>
      <c r="K472" s="66" t="str">
        <f t="shared" si="51"/>
        <v>Giỏi</v>
      </c>
      <c r="L472" s="66">
        <f t="shared" si="52"/>
        <v>450000</v>
      </c>
      <c r="M472" s="218" t="str">
        <f t="shared" si="46"/>
        <v/>
      </c>
      <c r="N472" s="219">
        <f t="shared" si="47"/>
        <v>1</v>
      </c>
      <c r="O472" s="219" t="str">
        <f t="shared" si="48"/>
        <v/>
      </c>
      <c r="Q472" s="114">
        <v>1</v>
      </c>
    </row>
    <row r="473" spans="1:17" ht="21.75" customHeight="1" x14ac:dyDescent="0.3">
      <c r="A473" s="214">
        <f>SUBTOTAL(9,$Q$22:Q472)+1</f>
        <v>451</v>
      </c>
      <c r="B473" s="223">
        <v>107110372</v>
      </c>
      <c r="C473" s="223" t="s">
        <v>203</v>
      </c>
      <c r="D473" s="223" t="s">
        <v>112</v>
      </c>
      <c r="E473" s="223">
        <v>17</v>
      </c>
      <c r="F473" s="223">
        <v>8.19</v>
      </c>
      <c r="G473" s="66" t="str">
        <f>IFERROR(VLOOKUP(B473:B3512,'DOI TUONG'!$C$2:$E$1306,3,FALSE), "")</f>
        <v>LP</v>
      </c>
      <c r="H473" s="66">
        <f t="shared" si="49"/>
        <v>0.2</v>
      </c>
      <c r="I473" s="215">
        <f t="shared" si="50"/>
        <v>8.3899999999999988</v>
      </c>
      <c r="J473" s="223">
        <v>88</v>
      </c>
      <c r="K473" s="66" t="str">
        <f t="shared" si="51"/>
        <v>Giỏi</v>
      </c>
      <c r="L473" s="66">
        <f t="shared" si="52"/>
        <v>450000</v>
      </c>
      <c r="M473" s="218" t="str">
        <f t="shared" si="46"/>
        <v/>
      </c>
      <c r="N473" s="219">
        <f t="shared" si="47"/>
        <v>1</v>
      </c>
      <c r="O473" s="219" t="str">
        <f t="shared" si="48"/>
        <v/>
      </c>
      <c r="Q473" s="114">
        <v>1</v>
      </c>
    </row>
    <row r="474" spans="1:17" ht="21.75" customHeight="1" x14ac:dyDescent="0.3">
      <c r="A474" s="214">
        <f>SUBTOTAL(9,$Q$22:Q473)+1</f>
        <v>452</v>
      </c>
      <c r="B474" s="223">
        <v>109110182</v>
      </c>
      <c r="C474" s="223" t="s">
        <v>631</v>
      </c>
      <c r="D474" s="223" t="s">
        <v>40</v>
      </c>
      <c r="E474" s="223">
        <v>18.5</v>
      </c>
      <c r="F474" s="223">
        <v>8.08</v>
      </c>
      <c r="G474" s="66" t="str">
        <f>IFERROR(VLOOKUP(B474:B3513,'DOI TUONG'!$C$2:$E$1306,3,FALSE), "")</f>
        <v>PBT LCĐ</v>
      </c>
      <c r="H474" s="66">
        <f t="shared" si="49"/>
        <v>0.3</v>
      </c>
      <c r="I474" s="215">
        <f t="shared" si="50"/>
        <v>8.3800000000000008</v>
      </c>
      <c r="J474" s="223">
        <v>96</v>
      </c>
      <c r="K474" s="66" t="str">
        <f t="shared" si="51"/>
        <v>Giỏi</v>
      </c>
      <c r="L474" s="66">
        <f t="shared" si="52"/>
        <v>450000</v>
      </c>
      <c r="M474" s="218" t="str">
        <f t="shared" si="46"/>
        <v/>
      </c>
      <c r="N474" s="219">
        <f t="shared" si="47"/>
        <v>1</v>
      </c>
      <c r="O474" s="219" t="str">
        <f t="shared" si="48"/>
        <v/>
      </c>
      <c r="Q474" s="114">
        <v>1</v>
      </c>
    </row>
    <row r="475" spans="1:17" ht="21.75" customHeight="1" x14ac:dyDescent="0.3">
      <c r="A475" s="214">
        <f>SUBTOTAL(9,$Q$22:Q474)+1</f>
        <v>453</v>
      </c>
      <c r="B475" s="223">
        <v>121120063</v>
      </c>
      <c r="C475" s="223" t="s">
        <v>1359</v>
      </c>
      <c r="D475" s="223" t="s">
        <v>229</v>
      </c>
      <c r="E475" s="223">
        <v>17</v>
      </c>
      <c r="F475" s="223">
        <v>8.3800000000000008</v>
      </c>
      <c r="G475" s="66" t="str">
        <f>IFERROR(VLOOKUP(B475:B3514,'DOI TUONG'!$C$2:$E$1306,3,FALSE), "")</f>
        <v/>
      </c>
      <c r="H475" s="66">
        <f t="shared" si="49"/>
        <v>0</v>
      </c>
      <c r="I475" s="215">
        <f t="shared" si="50"/>
        <v>8.3800000000000008</v>
      </c>
      <c r="J475" s="223">
        <v>91</v>
      </c>
      <c r="K475" s="66" t="str">
        <f t="shared" si="51"/>
        <v>Giỏi</v>
      </c>
      <c r="L475" s="66">
        <f t="shared" si="52"/>
        <v>450000</v>
      </c>
      <c r="M475" s="218" t="str">
        <f t="shared" si="46"/>
        <v/>
      </c>
      <c r="N475" s="219">
        <f t="shared" si="47"/>
        <v>1</v>
      </c>
      <c r="O475" s="219" t="str">
        <f t="shared" si="48"/>
        <v/>
      </c>
      <c r="Q475" s="114">
        <v>1</v>
      </c>
    </row>
    <row r="476" spans="1:17" ht="21.75" customHeight="1" x14ac:dyDescent="0.3">
      <c r="A476" s="214">
        <f>SUBTOTAL(9,$Q$22:Q475)+1</f>
        <v>454</v>
      </c>
      <c r="B476" s="223">
        <v>104110141</v>
      </c>
      <c r="C476" s="223" t="s">
        <v>437</v>
      </c>
      <c r="D476" s="223" t="s">
        <v>197</v>
      </c>
      <c r="E476" s="223">
        <v>21</v>
      </c>
      <c r="F476" s="223">
        <v>8.08</v>
      </c>
      <c r="G476" s="66" t="str">
        <f>IFERROR(VLOOKUP(B476:B3515,'DOI TUONG'!$C$2:$E$1306,3,FALSE), "")</f>
        <v>LT</v>
      </c>
      <c r="H476" s="66">
        <f t="shared" si="49"/>
        <v>0.3</v>
      </c>
      <c r="I476" s="215">
        <f t="shared" si="50"/>
        <v>8.3800000000000008</v>
      </c>
      <c r="J476" s="223">
        <v>91</v>
      </c>
      <c r="K476" s="66" t="str">
        <f t="shared" si="51"/>
        <v>Giỏi</v>
      </c>
      <c r="L476" s="66">
        <f t="shared" si="52"/>
        <v>450000</v>
      </c>
      <c r="M476" s="218" t="str">
        <f t="shared" si="46"/>
        <v/>
      </c>
      <c r="N476" s="219">
        <f t="shared" si="47"/>
        <v>1</v>
      </c>
      <c r="O476" s="219" t="str">
        <f t="shared" si="48"/>
        <v/>
      </c>
      <c r="Q476" s="114">
        <v>1</v>
      </c>
    </row>
    <row r="477" spans="1:17" ht="21.75" customHeight="1" x14ac:dyDescent="0.3">
      <c r="A477" s="214">
        <f>SUBTOTAL(9,$Q$22:Q476)+1</f>
        <v>455</v>
      </c>
      <c r="B477" s="223">
        <v>109120330</v>
      </c>
      <c r="C477" s="223" t="s">
        <v>902</v>
      </c>
      <c r="D477" s="223" t="s">
        <v>99</v>
      </c>
      <c r="E477" s="223">
        <v>19</v>
      </c>
      <c r="F477" s="223">
        <v>8.3800000000000008</v>
      </c>
      <c r="G477" s="66" t="str">
        <f>IFERROR(VLOOKUP(B477:B3516,'DOI TUONG'!$C$2:$E$1306,3,FALSE), "")</f>
        <v/>
      </c>
      <c r="H477" s="66">
        <f t="shared" si="49"/>
        <v>0</v>
      </c>
      <c r="I477" s="215">
        <f t="shared" si="50"/>
        <v>8.3800000000000008</v>
      </c>
      <c r="J477" s="223">
        <v>90</v>
      </c>
      <c r="K477" s="66" t="str">
        <f t="shared" si="51"/>
        <v>Giỏi</v>
      </c>
      <c r="L477" s="66">
        <f t="shared" si="52"/>
        <v>450000</v>
      </c>
      <c r="M477" s="218" t="str">
        <f t="shared" ref="M477:M540" si="53">IF(K477="Xuất sắc",1,"")</f>
        <v/>
      </c>
      <c r="N477" s="219">
        <f t="shared" ref="N477:N540" si="54">IF(K477="Giỏi",1,"")</f>
        <v>1</v>
      </c>
      <c r="O477" s="219" t="str">
        <f t="shared" ref="O477:O540" si="55">IF(K477="Khá",1,"")</f>
        <v/>
      </c>
      <c r="Q477" s="114">
        <v>1</v>
      </c>
    </row>
    <row r="478" spans="1:17" ht="21.75" customHeight="1" x14ac:dyDescent="0.3">
      <c r="A478" s="214">
        <f>SUBTOTAL(9,$Q$22:Q477)+1</f>
        <v>456</v>
      </c>
      <c r="B478" s="223">
        <v>106110146</v>
      </c>
      <c r="C478" s="223" t="s">
        <v>974</v>
      </c>
      <c r="D478" s="223" t="s">
        <v>196</v>
      </c>
      <c r="E478" s="223">
        <v>16</v>
      </c>
      <c r="F478" s="223">
        <v>8.3800000000000008</v>
      </c>
      <c r="G478" s="66" t="str">
        <f>IFERROR(VLOOKUP(B478:B3517,'DOI TUONG'!$C$2:$E$1306,3,FALSE), "")</f>
        <v/>
      </c>
      <c r="H478" s="66">
        <f t="shared" si="49"/>
        <v>0</v>
      </c>
      <c r="I478" s="215">
        <f t="shared" si="50"/>
        <v>8.3800000000000008</v>
      </c>
      <c r="J478" s="223">
        <v>89</v>
      </c>
      <c r="K478" s="66" t="str">
        <f t="shared" si="51"/>
        <v>Giỏi</v>
      </c>
      <c r="L478" s="66">
        <f t="shared" si="52"/>
        <v>450000</v>
      </c>
      <c r="M478" s="218" t="str">
        <f t="shared" si="53"/>
        <v/>
      </c>
      <c r="N478" s="219">
        <f t="shared" si="54"/>
        <v>1</v>
      </c>
      <c r="O478" s="219" t="str">
        <f t="shared" si="55"/>
        <v/>
      </c>
      <c r="Q478" s="114">
        <v>1</v>
      </c>
    </row>
    <row r="479" spans="1:17" ht="21.75" customHeight="1" x14ac:dyDescent="0.3">
      <c r="A479" s="214">
        <f>SUBTOTAL(9,$Q$22:Q478)+1</f>
        <v>457</v>
      </c>
      <c r="B479" s="223">
        <v>105110376</v>
      </c>
      <c r="C479" s="223" t="s">
        <v>3424</v>
      </c>
      <c r="D479" s="223" t="s">
        <v>400</v>
      </c>
      <c r="E479" s="223">
        <v>15</v>
      </c>
      <c r="F479" s="223">
        <v>8.3800000000000008</v>
      </c>
      <c r="G479" s="66" t="str">
        <f>IFERROR(VLOOKUP(B479:B3518,'DOI TUONG'!$C$2:$E$1306,3,FALSE), "")</f>
        <v/>
      </c>
      <c r="H479" s="66">
        <f t="shared" si="49"/>
        <v>0</v>
      </c>
      <c r="I479" s="215">
        <f t="shared" si="50"/>
        <v>8.3800000000000008</v>
      </c>
      <c r="J479" s="223">
        <v>88</v>
      </c>
      <c r="K479" s="66" t="str">
        <f t="shared" si="51"/>
        <v>Giỏi</v>
      </c>
      <c r="L479" s="66">
        <f t="shared" si="52"/>
        <v>450000</v>
      </c>
      <c r="M479" s="218" t="str">
        <f t="shared" si="53"/>
        <v/>
      </c>
      <c r="N479" s="219">
        <f t="shared" si="54"/>
        <v>1</v>
      </c>
      <c r="O479" s="219" t="str">
        <f t="shared" si="55"/>
        <v/>
      </c>
      <c r="Q479" s="114">
        <v>1</v>
      </c>
    </row>
    <row r="480" spans="1:17" ht="21.75" customHeight="1" x14ac:dyDescent="0.3">
      <c r="A480" s="214">
        <f>SUBTOTAL(9,$Q$22:Q479)+1</f>
        <v>458</v>
      </c>
      <c r="B480" s="223">
        <v>118130177</v>
      </c>
      <c r="C480" s="223" t="s">
        <v>977</v>
      </c>
      <c r="D480" s="223" t="s">
        <v>59</v>
      </c>
      <c r="E480" s="223">
        <v>22</v>
      </c>
      <c r="F480" s="223">
        <v>8.3800000000000008</v>
      </c>
      <c r="G480" s="66" t="str">
        <f>IFERROR(VLOOKUP(B480:B3519,'DOI TUONG'!$C$2:$E$1306,3,FALSE), "")</f>
        <v/>
      </c>
      <c r="H480" s="66">
        <f t="shared" si="49"/>
        <v>0</v>
      </c>
      <c r="I480" s="215">
        <f t="shared" si="50"/>
        <v>8.3800000000000008</v>
      </c>
      <c r="J480" s="223">
        <v>88</v>
      </c>
      <c r="K480" s="66" t="str">
        <f t="shared" si="51"/>
        <v>Giỏi</v>
      </c>
      <c r="L480" s="66">
        <f t="shared" si="52"/>
        <v>450000</v>
      </c>
      <c r="M480" s="218" t="str">
        <f t="shared" si="53"/>
        <v/>
      </c>
      <c r="N480" s="219">
        <f t="shared" si="54"/>
        <v>1</v>
      </c>
      <c r="O480" s="219" t="str">
        <f t="shared" si="55"/>
        <v/>
      </c>
      <c r="Q480" s="114">
        <v>1</v>
      </c>
    </row>
    <row r="481" spans="1:17" ht="21.75" customHeight="1" x14ac:dyDescent="0.3">
      <c r="A481" s="214">
        <f>SUBTOTAL(9,$Q$22:Q480)+1</f>
        <v>459</v>
      </c>
      <c r="B481" s="223">
        <v>101110451</v>
      </c>
      <c r="C481" s="223" t="s">
        <v>1522</v>
      </c>
      <c r="D481" s="223" t="s">
        <v>100</v>
      </c>
      <c r="E481" s="223">
        <v>26</v>
      </c>
      <c r="F481" s="223">
        <v>8.3800000000000008</v>
      </c>
      <c r="G481" s="66" t="str">
        <f>IFERROR(VLOOKUP(B481:B3520,'DOI TUONG'!$C$2:$E$1306,3,FALSE), "")</f>
        <v/>
      </c>
      <c r="H481" s="66">
        <f t="shared" si="49"/>
        <v>0</v>
      </c>
      <c r="I481" s="215">
        <f t="shared" si="50"/>
        <v>8.3800000000000008</v>
      </c>
      <c r="J481" s="223">
        <v>87</v>
      </c>
      <c r="K481" s="66" t="str">
        <f t="shared" si="51"/>
        <v>Giỏi</v>
      </c>
      <c r="L481" s="66">
        <f t="shared" si="52"/>
        <v>450000</v>
      </c>
      <c r="M481" s="218" t="str">
        <f t="shared" si="53"/>
        <v/>
      </c>
      <c r="N481" s="219">
        <f t="shared" si="54"/>
        <v>1</v>
      </c>
      <c r="O481" s="219" t="str">
        <f t="shared" si="55"/>
        <v/>
      </c>
      <c r="Q481" s="114">
        <v>1</v>
      </c>
    </row>
    <row r="482" spans="1:17" ht="21.75" customHeight="1" x14ac:dyDescent="0.3">
      <c r="A482" s="214">
        <f>SUBTOTAL(9,$Q$22:Q481)+1</f>
        <v>460</v>
      </c>
      <c r="B482" s="223">
        <v>105140252</v>
      </c>
      <c r="C482" s="223" t="s">
        <v>1921</v>
      </c>
      <c r="D482" s="223" t="s">
        <v>1922</v>
      </c>
      <c r="E482" s="223">
        <v>17</v>
      </c>
      <c r="F482" s="223">
        <v>8.3800000000000008</v>
      </c>
      <c r="G482" s="66" t="str">
        <f>IFERROR(VLOOKUP(B482:B3521,'DOI TUONG'!$C$2:$E$1306,3,FALSE), "")</f>
        <v/>
      </c>
      <c r="H482" s="66">
        <f t="shared" si="49"/>
        <v>0</v>
      </c>
      <c r="I482" s="215">
        <f t="shared" si="50"/>
        <v>8.3800000000000008</v>
      </c>
      <c r="J482" s="223">
        <v>87</v>
      </c>
      <c r="K482" s="66" t="str">
        <f t="shared" si="51"/>
        <v>Giỏi</v>
      </c>
      <c r="L482" s="66">
        <f t="shared" si="52"/>
        <v>450000</v>
      </c>
      <c r="M482" s="218" t="str">
        <f t="shared" si="53"/>
        <v/>
      </c>
      <c r="N482" s="219">
        <f t="shared" si="54"/>
        <v>1</v>
      </c>
      <c r="O482" s="219" t="str">
        <f t="shared" si="55"/>
        <v/>
      </c>
      <c r="Q482" s="114">
        <v>1</v>
      </c>
    </row>
    <row r="483" spans="1:17" ht="21.75" customHeight="1" x14ac:dyDescent="0.3">
      <c r="A483" s="214">
        <f>SUBTOTAL(9,$Q$22:Q482)+1</f>
        <v>461</v>
      </c>
      <c r="B483" s="223">
        <v>107110416</v>
      </c>
      <c r="C483" s="223" t="s">
        <v>1387</v>
      </c>
      <c r="D483" s="223" t="s">
        <v>112</v>
      </c>
      <c r="E483" s="223">
        <v>17</v>
      </c>
      <c r="F483" s="223">
        <v>8.3800000000000008</v>
      </c>
      <c r="G483" s="66" t="str">
        <f>IFERROR(VLOOKUP(B483:B3522,'DOI TUONG'!$C$2:$E$1306,3,FALSE), "")</f>
        <v/>
      </c>
      <c r="H483" s="66">
        <f t="shared" si="49"/>
        <v>0</v>
      </c>
      <c r="I483" s="215">
        <f t="shared" si="50"/>
        <v>8.3800000000000008</v>
      </c>
      <c r="J483" s="223">
        <v>86</v>
      </c>
      <c r="K483" s="66" t="str">
        <f t="shared" si="51"/>
        <v>Giỏi</v>
      </c>
      <c r="L483" s="66">
        <f t="shared" si="52"/>
        <v>450000</v>
      </c>
      <c r="M483" s="218" t="str">
        <f t="shared" si="53"/>
        <v/>
      </c>
      <c r="N483" s="219">
        <f t="shared" si="54"/>
        <v>1</v>
      </c>
      <c r="O483" s="219" t="str">
        <f t="shared" si="55"/>
        <v/>
      </c>
      <c r="Q483" s="114">
        <v>1</v>
      </c>
    </row>
    <row r="484" spans="1:17" ht="21.75" customHeight="1" x14ac:dyDescent="0.3">
      <c r="A484" s="214">
        <f>SUBTOTAL(9,$Q$22:Q483)+1</f>
        <v>462</v>
      </c>
      <c r="B484" s="223">
        <v>118110001</v>
      </c>
      <c r="C484" s="223" t="s">
        <v>1035</v>
      </c>
      <c r="D484" s="223" t="s">
        <v>178</v>
      </c>
      <c r="E484" s="223">
        <v>17</v>
      </c>
      <c r="F484" s="223">
        <v>8.3800000000000008</v>
      </c>
      <c r="G484" s="66" t="str">
        <f>IFERROR(VLOOKUP(B484:B3523,'DOI TUONG'!$C$2:$E$1306,3,FALSE), "")</f>
        <v/>
      </c>
      <c r="H484" s="66">
        <f t="shared" si="49"/>
        <v>0</v>
      </c>
      <c r="I484" s="215">
        <f t="shared" si="50"/>
        <v>8.3800000000000008</v>
      </c>
      <c r="J484" s="223">
        <v>86</v>
      </c>
      <c r="K484" s="66" t="str">
        <f t="shared" si="51"/>
        <v>Giỏi</v>
      </c>
      <c r="L484" s="66">
        <f t="shared" si="52"/>
        <v>450000</v>
      </c>
      <c r="M484" s="218" t="str">
        <f t="shared" si="53"/>
        <v/>
      </c>
      <c r="N484" s="219">
        <f t="shared" si="54"/>
        <v>1</v>
      </c>
      <c r="O484" s="219" t="str">
        <f t="shared" si="55"/>
        <v/>
      </c>
      <c r="Q484" s="114">
        <v>1</v>
      </c>
    </row>
    <row r="485" spans="1:17" ht="21.75" customHeight="1" x14ac:dyDescent="0.3">
      <c r="A485" s="214">
        <f>SUBTOTAL(9,$Q$22:Q484)+1</f>
        <v>463</v>
      </c>
      <c r="B485" s="223">
        <v>118120028</v>
      </c>
      <c r="C485" s="223" t="s">
        <v>958</v>
      </c>
      <c r="D485" s="223" t="s">
        <v>82</v>
      </c>
      <c r="E485" s="223">
        <v>19</v>
      </c>
      <c r="F485" s="223">
        <v>8.3800000000000008</v>
      </c>
      <c r="G485" s="66" t="str">
        <f>IFERROR(VLOOKUP(B485:B3524,'DOI TUONG'!$C$2:$E$1306,3,FALSE), "")</f>
        <v/>
      </c>
      <c r="H485" s="66">
        <f t="shared" si="49"/>
        <v>0</v>
      </c>
      <c r="I485" s="215">
        <f t="shared" si="50"/>
        <v>8.3800000000000008</v>
      </c>
      <c r="J485" s="223">
        <v>86</v>
      </c>
      <c r="K485" s="66" t="str">
        <f t="shared" si="51"/>
        <v>Giỏi</v>
      </c>
      <c r="L485" s="66">
        <f t="shared" si="52"/>
        <v>450000</v>
      </c>
      <c r="M485" s="218" t="str">
        <f t="shared" si="53"/>
        <v/>
      </c>
      <c r="N485" s="219">
        <f t="shared" si="54"/>
        <v>1</v>
      </c>
      <c r="O485" s="219" t="str">
        <f t="shared" si="55"/>
        <v/>
      </c>
      <c r="Q485" s="114">
        <v>1</v>
      </c>
    </row>
    <row r="486" spans="1:17" ht="21.75" customHeight="1" x14ac:dyDescent="0.3">
      <c r="A486" s="214">
        <f>SUBTOTAL(9,$Q$22:Q485)+1</f>
        <v>464</v>
      </c>
      <c r="B486" s="223">
        <v>118110125</v>
      </c>
      <c r="C486" s="223" t="s">
        <v>1020</v>
      </c>
      <c r="D486" s="223" t="s">
        <v>231</v>
      </c>
      <c r="E486" s="223">
        <v>17</v>
      </c>
      <c r="F486" s="223">
        <v>8.3800000000000008</v>
      </c>
      <c r="G486" s="66" t="str">
        <f>IFERROR(VLOOKUP(B486:B3525,'DOI TUONG'!$C$2:$E$1306,3,FALSE), "")</f>
        <v/>
      </c>
      <c r="H486" s="66">
        <f t="shared" si="49"/>
        <v>0</v>
      </c>
      <c r="I486" s="215">
        <f t="shared" si="50"/>
        <v>8.3800000000000008</v>
      </c>
      <c r="J486" s="223">
        <v>85</v>
      </c>
      <c r="K486" s="66" t="str">
        <f t="shared" si="51"/>
        <v>Giỏi</v>
      </c>
      <c r="L486" s="66">
        <f t="shared" si="52"/>
        <v>450000</v>
      </c>
      <c r="M486" s="218" t="str">
        <f t="shared" si="53"/>
        <v/>
      </c>
      <c r="N486" s="219">
        <f t="shared" si="54"/>
        <v>1</v>
      </c>
      <c r="O486" s="219" t="str">
        <f t="shared" si="55"/>
        <v/>
      </c>
      <c r="Q486" s="114">
        <v>1</v>
      </c>
    </row>
    <row r="487" spans="1:17" ht="21.75" customHeight="1" x14ac:dyDescent="0.3">
      <c r="A487" s="214">
        <f>SUBTOTAL(9,$Q$22:Q486)+1</f>
        <v>465</v>
      </c>
      <c r="B487" s="223">
        <v>102110206</v>
      </c>
      <c r="C487" s="223" t="s">
        <v>3312</v>
      </c>
      <c r="D487" s="223" t="s">
        <v>205</v>
      </c>
      <c r="E487" s="223">
        <v>16</v>
      </c>
      <c r="F487" s="223">
        <v>8.3800000000000008</v>
      </c>
      <c r="G487" s="66" t="str">
        <f>IFERROR(VLOOKUP(B487:B3526,'DOI TUONG'!$C$2:$E$1306,3,FALSE), "")</f>
        <v/>
      </c>
      <c r="H487" s="66">
        <f t="shared" si="49"/>
        <v>0</v>
      </c>
      <c r="I487" s="215">
        <f t="shared" si="50"/>
        <v>8.3800000000000008</v>
      </c>
      <c r="J487" s="223">
        <v>83</v>
      </c>
      <c r="K487" s="66" t="str">
        <f t="shared" si="51"/>
        <v>Giỏi</v>
      </c>
      <c r="L487" s="66">
        <f t="shared" si="52"/>
        <v>450000</v>
      </c>
      <c r="M487" s="218" t="str">
        <f t="shared" si="53"/>
        <v/>
      </c>
      <c r="N487" s="219">
        <f t="shared" si="54"/>
        <v>1</v>
      </c>
      <c r="O487" s="219" t="str">
        <f t="shared" si="55"/>
        <v/>
      </c>
      <c r="Q487" s="114">
        <v>1</v>
      </c>
    </row>
    <row r="488" spans="1:17" ht="21.75" customHeight="1" x14ac:dyDescent="0.3">
      <c r="A488" s="214">
        <f>SUBTOTAL(9,$Q$22:Q487)+1</f>
        <v>466</v>
      </c>
      <c r="B488" s="223">
        <v>111120009</v>
      </c>
      <c r="C488" s="223" t="s">
        <v>427</v>
      </c>
      <c r="D488" s="223" t="s">
        <v>51</v>
      </c>
      <c r="E488" s="223">
        <v>16</v>
      </c>
      <c r="F488" s="223">
        <v>8.07</v>
      </c>
      <c r="G488" s="66" t="str">
        <f>IFERROR(VLOOKUP(B488:B3527,'DOI TUONG'!$C$2:$E$1306,3,FALSE), "")</f>
        <v>LT</v>
      </c>
      <c r="H488" s="66">
        <f t="shared" si="49"/>
        <v>0.3</v>
      </c>
      <c r="I488" s="215">
        <f t="shared" si="50"/>
        <v>8.370000000000001</v>
      </c>
      <c r="J488" s="223">
        <v>92</v>
      </c>
      <c r="K488" s="66" t="str">
        <f t="shared" si="51"/>
        <v>Giỏi</v>
      </c>
      <c r="L488" s="66">
        <f t="shared" si="52"/>
        <v>450000</v>
      </c>
      <c r="M488" s="218" t="str">
        <f t="shared" si="53"/>
        <v/>
      </c>
      <c r="N488" s="219">
        <f t="shared" si="54"/>
        <v>1</v>
      </c>
      <c r="O488" s="219" t="str">
        <f t="shared" si="55"/>
        <v/>
      </c>
      <c r="Q488" s="114">
        <v>1</v>
      </c>
    </row>
    <row r="489" spans="1:17" ht="21.75" customHeight="1" x14ac:dyDescent="0.3">
      <c r="A489" s="214">
        <f>SUBTOTAL(9,$Q$22:Q488)+1</f>
        <v>467</v>
      </c>
      <c r="B489" s="223">
        <v>102140165</v>
      </c>
      <c r="C489" s="223" t="s">
        <v>1817</v>
      </c>
      <c r="D489" s="223" t="s">
        <v>1806</v>
      </c>
      <c r="E489" s="223">
        <v>22</v>
      </c>
      <c r="F489" s="223">
        <v>8.3699999999999992</v>
      </c>
      <c r="G489" s="66" t="str">
        <f>IFERROR(VLOOKUP(B489:B3528,'DOI TUONG'!$C$2:$E$1306,3,FALSE), "")</f>
        <v/>
      </c>
      <c r="H489" s="66">
        <f t="shared" si="49"/>
        <v>0</v>
      </c>
      <c r="I489" s="215">
        <f t="shared" si="50"/>
        <v>8.3699999999999992</v>
      </c>
      <c r="J489" s="223">
        <v>91</v>
      </c>
      <c r="K489" s="66" t="str">
        <f t="shared" si="51"/>
        <v>Giỏi</v>
      </c>
      <c r="L489" s="66">
        <f t="shared" si="52"/>
        <v>450000</v>
      </c>
      <c r="M489" s="218" t="str">
        <f t="shared" si="53"/>
        <v/>
      </c>
      <c r="N489" s="219">
        <f t="shared" si="54"/>
        <v>1</v>
      </c>
      <c r="O489" s="219" t="str">
        <f t="shared" si="55"/>
        <v/>
      </c>
      <c r="Q489" s="114">
        <v>1</v>
      </c>
    </row>
    <row r="490" spans="1:17" ht="21.75" customHeight="1" x14ac:dyDescent="0.3">
      <c r="A490" s="214">
        <f>SUBTOTAL(9,$Q$22:Q489)+1</f>
        <v>468</v>
      </c>
      <c r="B490" s="223">
        <v>101110321</v>
      </c>
      <c r="C490" s="223" t="s">
        <v>898</v>
      </c>
      <c r="D490" s="223" t="s">
        <v>270</v>
      </c>
      <c r="E490" s="223">
        <v>24</v>
      </c>
      <c r="F490" s="223">
        <v>8.3699999999999992</v>
      </c>
      <c r="G490" s="66" t="str">
        <f>IFERROR(VLOOKUP(B490:B3529,'DOI TUONG'!$C$2:$E$1306,3,FALSE), "")</f>
        <v/>
      </c>
      <c r="H490" s="66">
        <f t="shared" si="49"/>
        <v>0</v>
      </c>
      <c r="I490" s="215">
        <f t="shared" si="50"/>
        <v>8.3699999999999992</v>
      </c>
      <c r="J490" s="223">
        <v>89</v>
      </c>
      <c r="K490" s="66" t="str">
        <f t="shared" si="51"/>
        <v>Giỏi</v>
      </c>
      <c r="L490" s="66">
        <f t="shared" si="52"/>
        <v>450000</v>
      </c>
      <c r="M490" s="218" t="str">
        <f t="shared" si="53"/>
        <v/>
      </c>
      <c r="N490" s="219">
        <f t="shared" si="54"/>
        <v>1</v>
      </c>
      <c r="O490" s="219" t="str">
        <f t="shared" si="55"/>
        <v/>
      </c>
      <c r="Q490" s="114">
        <v>1</v>
      </c>
    </row>
    <row r="491" spans="1:17" ht="21.75" customHeight="1" x14ac:dyDescent="0.3">
      <c r="A491" s="214">
        <f>SUBTOTAL(9,$Q$22:Q490)+1</f>
        <v>469</v>
      </c>
      <c r="B491" s="223">
        <v>106120066</v>
      </c>
      <c r="C491" s="223" t="s">
        <v>3549</v>
      </c>
      <c r="D491" s="223" t="s">
        <v>114</v>
      </c>
      <c r="E491" s="223">
        <v>18</v>
      </c>
      <c r="F491" s="223">
        <v>8.3699999999999992</v>
      </c>
      <c r="G491" s="66" t="str">
        <f>IFERROR(VLOOKUP(B491:B3530,'DOI TUONG'!$C$2:$E$1306,3,FALSE), "")</f>
        <v/>
      </c>
      <c r="H491" s="66">
        <f t="shared" si="49"/>
        <v>0</v>
      </c>
      <c r="I491" s="215">
        <f t="shared" si="50"/>
        <v>8.3699999999999992</v>
      </c>
      <c r="J491" s="223">
        <v>88</v>
      </c>
      <c r="K491" s="66" t="str">
        <f t="shared" si="51"/>
        <v>Giỏi</v>
      </c>
      <c r="L491" s="66">
        <f t="shared" si="52"/>
        <v>450000</v>
      </c>
      <c r="M491" s="218" t="str">
        <f t="shared" si="53"/>
        <v/>
      </c>
      <c r="N491" s="219">
        <f t="shared" si="54"/>
        <v>1</v>
      </c>
      <c r="O491" s="219" t="str">
        <f t="shared" si="55"/>
        <v/>
      </c>
      <c r="Q491" s="114">
        <v>1</v>
      </c>
    </row>
    <row r="492" spans="1:17" ht="21.75" customHeight="1" x14ac:dyDescent="0.3">
      <c r="A492" s="214">
        <f>SUBTOTAL(9,$Q$22:Q491)+1</f>
        <v>470</v>
      </c>
      <c r="B492" s="223">
        <v>107130069</v>
      </c>
      <c r="C492" s="223" t="s">
        <v>3575</v>
      </c>
      <c r="D492" s="223" t="s">
        <v>302</v>
      </c>
      <c r="E492" s="223">
        <v>15</v>
      </c>
      <c r="F492" s="223">
        <v>8.3699999999999992</v>
      </c>
      <c r="G492" s="66" t="str">
        <f>IFERROR(VLOOKUP(B492:B3531,'DOI TUONG'!$C$2:$E$1306,3,FALSE), "")</f>
        <v/>
      </c>
      <c r="H492" s="66">
        <f t="shared" si="49"/>
        <v>0</v>
      </c>
      <c r="I492" s="215">
        <f t="shared" si="50"/>
        <v>8.3699999999999992</v>
      </c>
      <c r="J492" s="223">
        <v>88</v>
      </c>
      <c r="K492" s="66" t="str">
        <f t="shared" si="51"/>
        <v>Giỏi</v>
      </c>
      <c r="L492" s="66">
        <f t="shared" si="52"/>
        <v>450000</v>
      </c>
      <c r="M492" s="218" t="str">
        <f t="shared" si="53"/>
        <v/>
      </c>
      <c r="N492" s="219">
        <f t="shared" si="54"/>
        <v>1</v>
      </c>
      <c r="O492" s="219" t="str">
        <f t="shared" si="55"/>
        <v/>
      </c>
      <c r="Q492" s="114">
        <v>1</v>
      </c>
    </row>
    <row r="493" spans="1:17" ht="21.75" customHeight="1" x14ac:dyDescent="0.3">
      <c r="A493" s="214">
        <f>SUBTOTAL(9,$Q$22:Q492)+1</f>
        <v>471</v>
      </c>
      <c r="B493" s="223">
        <v>118120024</v>
      </c>
      <c r="C493" s="223" t="s">
        <v>941</v>
      </c>
      <c r="D493" s="223" t="s">
        <v>82</v>
      </c>
      <c r="E493" s="223">
        <v>19</v>
      </c>
      <c r="F493" s="223">
        <v>8.3699999999999992</v>
      </c>
      <c r="G493" s="66" t="str">
        <f>IFERROR(VLOOKUP(B493:B3532,'DOI TUONG'!$C$2:$E$1306,3,FALSE), "")</f>
        <v/>
      </c>
      <c r="H493" s="66">
        <f t="shared" si="49"/>
        <v>0</v>
      </c>
      <c r="I493" s="215">
        <f t="shared" si="50"/>
        <v>8.3699999999999992</v>
      </c>
      <c r="J493" s="223">
        <v>88</v>
      </c>
      <c r="K493" s="66" t="str">
        <f t="shared" si="51"/>
        <v>Giỏi</v>
      </c>
      <c r="L493" s="66">
        <f t="shared" si="52"/>
        <v>450000</v>
      </c>
      <c r="M493" s="218" t="str">
        <f t="shared" si="53"/>
        <v/>
      </c>
      <c r="N493" s="219">
        <f t="shared" si="54"/>
        <v>1</v>
      </c>
      <c r="O493" s="219" t="str">
        <f t="shared" si="55"/>
        <v/>
      </c>
      <c r="Q493" s="114">
        <v>1</v>
      </c>
    </row>
    <row r="494" spans="1:17" ht="21.75" customHeight="1" x14ac:dyDescent="0.3">
      <c r="A494" s="214">
        <f>SUBTOTAL(9,$Q$22:Q493)+1</f>
        <v>472</v>
      </c>
      <c r="B494" s="223">
        <v>118110195</v>
      </c>
      <c r="C494" s="223" t="s">
        <v>216</v>
      </c>
      <c r="D494" s="223" t="s">
        <v>95</v>
      </c>
      <c r="E494" s="223">
        <v>20</v>
      </c>
      <c r="F494" s="223">
        <v>8.3699999999999992</v>
      </c>
      <c r="G494" s="66" t="str">
        <f>IFERROR(VLOOKUP(B494:B3533,'DOI TUONG'!$C$2:$E$1306,3,FALSE), "")</f>
        <v/>
      </c>
      <c r="H494" s="66">
        <f t="shared" si="49"/>
        <v>0</v>
      </c>
      <c r="I494" s="215">
        <f t="shared" si="50"/>
        <v>8.3699999999999992</v>
      </c>
      <c r="J494" s="223">
        <v>88</v>
      </c>
      <c r="K494" s="66" t="str">
        <f t="shared" si="51"/>
        <v>Giỏi</v>
      </c>
      <c r="L494" s="66">
        <f t="shared" si="52"/>
        <v>450000</v>
      </c>
      <c r="M494" s="218" t="str">
        <f t="shared" si="53"/>
        <v/>
      </c>
      <c r="N494" s="219">
        <f t="shared" si="54"/>
        <v>1</v>
      </c>
      <c r="O494" s="219" t="str">
        <f t="shared" si="55"/>
        <v/>
      </c>
      <c r="Q494" s="114">
        <v>1</v>
      </c>
    </row>
    <row r="495" spans="1:17" ht="21.75" customHeight="1" x14ac:dyDescent="0.3">
      <c r="A495" s="214">
        <f>SUBTOTAL(9,$Q$22:Q494)+1</f>
        <v>473</v>
      </c>
      <c r="B495" s="223">
        <v>105140415</v>
      </c>
      <c r="C495" s="223" t="s">
        <v>1894</v>
      </c>
      <c r="D495" s="223" t="s">
        <v>1882</v>
      </c>
      <c r="E495" s="223">
        <v>20</v>
      </c>
      <c r="F495" s="223">
        <v>8.3699999999999992</v>
      </c>
      <c r="G495" s="66" t="str">
        <f>IFERROR(VLOOKUP(B495:B3534,'DOI TUONG'!$C$2:$E$1306,3,FALSE), "")</f>
        <v/>
      </c>
      <c r="H495" s="66">
        <f t="shared" si="49"/>
        <v>0</v>
      </c>
      <c r="I495" s="215">
        <f t="shared" si="50"/>
        <v>8.3699999999999992</v>
      </c>
      <c r="J495" s="223">
        <v>86</v>
      </c>
      <c r="K495" s="66" t="str">
        <f t="shared" si="51"/>
        <v>Giỏi</v>
      </c>
      <c r="L495" s="66">
        <f t="shared" si="52"/>
        <v>450000</v>
      </c>
      <c r="M495" s="218" t="str">
        <f t="shared" si="53"/>
        <v/>
      </c>
      <c r="N495" s="219">
        <f t="shared" si="54"/>
        <v>1</v>
      </c>
      <c r="O495" s="219" t="str">
        <f t="shared" si="55"/>
        <v/>
      </c>
      <c r="Q495" s="114">
        <v>1</v>
      </c>
    </row>
    <row r="496" spans="1:17" ht="21.75" customHeight="1" x14ac:dyDescent="0.3">
      <c r="A496" s="214">
        <f>SUBTOTAL(9,$Q$22:Q495)+1</f>
        <v>474</v>
      </c>
      <c r="B496" s="223">
        <v>105130165</v>
      </c>
      <c r="C496" s="223" t="s">
        <v>3425</v>
      </c>
      <c r="D496" s="223" t="s">
        <v>218</v>
      </c>
      <c r="E496" s="223">
        <v>15.5</v>
      </c>
      <c r="F496" s="223">
        <v>8.3699999999999992</v>
      </c>
      <c r="G496" s="66" t="str">
        <f>IFERROR(VLOOKUP(B496:B3535,'DOI TUONG'!$C$2:$E$1306,3,FALSE), "")</f>
        <v/>
      </c>
      <c r="H496" s="66">
        <f t="shared" si="49"/>
        <v>0</v>
      </c>
      <c r="I496" s="215">
        <f t="shared" si="50"/>
        <v>8.3699999999999992</v>
      </c>
      <c r="J496" s="223">
        <v>86</v>
      </c>
      <c r="K496" s="66" t="str">
        <f t="shared" si="51"/>
        <v>Giỏi</v>
      </c>
      <c r="L496" s="66">
        <f t="shared" si="52"/>
        <v>450000</v>
      </c>
      <c r="M496" s="218" t="str">
        <f t="shared" si="53"/>
        <v/>
      </c>
      <c r="N496" s="219">
        <f t="shared" si="54"/>
        <v>1</v>
      </c>
      <c r="O496" s="219" t="str">
        <f t="shared" si="55"/>
        <v/>
      </c>
      <c r="Q496" s="114">
        <v>1</v>
      </c>
    </row>
    <row r="497" spans="1:17" ht="21.75" customHeight="1" x14ac:dyDescent="0.3">
      <c r="A497" s="214">
        <f>SUBTOTAL(9,$Q$22:Q496)+1</f>
        <v>475</v>
      </c>
      <c r="B497" s="223">
        <v>118110014</v>
      </c>
      <c r="C497" s="223" t="s">
        <v>1795</v>
      </c>
      <c r="D497" s="223" t="s">
        <v>178</v>
      </c>
      <c r="E497" s="223">
        <v>17</v>
      </c>
      <c r="F497" s="223">
        <v>8.3699999999999992</v>
      </c>
      <c r="G497" s="66" t="str">
        <f>IFERROR(VLOOKUP(B497:B3536,'DOI TUONG'!$C$2:$E$1306,3,FALSE), "")</f>
        <v/>
      </c>
      <c r="H497" s="66">
        <f t="shared" si="49"/>
        <v>0</v>
      </c>
      <c r="I497" s="215">
        <f t="shared" si="50"/>
        <v>8.3699999999999992</v>
      </c>
      <c r="J497" s="223">
        <v>85</v>
      </c>
      <c r="K497" s="66" t="str">
        <f t="shared" si="51"/>
        <v>Giỏi</v>
      </c>
      <c r="L497" s="66">
        <f t="shared" si="52"/>
        <v>450000</v>
      </c>
      <c r="M497" s="218" t="str">
        <f t="shared" si="53"/>
        <v/>
      </c>
      <c r="N497" s="219">
        <f t="shared" si="54"/>
        <v>1</v>
      </c>
      <c r="O497" s="219" t="str">
        <f t="shared" si="55"/>
        <v/>
      </c>
      <c r="Q497" s="114">
        <v>1</v>
      </c>
    </row>
    <row r="498" spans="1:17" ht="21.75" customHeight="1" x14ac:dyDescent="0.3">
      <c r="A498" s="214">
        <f>SUBTOTAL(9,$Q$22:Q497)+1</f>
        <v>476</v>
      </c>
      <c r="B498" s="223">
        <v>107140098</v>
      </c>
      <c r="C498" s="223" t="s">
        <v>365</v>
      </c>
      <c r="D498" s="223" t="s">
        <v>2028</v>
      </c>
      <c r="E498" s="223">
        <v>21</v>
      </c>
      <c r="F498" s="223">
        <v>8.3699999999999992</v>
      </c>
      <c r="G498" s="66" t="str">
        <f>IFERROR(VLOOKUP(B498:B3537,'DOI TUONG'!$C$2:$E$1306,3,FALSE), "")</f>
        <v/>
      </c>
      <c r="H498" s="66">
        <f t="shared" si="49"/>
        <v>0</v>
      </c>
      <c r="I498" s="215">
        <f t="shared" si="50"/>
        <v>8.3699999999999992</v>
      </c>
      <c r="J498" s="223">
        <v>84</v>
      </c>
      <c r="K498" s="66" t="str">
        <f t="shared" si="51"/>
        <v>Giỏi</v>
      </c>
      <c r="L498" s="66">
        <f t="shared" si="52"/>
        <v>450000</v>
      </c>
      <c r="M498" s="218" t="str">
        <f t="shared" si="53"/>
        <v/>
      </c>
      <c r="N498" s="219">
        <f t="shared" si="54"/>
        <v>1</v>
      </c>
      <c r="O498" s="219" t="str">
        <f t="shared" si="55"/>
        <v/>
      </c>
      <c r="Q498" s="114">
        <v>1</v>
      </c>
    </row>
    <row r="499" spans="1:17" ht="21.75" customHeight="1" x14ac:dyDescent="0.3">
      <c r="A499" s="214">
        <f>SUBTOTAL(9,$Q$22:Q498)+1</f>
        <v>477</v>
      </c>
      <c r="B499" s="223">
        <v>107110325</v>
      </c>
      <c r="C499" s="223" t="s">
        <v>769</v>
      </c>
      <c r="D499" s="223" t="s">
        <v>66</v>
      </c>
      <c r="E499" s="223">
        <v>19</v>
      </c>
      <c r="F499" s="223">
        <v>8.3699999999999992</v>
      </c>
      <c r="G499" s="66" t="str">
        <f>IFERROR(VLOOKUP(B499:B3538,'DOI TUONG'!$C$2:$E$1306,3,FALSE), "")</f>
        <v/>
      </c>
      <c r="H499" s="66">
        <f t="shared" si="49"/>
        <v>0</v>
      </c>
      <c r="I499" s="215">
        <f t="shared" si="50"/>
        <v>8.3699999999999992</v>
      </c>
      <c r="J499" s="223">
        <v>84</v>
      </c>
      <c r="K499" s="66" t="str">
        <f t="shared" si="51"/>
        <v>Giỏi</v>
      </c>
      <c r="L499" s="66">
        <f t="shared" si="52"/>
        <v>450000</v>
      </c>
      <c r="M499" s="218" t="str">
        <f t="shared" si="53"/>
        <v/>
      </c>
      <c r="N499" s="219">
        <f t="shared" si="54"/>
        <v>1</v>
      </c>
      <c r="O499" s="219" t="str">
        <f t="shared" si="55"/>
        <v/>
      </c>
      <c r="Q499" s="114">
        <v>1</v>
      </c>
    </row>
    <row r="500" spans="1:17" ht="21.75" customHeight="1" x14ac:dyDescent="0.3">
      <c r="A500" s="214">
        <f>SUBTOTAL(9,$Q$22:Q499)+1</f>
        <v>478</v>
      </c>
      <c r="B500" s="223">
        <v>110120083</v>
      </c>
      <c r="C500" s="223" t="s">
        <v>746</v>
      </c>
      <c r="D500" s="223" t="s">
        <v>61</v>
      </c>
      <c r="E500" s="223">
        <v>14.5</v>
      </c>
      <c r="F500" s="223">
        <v>8.17</v>
      </c>
      <c r="G500" s="66" t="str">
        <f>IFERROR(VLOOKUP(B500:B3539,'DOI TUONG'!$C$2:$E$1306,3,FALSE), "")</f>
        <v>PBT CĐ</v>
      </c>
      <c r="H500" s="66">
        <f t="shared" si="49"/>
        <v>0.2</v>
      </c>
      <c r="I500" s="215">
        <f t="shared" si="50"/>
        <v>8.3699999999999992</v>
      </c>
      <c r="J500" s="223">
        <v>79</v>
      </c>
      <c r="K500" s="66" t="str">
        <f t="shared" si="51"/>
        <v>Khá</v>
      </c>
      <c r="L500" s="66">
        <f t="shared" si="52"/>
        <v>395000</v>
      </c>
      <c r="M500" s="218" t="str">
        <f t="shared" si="53"/>
        <v/>
      </c>
      <c r="N500" s="219" t="str">
        <f t="shared" si="54"/>
        <v/>
      </c>
      <c r="O500" s="219">
        <f t="shared" si="55"/>
        <v>1</v>
      </c>
      <c r="Q500" s="114">
        <v>1</v>
      </c>
    </row>
    <row r="501" spans="1:17" ht="21.75" customHeight="1" x14ac:dyDescent="0.3">
      <c r="A501" s="214">
        <f>SUBTOTAL(9,$Q$22:Q500)+1</f>
        <v>479</v>
      </c>
      <c r="B501" s="223">
        <v>110140216</v>
      </c>
      <c r="C501" s="223" t="s">
        <v>2305</v>
      </c>
      <c r="D501" s="223" t="s">
        <v>2300</v>
      </c>
      <c r="E501" s="223">
        <v>28</v>
      </c>
      <c r="F501" s="223">
        <v>8.36</v>
      </c>
      <c r="G501" s="66" t="str">
        <f>IFERROR(VLOOKUP(B501:B3540,'DOI TUONG'!$C$2:$E$1306,3,FALSE), "")</f>
        <v/>
      </c>
      <c r="H501" s="66">
        <f t="shared" si="49"/>
        <v>0</v>
      </c>
      <c r="I501" s="215">
        <f t="shared" si="50"/>
        <v>8.36</v>
      </c>
      <c r="J501" s="223">
        <v>97</v>
      </c>
      <c r="K501" s="66" t="str">
        <f t="shared" si="51"/>
        <v>Giỏi</v>
      </c>
      <c r="L501" s="66">
        <f t="shared" si="52"/>
        <v>450000</v>
      </c>
      <c r="M501" s="218" t="str">
        <f t="shared" si="53"/>
        <v/>
      </c>
      <c r="N501" s="219">
        <f t="shared" si="54"/>
        <v>1</v>
      </c>
      <c r="O501" s="219" t="str">
        <f t="shared" si="55"/>
        <v/>
      </c>
      <c r="Q501" s="114">
        <v>1</v>
      </c>
    </row>
    <row r="502" spans="1:17" ht="21.75" customHeight="1" x14ac:dyDescent="0.3">
      <c r="A502" s="214">
        <f>SUBTOTAL(9,$Q$22:Q501)+1</f>
        <v>480</v>
      </c>
      <c r="B502" s="223">
        <v>101140133</v>
      </c>
      <c r="C502" s="223" t="s">
        <v>1730</v>
      </c>
      <c r="D502" s="223" t="s">
        <v>1731</v>
      </c>
      <c r="E502" s="223">
        <v>19</v>
      </c>
      <c r="F502" s="223">
        <v>8.36</v>
      </c>
      <c r="G502" s="66" t="str">
        <f>IFERROR(VLOOKUP(B502:B3541,'DOI TUONG'!$C$2:$E$1306,3,FALSE), "")</f>
        <v/>
      </c>
      <c r="H502" s="66">
        <f t="shared" si="49"/>
        <v>0</v>
      </c>
      <c r="I502" s="215">
        <f t="shared" si="50"/>
        <v>8.36</v>
      </c>
      <c r="J502" s="223">
        <v>92</v>
      </c>
      <c r="K502" s="66" t="str">
        <f t="shared" si="51"/>
        <v>Giỏi</v>
      </c>
      <c r="L502" s="66">
        <f t="shared" si="52"/>
        <v>450000</v>
      </c>
      <c r="M502" s="218" t="str">
        <f t="shared" si="53"/>
        <v/>
      </c>
      <c r="N502" s="219">
        <f t="shared" si="54"/>
        <v>1</v>
      </c>
      <c r="O502" s="219" t="str">
        <f t="shared" si="55"/>
        <v/>
      </c>
      <c r="Q502" s="114">
        <v>1</v>
      </c>
    </row>
    <row r="503" spans="1:17" ht="21.75" customHeight="1" x14ac:dyDescent="0.3">
      <c r="A503" s="214">
        <f>SUBTOTAL(9,$Q$22:Q502)+1</f>
        <v>481</v>
      </c>
      <c r="B503" s="223">
        <v>118110057</v>
      </c>
      <c r="C503" s="223" t="s">
        <v>284</v>
      </c>
      <c r="D503" s="223" t="s">
        <v>178</v>
      </c>
      <c r="E503" s="223">
        <v>17</v>
      </c>
      <c r="F503" s="223">
        <v>8.36</v>
      </c>
      <c r="G503" s="66" t="str">
        <f>IFERROR(VLOOKUP(B503:B3542,'DOI TUONG'!$C$2:$E$1306,3,FALSE), "")</f>
        <v/>
      </c>
      <c r="H503" s="66">
        <f t="shared" si="49"/>
        <v>0</v>
      </c>
      <c r="I503" s="215">
        <f t="shared" si="50"/>
        <v>8.36</v>
      </c>
      <c r="J503" s="223">
        <v>90</v>
      </c>
      <c r="K503" s="66" t="str">
        <f t="shared" si="51"/>
        <v>Giỏi</v>
      </c>
      <c r="L503" s="66">
        <f t="shared" si="52"/>
        <v>450000</v>
      </c>
      <c r="M503" s="218" t="str">
        <f t="shared" si="53"/>
        <v/>
      </c>
      <c r="N503" s="219">
        <f t="shared" si="54"/>
        <v>1</v>
      </c>
      <c r="O503" s="219" t="str">
        <f t="shared" si="55"/>
        <v/>
      </c>
      <c r="Q503" s="114">
        <v>1</v>
      </c>
    </row>
    <row r="504" spans="1:17" ht="21.75" customHeight="1" x14ac:dyDescent="0.3">
      <c r="A504" s="214">
        <f>SUBTOTAL(9,$Q$22:Q503)+1</f>
        <v>482</v>
      </c>
      <c r="B504" s="223">
        <v>107110222</v>
      </c>
      <c r="C504" s="223" t="s">
        <v>161</v>
      </c>
      <c r="D504" s="223" t="s">
        <v>162</v>
      </c>
      <c r="E504" s="223">
        <v>19</v>
      </c>
      <c r="F504" s="223">
        <v>8.36</v>
      </c>
      <c r="G504" s="66" t="str">
        <f>IFERROR(VLOOKUP(B504:B3543,'DOI TUONG'!$C$2:$E$1306,3,FALSE), "")</f>
        <v/>
      </c>
      <c r="H504" s="66">
        <f t="shared" si="49"/>
        <v>0</v>
      </c>
      <c r="I504" s="215">
        <f t="shared" si="50"/>
        <v>8.36</v>
      </c>
      <c r="J504" s="223">
        <v>89</v>
      </c>
      <c r="K504" s="66" t="str">
        <f t="shared" si="51"/>
        <v>Giỏi</v>
      </c>
      <c r="L504" s="66">
        <f t="shared" si="52"/>
        <v>450000</v>
      </c>
      <c r="M504" s="218" t="str">
        <f t="shared" si="53"/>
        <v/>
      </c>
      <c r="N504" s="219">
        <f t="shared" si="54"/>
        <v>1</v>
      </c>
      <c r="O504" s="219" t="str">
        <f t="shared" si="55"/>
        <v/>
      </c>
      <c r="Q504" s="114">
        <v>1</v>
      </c>
    </row>
    <row r="505" spans="1:17" ht="21.75" customHeight="1" x14ac:dyDescent="0.3">
      <c r="A505" s="214">
        <f>SUBTOTAL(9,$Q$22:Q504)+1</f>
        <v>483</v>
      </c>
      <c r="B505" s="223">
        <v>118110016</v>
      </c>
      <c r="C505" s="223" t="s">
        <v>2208</v>
      </c>
      <c r="D505" s="223" t="s">
        <v>178</v>
      </c>
      <c r="E505" s="223">
        <v>17</v>
      </c>
      <c r="F505" s="223">
        <v>8.36</v>
      </c>
      <c r="G505" s="66" t="str">
        <f>IFERROR(VLOOKUP(B505:B3544,'DOI TUONG'!$C$2:$E$1306,3,FALSE), "")</f>
        <v/>
      </c>
      <c r="H505" s="66">
        <f t="shared" si="49"/>
        <v>0</v>
      </c>
      <c r="I505" s="215">
        <f t="shared" si="50"/>
        <v>8.36</v>
      </c>
      <c r="J505" s="223">
        <v>88</v>
      </c>
      <c r="K505" s="66" t="str">
        <f t="shared" si="51"/>
        <v>Giỏi</v>
      </c>
      <c r="L505" s="66">
        <f t="shared" si="52"/>
        <v>450000</v>
      </c>
      <c r="M505" s="218" t="str">
        <f t="shared" si="53"/>
        <v/>
      </c>
      <c r="N505" s="219">
        <f t="shared" si="54"/>
        <v>1</v>
      </c>
      <c r="O505" s="219" t="str">
        <f t="shared" si="55"/>
        <v/>
      </c>
      <c r="Q505" s="114">
        <v>1</v>
      </c>
    </row>
    <row r="506" spans="1:17" ht="21.75" customHeight="1" x14ac:dyDescent="0.3">
      <c r="A506" s="214">
        <f>SUBTOTAL(9,$Q$22:Q505)+1</f>
        <v>484</v>
      </c>
      <c r="B506" s="223">
        <v>118120071</v>
      </c>
      <c r="C506" s="223" t="s">
        <v>646</v>
      </c>
      <c r="D506" s="223" t="s">
        <v>80</v>
      </c>
      <c r="E506" s="223">
        <v>19</v>
      </c>
      <c r="F506" s="223">
        <v>8.16</v>
      </c>
      <c r="G506" s="66" t="str">
        <f>IFERROR(VLOOKUP(B506:B3545,'DOI TUONG'!$C$2:$E$1306,3,FALSE), "")</f>
        <v>LP</v>
      </c>
      <c r="H506" s="66">
        <f t="shared" si="49"/>
        <v>0.2</v>
      </c>
      <c r="I506" s="215">
        <f t="shared" si="50"/>
        <v>8.36</v>
      </c>
      <c r="J506" s="223">
        <v>88</v>
      </c>
      <c r="K506" s="66" t="str">
        <f t="shared" si="51"/>
        <v>Giỏi</v>
      </c>
      <c r="L506" s="66">
        <f t="shared" si="52"/>
        <v>450000</v>
      </c>
      <c r="M506" s="218" t="str">
        <f t="shared" si="53"/>
        <v/>
      </c>
      <c r="N506" s="219">
        <f t="shared" si="54"/>
        <v>1</v>
      </c>
      <c r="O506" s="219" t="str">
        <f t="shared" si="55"/>
        <v/>
      </c>
      <c r="Q506" s="114">
        <v>1</v>
      </c>
    </row>
    <row r="507" spans="1:17" ht="21.75" customHeight="1" x14ac:dyDescent="0.3">
      <c r="A507" s="214">
        <f>SUBTOTAL(9,$Q$22:Q506)+1</f>
        <v>485</v>
      </c>
      <c r="B507" s="223">
        <v>118120102</v>
      </c>
      <c r="C507" s="223" t="s">
        <v>2200</v>
      </c>
      <c r="D507" s="223" t="s">
        <v>80</v>
      </c>
      <c r="E507" s="223">
        <v>19</v>
      </c>
      <c r="F507" s="223">
        <v>8.36</v>
      </c>
      <c r="G507" s="66" t="str">
        <f>IFERROR(VLOOKUP(B507:B3546,'DOI TUONG'!$C$2:$E$1306,3,FALSE), "")</f>
        <v/>
      </c>
      <c r="H507" s="66">
        <f t="shared" si="49"/>
        <v>0</v>
      </c>
      <c r="I507" s="215">
        <f t="shared" si="50"/>
        <v>8.36</v>
      </c>
      <c r="J507" s="223">
        <v>87</v>
      </c>
      <c r="K507" s="66" t="str">
        <f t="shared" si="51"/>
        <v>Giỏi</v>
      </c>
      <c r="L507" s="66">
        <f t="shared" si="52"/>
        <v>450000</v>
      </c>
      <c r="M507" s="218" t="str">
        <f t="shared" si="53"/>
        <v/>
      </c>
      <c r="N507" s="219">
        <f t="shared" si="54"/>
        <v>1</v>
      </c>
      <c r="O507" s="219" t="str">
        <f t="shared" si="55"/>
        <v/>
      </c>
      <c r="Q507" s="114">
        <v>1</v>
      </c>
    </row>
    <row r="508" spans="1:17" ht="21.75" customHeight="1" x14ac:dyDescent="0.3">
      <c r="A508" s="214">
        <f>SUBTOTAL(9,$Q$22:Q507)+1</f>
        <v>486</v>
      </c>
      <c r="B508" s="223">
        <v>118120134</v>
      </c>
      <c r="C508" s="223" t="s">
        <v>890</v>
      </c>
      <c r="D508" s="223" t="s">
        <v>166</v>
      </c>
      <c r="E508" s="223">
        <v>18</v>
      </c>
      <c r="F508" s="223">
        <v>8.36</v>
      </c>
      <c r="G508" s="66" t="str">
        <f>IFERROR(VLOOKUP(B508:B3547,'DOI TUONG'!$C$2:$E$1306,3,FALSE), "")</f>
        <v/>
      </c>
      <c r="H508" s="66">
        <f t="shared" si="49"/>
        <v>0</v>
      </c>
      <c r="I508" s="215">
        <f t="shared" si="50"/>
        <v>8.36</v>
      </c>
      <c r="J508" s="223">
        <v>87</v>
      </c>
      <c r="K508" s="66" t="str">
        <f t="shared" si="51"/>
        <v>Giỏi</v>
      </c>
      <c r="L508" s="66">
        <f t="shared" si="52"/>
        <v>450000</v>
      </c>
      <c r="M508" s="218" t="str">
        <f t="shared" si="53"/>
        <v/>
      </c>
      <c r="N508" s="219">
        <f t="shared" si="54"/>
        <v>1</v>
      </c>
      <c r="O508" s="219" t="str">
        <f t="shared" si="55"/>
        <v/>
      </c>
      <c r="Q508" s="114">
        <v>1</v>
      </c>
    </row>
    <row r="509" spans="1:17" ht="21.75" customHeight="1" x14ac:dyDescent="0.3">
      <c r="A509" s="214">
        <f>SUBTOTAL(9,$Q$22:Q508)+1</f>
        <v>487</v>
      </c>
      <c r="B509" s="223">
        <v>105110294</v>
      </c>
      <c r="C509" s="223" t="s">
        <v>1192</v>
      </c>
      <c r="D509" s="223" t="s">
        <v>56</v>
      </c>
      <c r="E509" s="223">
        <v>15</v>
      </c>
      <c r="F509" s="223">
        <v>8.36</v>
      </c>
      <c r="G509" s="66" t="str">
        <f>IFERROR(VLOOKUP(B509:B3548,'DOI TUONG'!$C$2:$E$1306,3,FALSE), "")</f>
        <v/>
      </c>
      <c r="H509" s="66">
        <f t="shared" si="49"/>
        <v>0</v>
      </c>
      <c r="I509" s="215">
        <f t="shared" si="50"/>
        <v>8.36</v>
      </c>
      <c r="J509" s="223">
        <v>86</v>
      </c>
      <c r="K509" s="66" t="str">
        <f t="shared" si="51"/>
        <v>Giỏi</v>
      </c>
      <c r="L509" s="66">
        <f t="shared" si="52"/>
        <v>450000</v>
      </c>
      <c r="M509" s="218" t="str">
        <f t="shared" si="53"/>
        <v/>
      </c>
      <c r="N509" s="219">
        <f t="shared" si="54"/>
        <v>1</v>
      </c>
      <c r="O509" s="219" t="str">
        <f t="shared" si="55"/>
        <v/>
      </c>
      <c r="Q509" s="114">
        <v>1</v>
      </c>
    </row>
    <row r="510" spans="1:17" ht="21.75" customHeight="1" x14ac:dyDescent="0.3">
      <c r="A510" s="214">
        <f>SUBTOTAL(9,$Q$22:Q509)+1</f>
        <v>488</v>
      </c>
      <c r="B510" s="223">
        <v>106120046</v>
      </c>
      <c r="C510" s="223" t="s">
        <v>3550</v>
      </c>
      <c r="D510" s="223" t="s">
        <v>114</v>
      </c>
      <c r="E510" s="223">
        <v>18</v>
      </c>
      <c r="F510" s="223">
        <v>8.36</v>
      </c>
      <c r="G510" s="66" t="str">
        <f>IFERROR(VLOOKUP(B510:B3549,'DOI TUONG'!$C$2:$E$1306,3,FALSE), "")</f>
        <v/>
      </c>
      <c r="H510" s="66">
        <f t="shared" si="49"/>
        <v>0</v>
      </c>
      <c r="I510" s="215">
        <f t="shared" si="50"/>
        <v>8.36</v>
      </c>
      <c r="J510" s="223">
        <v>86</v>
      </c>
      <c r="K510" s="66" t="str">
        <f t="shared" si="51"/>
        <v>Giỏi</v>
      </c>
      <c r="L510" s="66">
        <f t="shared" si="52"/>
        <v>450000</v>
      </c>
      <c r="M510" s="218" t="str">
        <f t="shared" si="53"/>
        <v/>
      </c>
      <c r="N510" s="219">
        <f t="shared" si="54"/>
        <v>1</v>
      </c>
      <c r="O510" s="219" t="str">
        <f t="shared" si="55"/>
        <v/>
      </c>
      <c r="Q510" s="114">
        <v>1</v>
      </c>
    </row>
    <row r="511" spans="1:17" ht="21.75" customHeight="1" x14ac:dyDescent="0.3">
      <c r="A511" s="214">
        <f>SUBTOTAL(9,$Q$22:Q510)+1</f>
        <v>489</v>
      </c>
      <c r="B511" s="223">
        <v>121130058</v>
      </c>
      <c r="C511" s="223" t="s">
        <v>2690</v>
      </c>
      <c r="D511" s="223" t="s">
        <v>134</v>
      </c>
      <c r="E511" s="223">
        <v>19.5</v>
      </c>
      <c r="F511" s="223">
        <v>8.16</v>
      </c>
      <c r="G511" s="66" t="str">
        <f>IFERROR(VLOOKUP(B511:B3550,'DOI TUONG'!$C$2:$E$1306,3,FALSE), "")</f>
        <v>PBT CĐ</v>
      </c>
      <c r="H511" s="66">
        <f t="shared" si="49"/>
        <v>0.2</v>
      </c>
      <c r="I511" s="215">
        <f t="shared" si="50"/>
        <v>8.36</v>
      </c>
      <c r="J511" s="223">
        <v>86</v>
      </c>
      <c r="K511" s="66" t="str">
        <f t="shared" si="51"/>
        <v>Giỏi</v>
      </c>
      <c r="L511" s="66">
        <f t="shared" si="52"/>
        <v>450000</v>
      </c>
      <c r="M511" s="218" t="str">
        <f t="shared" si="53"/>
        <v/>
      </c>
      <c r="N511" s="219">
        <f t="shared" si="54"/>
        <v>1</v>
      </c>
      <c r="O511" s="219" t="str">
        <f t="shared" si="55"/>
        <v/>
      </c>
      <c r="Q511" s="114">
        <v>1</v>
      </c>
    </row>
    <row r="512" spans="1:17" ht="21.75" customHeight="1" x14ac:dyDescent="0.3">
      <c r="A512" s="214">
        <f>SUBTOTAL(9,$Q$22:Q511)+1</f>
        <v>490</v>
      </c>
      <c r="B512" s="223">
        <v>102140075</v>
      </c>
      <c r="C512" s="223" t="s">
        <v>1829</v>
      </c>
      <c r="D512" s="223" t="s">
        <v>1804</v>
      </c>
      <c r="E512" s="223">
        <v>18</v>
      </c>
      <c r="F512" s="223">
        <v>8.36</v>
      </c>
      <c r="G512" s="66" t="str">
        <f>IFERROR(VLOOKUP(B512:B3551,'DOI TUONG'!$C$2:$E$1306,3,FALSE), "")</f>
        <v/>
      </c>
      <c r="H512" s="66">
        <f t="shared" si="49"/>
        <v>0</v>
      </c>
      <c r="I512" s="215">
        <f t="shared" si="50"/>
        <v>8.36</v>
      </c>
      <c r="J512" s="223">
        <v>85</v>
      </c>
      <c r="K512" s="66" t="str">
        <f t="shared" si="51"/>
        <v>Giỏi</v>
      </c>
      <c r="L512" s="66">
        <f t="shared" si="52"/>
        <v>450000</v>
      </c>
      <c r="M512" s="218" t="str">
        <f t="shared" si="53"/>
        <v/>
      </c>
      <c r="N512" s="219">
        <f t="shared" si="54"/>
        <v>1</v>
      </c>
      <c r="O512" s="219" t="str">
        <f t="shared" si="55"/>
        <v/>
      </c>
      <c r="Q512" s="114">
        <v>1</v>
      </c>
    </row>
    <row r="513" spans="1:17" ht="21.75" customHeight="1" x14ac:dyDescent="0.3">
      <c r="A513" s="214">
        <f>SUBTOTAL(9,$Q$22:Q512)+1</f>
        <v>491</v>
      </c>
      <c r="B513" s="223">
        <v>118110134</v>
      </c>
      <c r="C513" s="223" t="s">
        <v>1283</v>
      </c>
      <c r="D513" s="223" t="s">
        <v>231</v>
      </c>
      <c r="E513" s="223">
        <v>17</v>
      </c>
      <c r="F513" s="223">
        <v>8.36</v>
      </c>
      <c r="G513" s="66" t="str">
        <f>IFERROR(VLOOKUP(B513:B3552,'DOI TUONG'!$C$2:$E$1306,3,FALSE), "")</f>
        <v/>
      </c>
      <c r="H513" s="66">
        <f t="shared" si="49"/>
        <v>0</v>
      </c>
      <c r="I513" s="215">
        <f t="shared" si="50"/>
        <v>8.36</v>
      </c>
      <c r="J513" s="223">
        <v>85</v>
      </c>
      <c r="K513" s="66" t="str">
        <f t="shared" si="51"/>
        <v>Giỏi</v>
      </c>
      <c r="L513" s="66">
        <f t="shared" si="52"/>
        <v>450000</v>
      </c>
      <c r="M513" s="218" t="str">
        <f t="shared" si="53"/>
        <v/>
      </c>
      <c r="N513" s="219">
        <f t="shared" si="54"/>
        <v>1</v>
      </c>
      <c r="O513" s="219" t="str">
        <f t="shared" si="55"/>
        <v/>
      </c>
      <c r="Q513" s="114">
        <v>1</v>
      </c>
    </row>
    <row r="514" spans="1:17" ht="21.75" customHeight="1" x14ac:dyDescent="0.3">
      <c r="A514" s="214">
        <f>SUBTOTAL(9,$Q$22:Q513)+1</f>
        <v>492</v>
      </c>
      <c r="B514" s="223">
        <v>105110319</v>
      </c>
      <c r="C514" s="223" t="s">
        <v>766</v>
      </c>
      <c r="D514" s="223" t="s">
        <v>56</v>
      </c>
      <c r="E514" s="223">
        <v>15</v>
      </c>
      <c r="F514" s="223">
        <v>8.36</v>
      </c>
      <c r="G514" s="66" t="str">
        <f>IFERROR(VLOOKUP(B514:B3553,'DOI TUONG'!$C$2:$E$1306,3,FALSE), "")</f>
        <v/>
      </c>
      <c r="H514" s="66">
        <f t="shared" si="49"/>
        <v>0</v>
      </c>
      <c r="I514" s="215">
        <f t="shared" si="50"/>
        <v>8.36</v>
      </c>
      <c r="J514" s="223">
        <v>84</v>
      </c>
      <c r="K514" s="66" t="str">
        <f t="shared" si="51"/>
        <v>Giỏi</v>
      </c>
      <c r="L514" s="66">
        <f t="shared" si="52"/>
        <v>450000</v>
      </c>
      <c r="M514" s="218" t="str">
        <f t="shared" si="53"/>
        <v/>
      </c>
      <c r="N514" s="219">
        <f t="shared" si="54"/>
        <v>1</v>
      </c>
      <c r="O514" s="219" t="str">
        <f t="shared" si="55"/>
        <v/>
      </c>
      <c r="Q514" s="114">
        <v>1</v>
      </c>
    </row>
    <row r="515" spans="1:17" ht="21.75" customHeight="1" x14ac:dyDescent="0.3">
      <c r="A515" s="214">
        <f>SUBTOTAL(9,$Q$22:Q514)+1</f>
        <v>493</v>
      </c>
      <c r="B515" s="223">
        <v>107110283</v>
      </c>
      <c r="C515" s="223" t="s">
        <v>924</v>
      </c>
      <c r="D515" s="223" t="s">
        <v>132</v>
      </c>
      <c r="E515" s="223">
        <v>19</v>
      </c>
      <c r="F515" s="223">
        <v>8.36</v>
      </c>
      <c r="G515" s="66" t="str">
        <f>IFERROR(VLOOKUP(B515:B3554,'DOI TUONG'!$C$2:$E$1306,3,FALSE), "")</f>
        <v/>
      </c>
      <c r="H515" s="66">
        <f t="shared" si="49"/>
        <v>0</v>
      </c>
      <c r="I515" s="215">
        <f t="shared" si="50"/>
        <v>8.36</v>
      </c>
      <c r="J515" s="223">
        <v>83</v>
      </c>
      <c r="K515" s="66" t="str">
        <f t="shared" si="51"/>
        <v>Giỏi</v>
      </c>
      <c r="L515" s="66">
        <f t="shared" si="52"/>
        <v>450000</v>
      </c>
      <c r="M515" s="218" t="str">
        <f t="shared" si="53"/>
        <v/>
      </c>
      <c r="N515" s="219">
        <f t="shared" si="54"/>
        <v>1</v>
      </c>
      <c r="O515" s="219" t="str">
        <f t="shared" si="55"/>
        <v/>
      </c>
      <c r="Q515" s="114">
        <v>1</v>
      </c>
    </row>
    <row r="516" spans="1:17" ht="21.75" customHeight="1" x14ac:dyDescent="0.3">
      <c r="A516" s="214">
        <f>SUBTOTAL(9,$Q$22:Q515)+1</f>
        <v>494</v>
      </c>
      <c r="B516" s="223">
        <v>110110202</v>
      </c>
      <c r="C516" s="223" t="s">
        <v>601</v>
      </c>
      <c r="D516" s="223" t="s">
        <v>214</v>
      </c>
      <c r="E516" s="223">
        <v>18</v>
      </c>
      <c r="F516" s="223">
        <v>8.0500000000000007</v>
      </c>
      <c r="G516" s="66" t="str">
        <f>IFERROR(VLOOKUP(B516:B3555,'DOI TUONG'!$C$2:$E$1306,3,FALSE), "")</f>
        <v>UV ĐT</v>
      </c>
      <c r="H516" s="66">
        <f t="shared" si="49"/>
        <v>0.3</v>
      </c>
      <c r="I516" s="215">
        <f t="shared" si="50"/>
        <v>8.3500000000000014</v>
      </c>
      <c r="J516" s="223">
        <v>95</v>
      </c>
      <c r="K516" s="66" t="str">
        <f t="shared" si="51"/>
        <v>Giỏi</v>
      </c>
      <c r="L516" s="66">
        <f t="shared" si="52"/>
        <v>450000</v>
      </c>
      <c r="M516" s="218" t="str">
        <f t="shared" si="53"/>
        <v/>
      </c>
      <c r="N516" s="219">
        <f t="shared" si="54"/>
        <v>1</v>
      </c>
      <c r="O516" s="219" t="str">
        <f t="shared" si="55"/>
        <v/>
      </c>
      <c r="Q516" s="114">
        <v>1</v>
      </c>
    </row>
    <row r="517" spans="1:17" ht="21.75" customHeight="1" x14ac:dyDescent="0.3">
      <c r="A517" s="214">
        <f>SUBTOTAL(9,$Q$22:Q516)+1</f>
        <v>495</v>
      </c>
      <c r="B517" s="223">
        <v>118140067</v>
      </c>
      <c r="C517" s="223" t="s">
        <v>3778</v>
      </c>
      <c r="D517" s="223" t="s">
        <v>2183</v>
      </c>
      <c r="E517" s="223">
        <v>20</v>
      </c>
      <c r="F517" s="223">
        <v>8.35</v>
      </c>
      <c r="G517" s="66" t="str">
        <f>IFERROR(VLOOKUP(B517:B3556,'DOI TUONG'!$C$2:$E$1306,3,FALSE), "")</f>
        <v/>
      </c>
      <c r="H517" s="66">
        <f t="shared" si="49"/>
        <v>0</v>
      </c>
      <c r="I517" s="215">
        <f t="shared" si="50"/>
        <v>8.35</v>
      </c>
      <c r="J517" s="223">
        <v>90</v>
      </c>
      <c r="K517" s="66" t="str">
        <f t="shared" si="51"/>
        <v>Giỏi</v>
      </c>
      <c r="L517" s="66">
        <f t="shared" si="52"/>
        <v>450000</v>
      </c>
      <c r="M517" s="218" t="str">
        <f t="shared" si="53"/>
        <v/>
      </c>
      <c r="N517" s="219">
        <f t="shared" si="54"/>
        <v>1</v>
      </c>
      <c r="O517" s="219" t="str">
        <f t="shared" si="55"/>
        <v/>
      </c>
      <c r="Q517" s="114">
        <v>1</v>
      </c>
    </row>
    <row r="518" spans="1:17" ht="21.75" customHeight="1" x14ac:dyDescent="0.3">
      <c r="A518" s="214">
        <f>SUBTOTAL(9,$Q$22:Q517)+1</f>
        <v>496</v>
      </c>
      <c r="B518" s="223">
        <v>106130090</v>
      </c>
      <c r="C518" s="223" t="s">
        <v>487</v>
      </c>
      <c r="D518" s="223" t="s">
        <v>313</v>
      </c>
      <c r="E518" s="223">
        <v>17</v>
      </c>
      <c r="F518" s="223">
        <v>8.15</v>
      </c>
      <c r="G518" s="66" t="str">
        <f>IFERROR(VLOOKUP(B518:B3557,'DOI TUONG'!$C$2:$E$1306,3,FALSE), "")</f>
        <v>LP</v>
      </c>
      <c r="H518" s="66">
        <f t="shared" si="49"/>
        <v>0.2</v>
      </c>
      <c r="I518" s="215">
        <f t="shared" si="50"/>
        <v>8.35</v>
      </c>
      <c r="J518" s="223">
        <v>90</v>
      </c>
      <c r="K518" s="66" t="str">
        <f t="shared" si="51"/>
        <v>Giỏi</v>
      </c>
      <c r="L518" s="66">
        <f t="shared" si="52"/>
        <v>450000</v>
      </c>
      <c r="M518" s="218" t="str">
        <f t="shared" si="53"/>
        <v/>
      </c>
      <c r="N518" s="219">
        <f t="shared" si="54"/>
        <v>1</v>
      </c>
      <c r="O518" s="219" t="str">
        <f t="shared" si="55"/>
        <v/>
      </c>
      <c r="Q518" s="114">
        <v>1</v>
      </c>
    </row>
    <row r="519" spans="1:17" ht="21.75" customHeight="1" x14ac:dyDescent="0.3">
      <c r="A519" s="214">
        <f>SUBTOTAL(9,$Q$22:Q518)+1</f>
        <v>497</v>
      </c>
      <c r="B519" s="223">
        <v>105120320</v>
      </c>
      <c r="C519" s="223" t="s">
        <v>1154</v>
      </c>
      <c r="D519" s="223" t="s">
        <v>43</v>
      </c>
      <c r="E519" s="223">
        <v>17.5</v>
      </c>
      <c r="F519" s="223">
        <v>8.35</v>
      </c>
      <c r="G519" s="66" t="str">
        <f>IFERROR(VLOOKUP(B519:B3558,'DOI TUONG'!$C$2:$E$1306,3,FALSE), "")</f>
        <v/>
      </c>
      <c r="H519" s="66">
        <f t="shared" si="49"/>
        <v>0</v>
      </c>
      <c r="I519" s="215">
        <f t="shared" si="50"/>
        <v>8.35</v>
      </c>
      <c r="J519" s="223">
        <v>89</v>
      </c>
      <c r="K519" s="66" t="str">
        <f t="shared" si="51"/>
        <v>Giỏi</v>
      </c>
      <c r="L519" s="66">
        <f t="shared" si="52"/>
        <v>450000</v>
      </c>
      <c r="M519" s="218" t="str">
        <f t="shared" si="53"/>
        <v/>
      </c>
      <c r="N519" s="219">
        <f t="shared" si="54"/>
        <v>1</v>
      </c>
      <c r="O519" s="219" t="str">
        <f t="shared" si="55"/>
        <v/>
      </c>
      <c r="Q519" s="114">
        <v>1</v>
      </c>
    </row>
    <row r="520" spans="1:17" ht="21.75" customHeight="1" x14ac:dyDescent="0.3">
      <c r="A520" s="214">
        <f>SUBTOTAL(9,$Q$22:Q519)+1</f>
        <v>498</v>
      </c>
      <c r="B520" s="223">
        <v>105110131</v>
      </c>
      <c r="C520" s="223" t="s">
        <v>1335</v>
      </c>
      <c r="D520" s="223" t="s">
        <v>285</v>
      </c>
      <c r="E520" s="223">
        <v>15</v>
      </c>
      <c r="F520" s="223">
        <v>8.35</v>
      </c>
      <c r="G520" s="66" t="str">
        <f>IFERROR(VLOOKUP(B520:B3559,'DOI TUONG'!$C$2:$E$1306,3,FALSE), "")</f>
        <v/>
      </c>
      <c r="H520" s="66">
        <f t="shared" si="49"/>
        <v>0</v>
      </c>
      <c r="I520" s="215">
        <f t="shared" si="50"/>
        <v>8.35</v>
      </c>
      <c r="J520" s="223">
        <v>88</v>
      </c>
      <c r="K520" s="66" t="str">
        <f t="shared" si="51"/>
        <v>Giỏi</v>
      </c>
      <c r="L520" s="66">
        <f t="shared" si="52"/>
        <v>450000</v>
      </c>
      <c r="M520" s="218" t="str">
        <f t="shared" si="53"/>
        <v/>
      </c>
      <c r="N520" s="219">
        <f t="shared" si="54"/>
        <v>1</v>
      </c>
      <c r="O520" s="219" t="str">
        <f t="shared" si="55"/>
        <v/>
      </c>
      <c r="Q520" s="114">
        <v>1</v>
      </c>
    </row>
    <row r="521" spans="1:17" ht="21.75" customHeight="1" x14ac:dyDescent="0.3">
      <c r="A521" s="214">
        <f>SUBTOTAL(9,$Q$22:Q520)+1</f>
        <v>499</v>
      </c>
      <c r="B521" s="223">
        <v>118120035</v>
      </c>
      <c r="C521" s="223" t="s">
        <v>3779</v>
      </c>
      <c r="D521" s="223" t="s">
        <v>82</v>
      </c>
      <c r="E521" s="223">
        <v>19</v>
      </c>
      <c r="F521" s="223">
        <v>8.35</v>
      </c>
      <c r="G521" s="66" t="str">
        <f>IFERROR(VLOOKUP(B521:B3560,'DOI TUONG'!$C$2:$E$1306,3,FALSE), "")</f>
        <v/>
      </c>
      <c r="H521" s="66">
        <f t="shared" si="49"/>
        <v>0</v>
      </c>
      <c r="I521" s="215">
        <f t="shared" si="50"/>
        <v>8.35</v>
      </c>
      <c r="J521" s="223">
        <v>88</v>
      </c>
      <c r="K521" s="66" t="str">
        <f t="shared" si="51"/>
        <v>Giỏi</v>
      </c>
      <c r="L521" s="66">
        <f t="shared" si="52"/>
        <v>450000</v>
      </c>
      <c r="M521" s="218" t="str">
        <f t="shared" si="53"/>
        <v/>
      </c>
      <c r="N521" s="219">
        <f t="shared" si="54"/>
        <v>1</v>
      </c>
      <c r="O521" s="219" t="str">
        <f t="shared" si="55"/>
        <v/>
      </c>
      <c r="Q521" s="114">
        <v>1</v>
      </c>
    </row>
    <row r="522" spans="1:17" ht="21.75" customHeight="1" x14ac:dyDescent="0.3">
      <c r="A522" s="214">
        <f>SUBTOTAL(9,$Q$22:Q521)+1</f>
        <v>500</v>
      </c>
      <c r="B522" s="223">
        <v>110110367</v>
      </c>
      <c r="C522" s="223" t="s">
        <v>2358</v>
      </c>
      <c r="D522" s="223" t="s">
        <v>150</v>
      </c>
      <c r="E522" s="223">
        <v>19</v>
      </c>
      <c r="F522" s="223">
        <v>8.35</v>
      </c>
      <c r="G522" s="66" t="str">
        <f>IFERROR(VLOOKUP(B522:B3561,'DOI TUONG'!$C$2:$E$1306,3,FALSE), "")</f>
        <v/>
      </c>
      <c r="H522" s="66">
        <f t="shared" si="49"/>
        <v>0</v>
      </c>
      <c r="I522" s="215">
        <f t="shared" si="50"/>
        <v>8.35</v>
      </c>
      <c r="J522" s="223">
        <v>86</v>
      </c>
      <c r="K522" s="66" t="str">
        <f t="shared" si="51"/>
        <v>Giỏi</v>
      </c>
      <c r="L522" s="66">
        <f t="shared" si="52"/>
        <v>450000</v>
      </c>
      <c r="M522" s="218" t="str">
        <f t="shared" si="53"/>
        <v/>
      </c>
      <c r="N522" s="219">
        <f t="shared" si="54"/>
        <v>1</v>
      </c>
      <c r="O522" s="219" t="str">
        <f t="shared" si="55"/>
        <v/>
      </c>
      <c r="Q522" s="114">
        <v>1</v>
      </c>
    </row>
    <row r="523" spans="1:17" ht="21.75" customHeight="1" x14ac:dyDescent="0.3">
      <c r="A523" s="214">
        <f>SUBTOTAL(9,$Q$22:Q522)+1</f>
        <v>501</v>
      </c>
      <c r="B523" s="223">
        <v>117130147</v>
      </c>
      <c r="C523" s="223" t="s">
        <v>573</v>
      </c>
      <c r="D523" s="223" t="s">
        <v>70</v>
      </c>
      <c r="E523" s="223">
        <v>18</v>
      </c>
      <c r="F523" s="223">
        <v>8.15</v>
      </c>
      <c r="G523" s="66" t="str">
        <f>IFERROR(VLOOKUP(B523:B3562,'DOI TUONG'!$C$2:$E$1306,3,FALSE), "")</f>
        <v>LP</v>
      </c>
      <c r="H523" s="66">
        <f t="shared" si="49"/>
        <v>0.2</v>
      </c>
      <c r="I523" s="215">
        <f t="shared" si="50"/>
        <v>8.35</v>
      </c>
      <c r="J523" s="223">
        <v>83</v>
      </c>
      <c r="K523" s="66" t="str">
        <f t="shared" si="51"/>
        <v>Giỏi</v>
      </c>
      <c r="L523" s="66">
        <f t="shared" si="52"/>
        <v>450000</v>
      </c>
      <c r="M523" s="218" t="str">
        <f t="shared" si="53"/>
        <v/>
      </c>
      <c r="N523" s="219">
        <f t="shared" si="54"/>
        <v>1</v>
      </c>
      <c r="O523" s="219" t="str">
        <f t="shared" si="55"/>
        <v/>
      </c>
      <c r="Q523" s="114">
        <v>1</v>
      </c>
    </row>
    <row r="524" spans="1:17" ht="21.75" customHeight="1" x14ac:dyDescent="0.3">
      <c r="A524" s="214">
        <f>SUBTOTAL(9,$Q$22:Q523)+1</f>
        <v>502</v>
      </c>
      <c r="B524" s="223">
        <v>104130062</v>
      </c>
      <c r="C524" s="223" t="s">
        <v>1279</v>
      </c>
      <c r="D524" s="223" t="s">
        <v>301</v>
      </c>
      <c r="E524" s="223">
        <v>18</v>
      </c>
      <c r="F524" s="223">
        <v>8.35</v>
      </c>
      <c r="G524" s="66" t="str">
        <f>IFERROR(VLOOKUP(B524:B3563,'DOI TUONG'!$C$2:$E$1306,3,FALSE), "")</f>
        <v/>
      </c>
      <c r="H524" s="66">
        <f t="shared" si="49"/>
        <v>0</v>
      </c>
      <c r="I524" s="215">
        <f t="shared" si="50"/>
        <v>8.35</v>
      </c>
      <c r="J524" s="223">
        <v>80</v>
      </c>
      <c r="K524" s="66" t="str">
        <f t="shared" si="51"/>
        <v>Giỏi</v>
      </c>
      <c r="L524" s="66">
        <f t="shared" si="52"/>
        <v>450000</v>
      </c>
      <c r="M524" s="218" t="str">
        <f t="shared" si="53"/>
        <v/>
      </c>
      <c r="N524" s="219">
        <f t="shared" si="54"/>
        <v>1</v>
      </c>
      <c r="O524" s="219" t="str">
        <f t="shared" si="55"/>
        <v/>
      </c>
      <c r="Q524" s="114">
        <v>1</v>
      </c>
    </row>
    <row r="525" spans="1:17" ht="21.75" customHeight="1" x14ac:dyDescent="0.3">
      <c r="A525" s="214">
        <f>SUBTOTAL(9,$Q$22:Q524)+1</f>
        <v>503</v>
      </c>
      <c r="B525" s="223">
        <v>118120201</v>
      </c>
      <c r="C525" s="223" t="s">
        <v>2220</v>
      </c>
      <c r="D525" s="223" t="s">
        <v>166</v>
      </c>
      <c r="E525" s="223">
        <v>18</v>
      </c>
      <c r="F525" s="223">
        <v>8.14</v>
      </c>
      <c r="G525" s="66" t="str">
        <f>IFERROR(VLOOKUP(B525:B3564,'DOI TUONG'!$C$2:$E$1306,3,FALSE), "")</f>
        <v>PBT CĐ</v>
      </c>
      <c r="H525" s="66">
        <f t="shared" si="49"/>
        <v>0.2</v>
      </c>
      <c r="I525" s="215">
        <f t="shared" si="50"/>
        <v>8.34</v>
      </c>
      <c r="J525" s="223">
        <v>91</v>
      </c>
      <c r="K525" s="66" t="str">
        <f t="shared" si="51"/>
        <v>Giỏi</v>
      </c>
      <c r="L525" s="66">
        <f t="shared" si="52"/>
        <v>450000</v>
      </c>
      <c r="M525" s="218" t="str">
        <f t="shared" si="53"/>
        <v/>
      </c>
      <c r="N525" s="219">
        <f t="shared" si="54"/>
        <v>1</v>
      </c>
      <c r="O525" s="219" t="str">
        <f t="shared" si="55"/>
        <v/>
      </c>
      <c r="Q525" s="114">
        <v>1</v>
      </c>
    </row>
    <row r="526" spans="1:17" ht="21.75" customHeight="1" x14ac:dyDescent="0.3">
      <c r="A526" s="214">
        <f>SUBTOTAL(9,$Q$22:Q525)+1</f>
        <v>504</v>
      </c>
      <c r="B526" s="223">
        <v>101110269</v>
      </c>
      <c r="C526" s="223" t="s">
        <v>332</v>
      </c>
      <c r="D526" s="223" t="s">
        <v>333</v>
      </c>
      <c r="E526" s="223">
        <v>20</v>
      </c>
      <c r="F526" s="223">
        <v>8.0399999999999991</v>
      </c>
      <c r="G526" s="66" t="str">
        <f>IFERROR(VLOOKUP(B526:B3565,'DOI TUONG'!$C$2:$E$1306,3,FALSE), "")</f>
        <v>LT</v>
      </c>
      <c r="H526" s="66">
        <f t="shared" si="49"/>
        <v>0.3</v>
      </c>
      <c r="I526" s="215">
        <f t="shared" si="50"/>
        <v>8.34</v>
      </c>
      <c r="J526" s="223">
        <v>91</v>
      </c>
      <c r="K526" s="66" t="str">
        <f t="shared" si="51"/>
        <v>Giỏi</v>
      </c>
      <c r="L526" s="66">
        <f t="shared" si="52"/>
        <v>450000</v>
      </c>
      <c r="M526" s="218" t="str">
        <f t="shared" si="53"/>
        <v/>
      </c>
      <c r="N526" s="219">
        <f t="shared" si="54"/>
        <v>1</v>
      </c>
      <c r="O526" s="219" t="str">
        <f t="shared" si="55"/>
        <v/>
      </c>
      <c r="Q526" s="114">
        <v>1</v>
      </c>
    </row>
    <row r="527" spans="1:17" ht="21.75" customHeight="1" x14ac:dyDescent="0.3">
      <c r="A527" s="214">
        <f>SUBTOTAL(9,$Q$22:Q526)+1</f>
        <v>505</v>
      </c>
      <c r="B527" s="223">
        <v>102120257</v>
      </c>
      <c r="C527" s="223" t="s">
        <v>757</v>
      </c>
      <c r="D527" s="223" t="s">
        <v>78</v>
      </c>
      <c r="E527" s="223">
        <v>16</v>
      </c>
      <c r="F527" s="223">
        <v>8.34</v>
      </c>
      <c r="G527" s="66" t="str">
        <f>IFERROR(VLOOKUP(B527:B3566,'DOI TUONG'!$C$2:$E$1306,3,FALSE), "")</f>
        <v/>
      </c>
      <c r="H527" s="66">
        <f t="shared" si="49"/>
        <v>0</v>
      </c>
      <c r="I527" s="215">
        <f t="shared" si="50"/>
        <v>8.34</v>
      </c>
      <c r="J527" s="223">
        <v>89</v>
      </c>
      <c r="K527" s="66" t="str">
        <f t="shared" si="51"/>
        <v>Giỏi</v>
      </c>
      <c r="L527" s="66">
        <f t="shared" si="52"/>
        <v>450000</v>
      </c>
      <c r="M527" s="218" t="str">
        <f t="shared" si="53"/>
        <v/>
      </c>
      <c r="N527" s="219">
        <f t="shared" si="54"/>
        <v>1</v>
      </c>
      <c r="O527" s="219" t="str">
        <f t="shared" si="55"/>
        <v/>
      </c>
      <c r="Q527" s="114">
        <v>1</v>
      </c>
    </row>
    <row r="528" spans="1:17" ht="21.75" customHeight="1" x14ac:dyDescent="0.3">
      <c r="A528" s="214">
        <f>SUBTOTAL(9,$Q$22:Q527)+1</f>
        <v>506</v>
      </c>
      <c r="B528" s="223">
        <v>105140321</v>
      </c>
      <c r="C528" s="223" t="s">
        <v>3426</v>
      </c>
      <c r="D528" s="223" t="s">
        <v>1893</v>
      </c>
      <c r="E528" s="223">
        <v>18</v>
      </c>
      <c r="F528" s="223">
        <v>8.34</v>
      </c>
      <c r="G528" s="66" t="str">
        <f>IFERROR(VLOOKUP(B528:B3567,'DOI TUONG'!$C$2:$E$1306,3,FALSE), "")</f>
        <v/>
      </c>
      <c r="H528" s="66">
        <f t="shared" si="49"/>
        <v>0</v>
      </c>
      <c r="I528" s="215">
        <f t="shared" si="50"/>
        <v>8.34</v>
      </c>
      <c r="J528" s="223">
        <v>89</v>
      </c>
      <c r="K528" s="66" t="str">
        <f t="shared" si="51"/>
        <v>Giỏi</v>
      </c>
      <c r="L528" s="66">
        <f t="shared" si="52"/>
        <v>450000</v>
      </c>
      <c r="M528" s="218" t="str">
        <f t="shared" si="53"/>
        <v/>
      </c>
      <c r="N528" s="219">
        <f t="shared" si="54"/>
        <v>1</v>
      </c>
      <c r="O528" s="219" t="str">
        <f t="shared" si="55"/>
        <v/>
      </c>
      <c r="Q528" s="114">
        <v>1</v>
      </c>
    </row>
    <row r="529" spans="1:17" ht="21.75" customHeight="1" x14ac:dyDescent="0.3">
      <c r="A529" s="214">
        <f>SUBTOTAL(9,$Q$22:Q528)+1</f>
        <v>507</v>
      </c>
      <c r="B529" s="223">
        <v>101110165</v>
      </c>
      <c r="C529" s="223" t="s">
        <v>3139</v>
      </c>
      <c r="D529" s="223" t="s">
        <v>170</v>
      </c>
      <c r="E529" s="223">
        <v>20</v>
      </c>
      <c r="F529" s="223">
        <v>8.34</v>
      </c>
      <c r="G529" s="66" t="str">
        <f>IFERROR(VLOOKUP(B529:B3568,'DOI TUONG'!$C$2:$E$1306,3,FALSE), "")</f>
        <v/>
      </c>
      <c r="H529" s="66">
        <f t="shared" si="49"/>
        <v>0</v>
      </c>
      <c r="I529" s="215">
        <f t="shared" si="50"/>
        <v>8.34</v>
      </c>
      <c r="J529" s="223">
        <v>88</v>
      </c>
      <c r="K529" s="66" t="str">
        <f t="shared" si="51"/>
        <v>Giỏi</v>
      </c>
      <c r="L529" s="66">
        <f t="shared" si="52"/>
        <v>450000</v>
      </c>
      <c r="M529" s="218" t="str">
        <f t="shared" si="53"/>
        <v/>
      </c>
      <c r="N529" s="219">
        <f t="shared" si="54"/>
        <v>1</v>
      </c>
      <c r="O529" s="219" t="str">
        <f t="shared" si="55"/>
        <v/>
      </c>
      <c r="Q529" s="114">
        <v>1</v>
      </c>
    </row>
    <row r="530" spans="1:17" ht="21.75" customHeight="1" x14ac:dyDescent="0.3">
      <c r="A530" s="214">
        <f>SUBTOTAL(9,$Q$22:Q529)+1</f>
        <v>508</v>
      </c>
      <c r="B530" s="223">
        <v>102130169</v>
      </c>
      <c r="C530" s="223" t="s">
        <v>1830</v>
      </c>
      <c r="D530" s="223" t="s">
        <v>142</v>
      </c>
      <c r="E530" s="223">
        <v>18</v>
      </c>
      <c r="F530" s="223">
        <v>8.34</v>
      </c>
      <c r="G530" s="66" t="str">
        <f>IFERROR(VLOOKUP(B530:B3569,'DOI TUONG'!$C$2:$E$1306,3,FALSE), "")</f>
        <v/>
      </c>
      <c r="H530" s="66">
        <f t="shared" si="49"/>
        <v>0</v>
      </c>
      <c r="I530" s="215">
        <f t="shared" si="50"/>
        <v>8.34</v>
      </c>
      <c r="J530" s="223">
        <v>88</v>
      </c>
      <c r="K530" s="66" t="str">
        <f t="shared" si="51"/>
        <v>Giỏi</v>
      </c>
      <c r="L530" s="66">
        <f t="shared" si="52"/>
        <v>450000</v>
      </c>
      <c r="M530" s="218" t="str">
        <f t="shared" si="53"/>
        <v/>
      </c>
      <c r="N530" s="219">
        <f t="shared" si="54"/>
        <v>1</v>
      </c>
      <c r="O530" s="219" t="str">
        <f t="shared" si="55"/>
        <v/>
      </c>
      <c r="Q530" s="114">
        <v>1</v>
      </c>
    </row>
    <row r="531" spans="1:17" ht="21.75" customHeight="1" x14ac:dyDescent="0.3">
      <c r="A531" s="214">
        <f>SUBTOTAL(9,$Q$22:Q530)+1</f>
        <v>509</v>
      </c>
      <c r="B531" s="223">
        <v>106120050</v>
      </c>
      <c r="C531" s="223" t="s">
        <v>1962</v>
      </c>
      <c r="D531" s="223" t="s">
        <v>114</v>
      </c>
      <c r="E531" s="223">
        <v>18</v>
      </c>
      <c r="F531" s="223">
        <v>8.34</v>
      </c>
      <c r="G531" s="66" t="str">
        <f>IFERROR(VLOOKUP(B531:B3570,'DOI TUONG'!$C$2:$E$1306,3,FALSE), "")</f>
        <v/>
      </c>
      <c r="H531" s="66">
        <f t="shared" si="49"/>
        <v>0</v>
      </c>
      <c r="I531" s="215">
        <f t="shared" si="50"/>
        <v>8.34</v>
      </c>
      <c r="J531" s="223">
        <v>88</v>
      </c>
      <c r="K531" s="66" t="str">
        <f t="shared" si="51"/>
        <v>Giỏi</v>
      </c>
      <c r="L531" s="66">
        <f t="shared" si="52"/>
        <v>450000</v>
      </c>
      <c r="M531" s="218" t="str">
        <f t="shared" si="53"/>
        <v/>
      </c>
      <c r="N531" s="219">
        <f t="shared" si="54"/>
        <v>1</v>
      </c>
      <c r="O531" s="219" t="str">
        <f t="shared" si="55"/>
        <v/>
      </c>
      <c r="Q531" s="114">
        <v>1</v>
      </c>
    </row>
    <row r="532" spans="1:17" ht="21.75" customHeight="1" x14ac:dyDescent="0.3">
      <c r="A532" s="214">
        <f>SUBTOTAL(9,$Q$22:Q531)+1</f>
        <v>510</v>
      </c>
      <c r="B532" s="223">
        <v>118120076</v>
      </c>
      <c r="C532" s="223" t="s">
        <v>919</v>
      </c>
      <c r="D532" s="223" t="s">
        <v>80</v>
      </c>
      <c r="E532" s="223">
        <v>19</v>
      </c>
      <c r="F532" s="223">
        <v>8.34</v>
      </c>
      <c r="G532" s="66" t="str">
        <f>IFERROR(VLOOKUP(B532:B3571,'DOI TUONG'!$C$2:$E$1306,3,FALSE), "")</f>
        <v/>
      </c>
      <c r="H532" s="66">
        <f t="shared" si="49"/>
        <v>0</v>
      </c>
      <c r="I532" s="215">
        <f t="shared" si="50"/>
        <v>8.34</v>
      </c>
      <c r="J532" s="223">
        <v>88</v>
      </c>
      <c r="K532" s="66" t="str">
        <f t="shared" si="51"/>
        <v>Giỏi</v>
      </c>
      <c r="L532" s="66">
        <f t="shared" si="52"/>
        <v>450000</v>
      </c>
      <c r="M532" s="218" t="str">
        <f t="shared" si="53"/>
        <v/>
      </c>
      <c r="N532" s="219">
        <f t="shared" si="54"/>
        <v>1</v>
      </c>
      <c r="O532" s="219" t="str">
        <f t="shared" si="55"/>
        <v/>
      </c>
      <c r="Q532" s="114">
        <v>1</v>
      </c>
    </row>
    <row r="533" spans="1:17" ht="21.75" customHeight="1" x14ac:dyDescent="0.3">
      <c r="A533" s="214">
        <f>SUBTOTAL(9,$Q$22:Q532)+1</f>
        <v>511</v>
      </c>
      <c r="B533" s="223">
        <v>107120194</v>
      </c>
      <c r="C533" s="223" t="s">
        <v>1236</v>
      </c>
      <c r="D533" s="223" t="s">
        <v>36</v>
      </c>
      <c r="E533" s="223">
        <v>14</v>
      </c>
      <c r="F533" s="223">
        <v>8.34</v>
      </c>
      <c r="G533" s="66" t="str">
        <f>IFERROR(VLOOKUP(B533:B3572,'DOI TUONG'!$C$2:$E$1306,3,FALSE), "")</f>
        <v/>
      </c>
      <c r="H533" s="66">
        <f t="shared" si="49"/>
        <v>0</v>
      </c>
      <c r="I533" s="215">
        <f t="shared" si="50"/>
        <v>8.34</v>
      </c>
      <c r="J533" s="223">
        <v>86</v>
      </c>
      <c r="K533" s="66" t="str">
        <f t="shared" si="51"/>
        <v>Giỏi</v>
      </c>
      <c r="L533" s="66">
        <f t="shared" si="52"/>
        <v>450000</v>
      </c>
      <c r="M533" s="218" t="str">
        <f t="shared" si="53"/>
        <v/>
      </c>
      <c r="N533" s="219">
        <f t="shared" si="54"/>
        <v>1</v>
      </c>
      <c r="O533" s="219" t="str">
        <f t="shared" si="55"/>
        <v/>
      </c>
      <c r="Q533" s="114">
        <v>1</v>
      </c>
    </row>
    <row r="534" spans="1:17" ht="21.75" customHeight="1" x14ac:dyDescent="0.3">
      <c r="A534" s="214">
        <f>SUBTOTAL(9,$Q$22:Q533)+1</f>
        <v>512</v>
      </c>
      <c r="B534" s="223">
        <v>110120168</v>
      </c>
      <c r="C534" s="223" t="s">
        <v>808</v>
      </c>
      <c r="D534" s="223" t="s">
        <v>45</v>
      </c>
      <c r="E534" s="223">
        <v>14.5</v>
      </c>
      <c r="F534" s="223">
        <v>8.34</v>
      </c>
      <c r="G534" s="66" t="str">
        <f>IFERROR(VLOOKUP(B534:B3573,'DOI TUONG'!$C$2:$E$1306,3,FALSE), "")</f>
        <v/>
      </c>
      <c r="H534" s="66">
        <f t="shared" si="49"/>
        <v>0</v>
      </c>
      <c r="I534" s="215">
        <f t="shared" si="50"/>
        <v>8.34</v>
      </c>
      <c r="J534" s="223">
        <v>86</v>
      </c>
      <c r="K534" s="66" t="str">
        <f t="shared" si="51"/>
        <v>Giỏi</v>
      </c>
      <c r="L534" s="66">
        <f t="shared" si="52"/>
        <v>450000</v>
      </c>
      <c r="M534" s="218" t="str">
        <f t="shared" si="53"/>
        <v/>
      </c>
      <c r="N534" s="219">
        <f t="shared" si="54"/>
        <v>1</v>
      </c>
      <c r="O534" s="219" t="str">
        <f t="shared" si="55"/>
        <v/>
      </c>
      <c r="Q534" s="114">
        <v>1</v>
      </c>
    </row>
    <row r="535" spans="1:17" ht="21.75" customHeight="1" x14ac:dyDescent="0.3">
      <c r="A535" s="214">
        <f>SUBTOTAL(9,$Q$22:Q534)+1</f>
        <v>513</v>
      </c>
      <c r="B535" s="223">
        <v>107110204</v>
      </c>
      <c r="C535" s="223" t="s">
        <v>3576</v>
      </c>
      <c r="D535" s="223" t="s">
        <v>784</v>
      </c>
      <c r="E535" s="223">
        <v>19.5</v>
      </c>
      <c r="F535" s="223">
        <v>8.34</v>
      </c>
      <c r="G535" s="66" t="str">
        <f>IFERROR(VLOOKUP(B535:B3574,'DOI TUONG'!$C$2:$E$1306,3,FALSE), "")</f>
        <v/>
      </c>
      <c r="H535" s="66">
        <f t="shared" ref="H535:H598" si="56">IF(G535="UV ĐT",0.3, 0)+IF(G535="UV HSV", 0.3, 0)+IF(G535="PBT LCĐ", 0.3,0)+ IF(G535="UV LCĐ", 0.2, 0)+IF(G535="BT CĐ", 0.3,0)+ IF(G535="PBT CĐ", 0.2,0)+ IF(G535="CN CLB", 0.2,0)+ IF(G535="CN DĐ", 0.2,0)+IF(G535="TĐXK", 0.3, 0)+IF(G535="PĐXK", 0.2, 0)+IF(G535="LT", 0.3,0)+IF(G535="LP", 0.2, 0)+IF(G535="GK 0.2",0.2,0)+IF(G535="GK 0.3", 0.3, 0)+IF(G535="TB ĐD",0.3,0)+IF(G535="PB ĐD",0.2,0)+IF(G535="ĐT ĐTQ",0.3,0)+IF(G535="ĐP ĐTQ",0.2,0)</f>
        <v>0</v>
      </c>
      <c r="I535" s="215">
        <f t="shared" ref="I535:I598" si="57">F535+H535</f>
        <v>8.34</v>
      </c>
      <c r="J535" s="223">
        <v>85</v>
      </c>
      <c r="K535" s="66" t="str">
        <f t="shared" ref="K535:K598" si="58">IF(AND(I535&gt;=9,J535&gt;=90), "Xuất sắc", IF(AND(I535&gt;=8,J535&gt;=80), "Giỏi", "Khá"))</f>
        <v>Giỏi</v>
      </c>
      <c r="L535" s="66">
        <f t="shared" ref="L535:L598" si="59">IF(K535="Xuất sắc", 500000, IF(K535="Giỏi", 450000, 395000))</f>
        <v>450000</v>
      </c>
      <c r="M535" s="218" t="str">
        <f t="shared" si="53"/>
        <v/>
      </c>
      <c r="N535" s="219">
        <f t="shared" si="54"/>
        <v>1</v>
      </c>
      <c r="O535" s="219" t="str">
        <f t="shared" si="55"/>
        <v/>
      </c>
      <c r="Q535" s="114">
        <v>1</v>
      </c>
    </row>
    <row r="536" spans="1:17" ht="21.75" customHeight="1" x14ac:dyDescent="0.3">
      <c r="A536" s="214">
        <f>SUBTOTAL(9,$Q$22:Q535)+1</f>
        <v>514</v>
      </c>
      <c r="B536" s="223">
        <v>121120128</v>
      </c>
      <c r="C536" s="223" t="s">
        <v>3695</v>
      </c>
      <c r="D536" s="223" t="s">
        <v>229</v>
      </c>
      <c r="E536" s="223">
        <v>17</v>
      </c>
      <c r="F536" s="223">
        <v>8.34</v>
      </c>
      <c r="G536" s="66" t="str">
        <f>IFERROR(VLOOKUP(B536:B3575,'DOI TUONG'!$C$2:$E$1306,3,FALSE), "")</f>
        <v/>
      </c>
      <c r="H536" s="66">
        <f t="shared" si="56"/>
        <v>0</v>
      </c>
      <c r="I536" s="215">
        <f t="shared" si="57"/>
        <v>8.34</v>
      </c>
      <c r="J536" s="223">
        <v>85</v>
      </c>
      <c r="K536" s="66" t="str">
        <f t="shared" si="58"/>
        <v>Giỏi</v>
      </c>
      <c r="L536" s="66">
        <f t="shared" si="59"/>
        <v>450000</v>
      </c>
      <c r="M536" s="218" t="str">
        <f t="shared" si="53"/>
        <v/>
      </c>
      <c r="N536" s="219">
        <f t="shared" si="54"/>
        <v>1</v>
      </c>
      <c r="O536" s="219" t="str">
        <f t="shared" si="55"/>
        <v/>
      </c>
      <c r="Q536" s="114">
        <v>1</v>
      </c>
    </row>
    <row r="537" spans="1:17" ht="21.75" customHeight="1" x14ac:dyDescent="0.3">
      <c r="A537" s="214">
        <f>SUBTOTAL(9,$Q$22:Q536)+1</f>
        <v>515</v>
      </c>
      <c r="B537" s="223">
        <v>109120339</v>
      </c>
      <c r="C537" s="223" t="s">
        <v>931</v>
      </c>
      <c r="D537" s="223" t="s">
        <v>99</v>
      </c>
      <c r="E537" s="223">
        <v>17</v>
      </c>
      <c r="F537" s="223">
        <v>8.34</v>
      </c>
      <c r="G537" s="66" t="str">
        <f>IFERROR(VLOOKUP(B537:B3576,'DOI TUONG'!$C$2:$E$1306,3,FALSE), "")</f>
        <v/>
      </c>
      <c r="H537" s="66">
        <f t="shared" si="56"/>
        <v>0</v>
      </c>
      <c r="I537" s="215">
        <f t="shared" si="57"/>
        <v>8.34</v>
      </c>
      <c r="J537" s="223">
        <v>85</v>
      </c>
      <c r="K537" s="66" t="str">
        <f t="shared" si="58"/>
        <v>Giỏi</v>
      </c>
      <c r="L537" s="66">
        <f t="shared" si="59"/>
        <v>450000</v>
      </c>
      <c r="M537" s="218" t="str">
        <f t="shared" si="53"/>
        <v/>
      </c>
      <c r="N537" s="219">
        <f t="shared" si="54"/>
        <v>1</v>
      </c>
      <c r="O537" s="219" t="str">
        <f t="shared" si="55"/>
        <v/>
      </c>
      <c r="Q537" s="114">
        <v>1</v>
      </c>
    </row>
    <row r="538" spans="1:17" ht="21.75" customHeight="1" x14ac:dyDescent="0.3">
      <c r="A538" s="214">
        <f>SUBTOTAL(9,$Q$22:Q537)+1</f>
        <v>516</v>
      </c>
      <c r="B538" s="223">
        <v>102110155</v>
      </c>
      <c r="C538" s="223" t="s">
        <v>950</v>
      </c>
      <c r="D538" s="223" t="s">
        <v>115</v>
      </c>
      <c r="E538" s="223">
        <v>16</v>
      </c>
      <c r="F538" s="223">
        <v>8.34</v>
      </c>
      <c r="G538" s="66" t="str">
        <f>IFERROR(VLOOKUP(B538:B3577,'DOI TUONG'!$C$2:$E$1306,3,FALSE), "")</f>
        <v/>
      </c>
      <c r="H538" s="66">
        <f t="shared" si="56"/>
        <v>0</v>
      </c>
      <c r="I538" s="215">
        <f t="shared" si="57"/>
        <v>8.34</v>
      </c>
      <c r="J538" s="223">
        <v>83</v>
      </c>
      <c r="K538" s="66" t="str">
        <f t="shared" si="58"/>
        <v>Giỏi</v>
      </c>
      <c r="L538" s="66">
        <f t="shared" si="59"/>
        <v>450000</v>
      </c>
      <c r="M538" s="218" t="str">
        <f t="shared" si="53"/>
        <v/>
      </c>
      <c r="N538" s="219">
        <f t="shared" si="54"/>
        <v>1</v>
      </c>
      <c r="O538" s="219" t="str">
        <f t="shared" si="55"/>
        <v/>
      </c>
      <c r="Q538" s="114">
        <v>1</v>
      </c>
    </row>
    <row r="539" spans="1:17" ht="21.75" customHeight="1" x14ac:dyDescent="0.3">
      <c r="A539" s="214">
        <f>SUBTOTAL(9,$Q$22:Q538)+1</f>
        <v>517</v>
      </c>
      <c r="B539" s="223">
        <v>105140036</v>
      </c>
      <c r="C539" s="223" t="s">
        <v>1906</v>
      </c>
      <c r="D539" s="223" t="s">
        <v>1884</v>
      </c>
      <c r="E539" s="223">
        <v>18</v>
      </c>
      <c r="F539" s="223">
        <v>8.34</v>
      </c>
      <c r="G539" s="66" t="str">
        <f>IFERROR(VLOOKUP(B539:B3578,'DOI TUONG'!$C$2:$E$1306,3,FALSE), "")</f>
        <v/>
      </c>
      <c r="H539" s="66">
        <f t="shared" si="56"/>
        <v>0</v>
      </c>
      <c r="I539" s="215">
        <f t="shared" si="57"/>
        <v>8.34</v>
      </c>
      <c r="J539" s="223">
        <v>83</v>
      </c>
      <c r="K539" s="66" t="str">
        <f t="shared" si="58"/>
        <v>Giỏi</v>
      </c>
      <c r="L539" s="66">
        <f t="shared" si="59"/>
        <v>450000</v>
      </c>
      <c r="M539" s="218" t="str">
        <f t="shared" si="53"/>
        <v/>
      </c>
      <c r="N539" s="219">
        <f t="shared" si="54"/>
        <v>1</v>
      </c>
      <c r="O539" s="219" t="str">
        <f t="shared" si="55"/>
        <v/>
      </c>
      <c r="Q539" s="114">
        <v>1</v>
      </c>
    </row>
    <row r="540" spans="1:17" ht="21.75" customHeight="1" x14ac:dyDescent="0.3">
      <c r="A540" s="214">
        <f>SUBTOTAL(9,$Q$22:Q539)+1</f>
        <v>518</v>
      </c>
      <c r="B540" s="223">
        <v>102120170</v>
      </c>
      <c r="C540" s="223" t="s">
        <v>722</v>
      </c>
      <c r="D540" s="223" t="s">
        <v>49</v>
      </c>
      <c r="E540" s="223">
        <v>16</v>
      </c>
      <c r="F540" s="223">
        <v>8.33</v>
      </c>
      <c r="G540" s="66" t="str">
        <f>IFERROR(VLOOKUP(B540:B3579,'DOI TUONG'!$C$2:$E$1306,3,FALSE), "")</f>
        <v/>
      </c>
      <c r="H540" s="66">
        <f t="shared" si="56"/>
        <v>0</v>
      </c>
      <c r="I540" s="215">
        <f t="shared" si="57"/>
        <v>8.33</v>
      </c>
      <c r="J540" s="223">
        <v>90</v>
      </c>
      <c r="K540" s="66" t="str">
        <f t="shared" si="58"/>
        <v>Giỏi</v>
      </c>
      <c r="L540" s="66">
        <f t="shared" si="59"/>
        <v>450000</v>
      </c>
      <c r="M540" s="218" t="str">
        <f t="shared" si="53"/>
        <v/>
      </c>
      <c r="N540" s="219">
        <f t="shared" si="54"/>
        <v>1</v>
      </c>
      <c r="O540" s="219" t="str">
        <f t="shared" si="55"/>
        <v/>
      </c>
      <c r="Q540" s="114">
        <v>1</v>
      </c>
    </row>
    <row r="541" spans="1:17" ht="21.75" customHeight="1" x14ac:dyDescent="0.3">
      <c r="A541" s="214">
        <f>SUBTOTAL(9,$Q$22:Q540)+1</f>
        <v>519</v>
      </c>
      <c r="B541" s="223">
        <v>105110141</v>
      </c>
      <c r="C541" s="223" t="s">
        <v>848</v>
      </c>
      <c r="D541" s="223" t="s">
        <v>285</v>
      </c>
      <c r="E541" s="223">
        <v>15</v>
      </c>
      <c r="F541" s="223">
        <v>8.33</v>
      </c>
      <c r="G541" s="66" t="str">
        <f>IFERROR(VLOOKUP(B541:B3580,'DOI TUONG'!$C$2:$E$1306,3,FALSE), "")</f>
        <v/>
      </c>
      <c r="H541" s="66">
        <f t="shared" si="56"/>
        <v>0</v>
      </c>
      <c r="I541" s="215">
        <f t="shared" si="57"/>
        <v>8.33</v>
      </c>
      <c r="J541" s="223">
        <v>90</v>
      </c>
      <c r="K541" s="66" t="str">
        <f t="shared" si="58"/>
        <v>Giỏi</v>
      </c>
      <c r="L541" s="66">
        <f t="shared" si="59"/>
        <v>450000</v>
      </c>
      <c r="M541" s="218" t="str">
        <f t="shared" ref="M541:M604" si="60">IF(K541="Xuất sắc",1,"")</f>
        <v/>
      </c>
      <c r="N541" s="219">
        <f t="shared" ref="N541:N604" si="61">IF(K541="Giỏi",1,"")</f>
        <v>1</v>
      </c>
      <c r="O541" s="219" t="str">
        <f t="shared" ref="O541:O604" si="62">IF(K541="Khá",1,"")</f>
        <v/>
      </c>
      <c r="Q541" s="114">
        <v>1</v>
      </c>
    </row>
    <row r="542" spans="1:17" ht="21.75" customHeight="1" x14ac:dyDescent="0.3">
      <c r="A542" s="214">
        <f>SUBTOTAL(9,$Q$22:Q541)+1</f>
        <v>520</v>
      </c>
      <c r="B542" s="223">
        <v>110110466</v>
      </c>
      <c r="C542" s="223" t="s">
        <v>1639</v>
      </c>
      <c r="D542" s="223" t="s">
        <v>147</v>
      </c>
      <c r="E542" s="223">
        <v>21</v>
      </c>
      <c r="F542" s="223">
        <v>8.1300000000000008</v>
      </c>
      <c r="G542" s="66" t="str">
        <f>IFERROR(VLOOKUP(B542:B3581,'DOI TUONG'!$C$2:$E$1306,3,FALSE), "")</f>
        <v>PBT CĐ</v>
      </c>
      <c r="H542" s="66">
        <f t="shared" si="56"/>
        <v>0.2</v>
      </c>
      <c r="I542" s="215">
        <f t="shared" si="57"/>
        <v>8.33</v>
      </c>
      <c r="J542" s="223">
        <v>89</v>
      </c>
      <c r="K542" s="66" t="str">
        <f t="shared" si="58"/>
        <v>Giỏi</v>
      </c>
      <c r="L542" s="66">
        <f t="shared" si="59"/>
        <v>450000</v>
      </c>
      <c r="M542" s="218" t="str">
        <f t="shared" si="60"/>
        <v/>
      </c>
      <c r="N542" s="219">
        <f t="shared" si="61"/>
        <v>1</v>
      </c>
      <c r="O542" s="219" t="str">
        <f t="shared" si="62"/>
        <v/>
      </c>
      <c r="Q542" s="114">
        <v>1</v>
      </c>
    </row>
    <row r="543" spans="1:17" ht="21.75" customHeight="1" x14ac:dyDescent="0.3">
      <c r="A543" s="214">
        <f>SUBTOTAL(9,$Q$22:Q542)+1</f>
        <v>521</v>
      </c>
      <c r="B543" s="223">
        <v>107110271</v>
      </c>
      <c r="C543" s="223" t="s">
        <v>1040</v>
      </c>
      <c r="D543" s="223" t="s">
        <v>132</v>
      </c>
      <c r="E543" s="223">
        <v>19</v>
      </c>
      <c r="F543" s="223">
        <v>8.33</v>
      </c>
      <c r="G543" s="66" t="str">
        <f>IFERROR(VLOOKUP(B543:B3582,'DOI TUONG'!$C$2:$E$1306,3,FALSE), "")</f>
        <v/>
      </c>
      <c r="H543" s="66">
        <f t="shared" si="56"/>
        <v>0</v>
      </c>
      <c r="I543" s="215">
        <f t="shared" si="57"/>
        <v>8.33</v>
      </c>
      <c r="J543" s="223">
        <v>87</v>
      </c>
      <c r="K543" s="66" t="str">
        <f t="shared" si="58"/>
        <v>Giỏi</v>
      </c>
      <c r="L543" s="66">
        <f t="shared" si="59"/>
        <v>450000</v>
      </c>
      <c r="M543" s="218" t="str">
        <f t="shared" si="60"/>
        <v/>
      </c>
      <c r="N543" s="219">
        <f t="shared" si="61"/>
        <v>1</v>
      </c>
      <c r="O543" s="219" t="str">
        <f t="shared" si="62"/>
        <v/>
      </c>
      <c r="Q543" s="114">
        <v>1</v>
      </c>
    </row>
    <row r="544" spans="1:17" ht="21.75" customHeight="1" x14ac:dyDescent="0.3">
      <c r="A544" s="214">
        <f>SUBTOTAL(9,$Q$22:Q543)+1</f>
        <v>522</v>
      </c>
      <c r="B544" s="223">
        <v>111110006</v>
      </c>
      <c r="C544" s="223" t="s">
        <v>1318</v>
      </c>
      <c r="D544" s="223" t="s">
        <v>435</v>
      </c>
      <c r="E544" s="223">
        <v>19</v>
      </c>
      <c r="F544" s="223">
        <v>8.33</v>
      </c>
      <c r="G544" s="66" t="str">
        <f>IFERROR(VLOOKUP(B544:B3583,'DOI TUONG'!$C$2:$E$1306,3,FALSE), "")</f>
        <v/>
      </c>
      <c r="H544" s="66">
        <f t="shared" si="56"/>
        <v>0</v>
      </c>
      <c r="I544" s="215">
        <f t="shared" si="57"/>
        <v>8.33</v>
      </c>
      <c r="J544" s="223">
        <v>87</v>
      </c>
      <c r="K544" s="66" t="str">
        <f t="shared" si="58"/>
        <v>Giỏi</v>
      </c>
      <c r="L544" s="66">
        <f t="shared" si="59"/>
        <v>450000</v>
      </c>
      <c r="M544" s="218" t="str">
        <f t="shared" si="60"/>
        <v/>
      </c>
      <c r="N544" s="219">
        <f t="shared" si="61"/>
        <v>1</v>
      </c>
      <c r="O544" s="219" t="str">
        <f t="shared" si="62"/>
        <v/>
      </c>
      <c r="Q544" s="114">
        <v>1</v>
      </c>
    </row>
    <row r="545" spans="1:17" ht="21.75" customHeight="1" x14ac:dyDescent="0.3">
      <c r="A545" s="214">
        <f>SUBTOTAL(9,$Q$22:Q544)+1</f>
        <v>523</v>
      </c>
      <c r="B545" s="223">
        <v>105110427</v>
      </c>
      <c r="C545" s="223" t="s">
        <v>1897</v>
      </c>
      <c r="D545" s="223" t="s">
        <v>123</v>
      </c>
      <c r="E545" s="223">
        <v>15</v>
      </c>
      <c r="F545" s="223">
        <v>8.33</v>
      </c>
      <c r="G545" s="66" t="str">
        <f>IFERROR(VLOOKUP(B545:B3584,'DOI TUONG'!$C$2:$E$1306,3,FALSE), "")</f>
        <v/>
      </c>
      <c r="H545" s="66">
        <f t="shared" si="56"/>
        <v>0</v>
      </c>
      <c r="I545" s="215">
        <f t="shared" si="57"/>
        <v>8.33</v>
      </c>
      <c r="J545" s="223">
        <v>86</v>
      </c>
      <c r="K545" s="66" t="str">
        <f t="shared" si="58"/>
        <v>Giỏi</v>
      </c>
      <c r="L545" s="66">
        <f t="shared" si="59"/>
        <v>450000</v>
      </c>
      <c r="M545" s="218" t="str">
        <f t="shared" si="60"/>
        <v/>
      </c>
      <c r="N545" s="219">
        <f t="shared" si="61"/>
        <v>1</v>
      </c>
      <c r="O545" s="219" t="str">
        <f t="shared" si="62"/>
        <v/>
      </c>
      <c r="Q545" s="114">
        <v>1</v>
      </c>
    </row>
    <row r="546" spans="1:17" ht="21.75" customHeight="1" x14ac:dyDescent="0.3">
      <c r="A546" s="214">
        <f>SUBTOTAL(9,$Q$22:Q545)+1</f>
        <v>524</v>
      </c>
      <c r="B546" s="223">
        <v>101120284</v>
      </c>
      <c r="C546" s="223" t="s">
        <v>3140</v>
      </c>
      <c r="D546" s="223" t="s">
        <v>103</v>
      </c>
      <c r="E546" s="223">
        <v>17</v>
      </c>
      <c r="F546" s="223">
        <v>8.33</v>
      </c>
      <c r="G546" s="66" t="str">
        <f>IFERROR(VLOOKUP(B546:B3585,'DOI TUONG'!$C$2:$E$1306,3,FALSE), "")</f>
        <v/>
      </c>
      <c r="H546" s="66">
        <f t="shared" si="56"/>
        <v>0</v>
      </c>
      <c r="I546" s="215">
        <f t="shared" si="57"/>
        <v>8.33</v>
      </c>
      <c r="J546" s="223">
        <v>85</v>
      </c>
      <c r="K546" s="66" t="str">
        <f t="shared" si="58"/>
        <v>Giỏi</v>
      </c>
      <c r="L546" s="66">
        <f t="shared" si="59"/>
        <v>450000</v>
      </c>
      <c r="M546" s="218" t="str">
        <f t="shared" si="60"/>
        <v/>
      </c>
      <c r="N546" s="219">
        <f t="shared" si="61"/>
        <v>1</v>
      </c>
      <c r="O546" s="219" t="str">
        <f t="shared" si="62"/>
        <v/>
      </c>
      <c r="Q546" s="114">
        <v>1</v>
      </c>
    </row>
    <row r="547" spans="1:17" ht="21.75" customHeight="1" x14ac:dyDescent="0.3">
      <c r="A547" s="214">
        <f>SUBTOTAL(9,$Q$22:Q546)+1</f>
        <v>525</v>
      </c>
      <c r="B547" s="223">
        <v>110110290</v>
      </c>
      <c r="C547" s="223" t="s">
        <v>2318</v>
      </c>
      <c r="D547" s="223" t="s">
        <v>175</v>
      </c>
      <c r="E547" s="223">
        <v>21</v>
      </c>
      <c r="F547" s="223">
        <v>8.33</v>
      </c>
      <c r="G547" s="66" t="str">
        <f>IFERROR(VLOOKUP(B547:B3586,'DOI TUONG'!$C$2:$E$1306,3,FALSE), "")</f>
        <v/>
      </c>
      <c r="H547" s="66">
        <f t="shared" si="56"/>
        <v>0</v>
      </c>
      <c r="I547" s="215">
        <f t="shared" si="57"/>
        <v>8.33</v>
      </c>
      <c r="J547" s="223">
        <v>85</v>
      </c>
      <c r="K547" s="66" t="str">
        <f t="shared" si="58"/>
        <v>Giỏi</v>
      </c>
      <c r="L547" s="66">
        <f t="shared" si="59"/>
        <v>450000</v>
      </c>
      <c r="M547" s="218" t="str">
        <f t="shared" si="60"/>
        <v/>
      </c>
      <c r="N547" s="219">
        <f t="shared" si="61"/>
        <v>1</v>
      </c>
      <c r="O547" s="219" t="str">
        <f t="shared" si="62"/>
        <v/>
      </c>
      <c r="Q547" s="114">
        <v>1</v>
      </c>
    </row>
    <row r="548" spans="1:17" ht="21.75" customHeight="1" x14ac:dyDescent="0.3">
      <c r="A548" s="214">
        <f>SUBTOTAL(9,$Q$22:Q547)+1</f>
        <v>526</v>
      </c>
      <c r="B548" s="223">
        <v>102110359</v>
      </c>
      <c r="C548" s="223" t="s">
        <v>1191</v>
      </c>
      <c r="D548" s="223" t="s">
        <v>32</v>
      </c>
      <c r="E548" s="223">
        <v>21</v>
      </c>
      <c r="F548" s="223">
        <v>8.33</v>
      </c>
      <c r="G548" s="66" t="str">
        <f>IFERROR(VLOOKUP(B548:B3587,'DOI TUONG'!$C$2:$E$1306,3,FALSE), "")</f>
        <v/>
      </c>
      <c r="H548" s="66">
        <f t="shared" si="56"/>
        <v>0</v>
      </c>
      <c r="I548" s="215">
        <f t="shared" si="57"/>
        <v>8.33</v>
      </c>
      <c r="J548" s="223">
        <v>82</v>
      </c>
      <c r="K548" s="66" t="str">
        <f t="shared" si="58"/>
        <v>Giỏi</v>
      </c>
      <c r="L548" s="66">
        <f t="shared" si="59"/>
        <v>450000</v>
      </c>
      <c r="M548" s="218" t="str">
        <f t="shared" si="60"/>
        <v/>
      </c>
      <c r="N548" s="219">
        <f t="shared" si="61"/>
        <v>1</v>
      </c>
      <c r="O548" s="219" t="str">
        <f t="shared" si="62"/>
        <v/>
      </c>
      <c r="Q548" s="114">
        <v>1</v>
      </c>
    </row>
    <row r="549" spans="1:17" ht="21.75" customHeight="1" x14ac:dyDescent="0.3">
      <c r="A549" s="214">
        <f>SUBTOTAL(9,$Q$22:Q548)+1</f>
        <v>527</v>
      </c>
      <c r="B549" s="223">
        <v>107130011</v>
      </c>
      <c r="C549" s="223" t="s">
        <v>237</v>
      </c>
      <c r="D549" s="223" t="s">
        <v>773</v>
      </c>
      <c r="E549" s="223">
        <v>17</v>
      </c>
      <c r="F549" s="223">
        <v>8.02</v>
      </c>
      <c r="G549" s="66" t="str">
        <f>IFERROR(VLOOKUP(B549:B3588,'DOI TUONG'!$C$2:$E$1306,3,FALSE), "")</f>
        <v>LT</v>
      </c>
      <c r="H549" s="66">
        <f t="shared" si="56"/>
        <v>0.3</v>
      </c>
      <c r="I549" s="215">
        <f t="shared" si="57"/>
        <v>8.32</v>
      </c>
      <c r="J549" s="223">
        <v>93</v>
      </c>
      <c r="K549" s="66" t="str">
        <f t="shared" si="58"/>
        <v>Giỏi</v>
      </c>
      <c r="L549" s="66">
        <f t="shared" si="59"/>
        <v>450000</v>
      </c>
      <c r="M549" s="218" t="str">
        <f t="shared" si="60"/>
        <v/>
      </c>
      <c r="N549" s="219">
        <f t="shared" si="61"/>
        <v>1</v>
      </c>
      <c r="O549" s="219" t="str">
        <f t="shared" si="62"/>
        <v/>
      </c>
      <c r="Q549" s="114">
        <v>1</v>
      </c>
    </row>
    <row r="550" spans="1:17" ht="21.75" customHeight="1" x14ac:dyDescent="0.3">
      <c r="A550" s="214">
        <f>SUBTOTAL(9,$Q$22:Q549)+1</f>
        <v>528</v>
      </c>
      <c r="B550" s="223">
        <v>105130110</v>
      </c>
      <c r="C550" s="223" t="s">
        <v>2640</v>
      </c>
      <c r="D550" s="223" t="s">
        <v>265</v>
      </c>
      <c r="E550" s="223">
        <v>15.5</v>
      </c>
      <c r="F550" s="223">
        <v>8.02</v>
      </c>
      <c r="G550" s="66" t="str">
        <f>IFERROR(VLOOKUP(B550:B3589,'DOI TUONG'!$C$2:$E$1306,3,FALSE), "")</f>
        <v>LT</v>
      </c>
      <c r="H550" s="66">
        <f t="shared" si="56"/>
        <v>0.3</v>
      </c>
      <c r="I550" s="215">
        <f t="shared" si="57"/>
        <v>8.32</v>
      </c>
      <c r="J550" s="223">
        <v>90</v>
      </c>
      <c r="K550" s="66" t="str">
        <f t="shared" si="58"/>
        <v>Giỏi</v>
      </c>
      <c r="L550" s="66">
        <f t="shared" si="59"/>
        <v>450000</v>
      </c>
      <c r="M550" s="218" t="str">
        <f t="shared" si="60"/>
        <v/>
      </c>
      <c r="N550" s="219">
        <f t="shared" si="61"/>
        <v>1</v>
      </c>
      <c r="O550" s="219" t="str">
        <f t="shared" si="62"/>
        <v/>
      </c>
      <c r="Q550" s="114">
        <v>1</v>
      </c>
    </row>
    <row r="551" spans="1:17" ht="21.75" customHeight="1" x14ac:dyDescent="0.3">
      <c r="A551" s="214">
        <f>SUBTOTAL(9,$Q$22:Q550)+1</f>
        <v>529</v>
      </c>
      <c r="B551" s="223">
        <v>107110367</v>
      </c>
      <c r="C551" s="223" t="s">
        <v>373</v>
      </c>
      <c r="D551" s="223" t="s">
        <v>112</v>
      </c>
      <c r="E551" s="223">
        <v>17</v>
      </c>
      <c r="F551" s="223">
        <v>8.32</v>
      </c>
      <c r="G551" s="66" t="str">
        <f>IFERROR(VLOOKUP(B551:B3590,'DOI TUONG'!$C$2:$E$1306,3,FALSE), "")</f>
        <v/>
      </c>
      <c r="H551" s="66">
        <f t="shared" si="56"/>
        <v>0</v>
      </c>
      <c r="I551" s="215">
        <f t="shared" si="57"/>
        <v>8.32</v>
      </c>
      <c r="J551" s="223">
        <v>89</v>
      </c>
      <c r="K551" s="66" t="str">
        <f t="shared" si="58"/>
        <v>Giỏi</v>
      </c>
      <c r="L551" s="66">
        <f t="shared" si="59"/>
        <v>450000</v>
      </c>
      <c r="M551" s="218" t="str">
        <f t="shared" si="60"/>
        <v/>
      </c>
      <c r="N551" s="219">
        <f t="shared" si="61"/>
        <v>1</v>
      </c>
      <c r="O551" s="219" t="str">
        <f t="shared" si="62"/>
        <v/>
      </c>
      <c r="Q551" s="114">
        <v>1</v>
      </c>
    </row>
    <row r="552" spans="1:17" ht="21.75" customHeight="1" x14ac:dyDescent="0.3">
      <c r="A552" s="214">
        <f>SUBTOTAL(9,$Q$22:Q551)+1</f>
        <v>530</v>
      </c>
      <c r="B552" s="223">
        <v>109110476</v>
      </c>
      <c r="C552" s="223" t="s">
        <v>2257</v>
      </c>
      <c r="D552" s="223" t="s">
        <v>113</v>
      </c>
      <c r="E552" s="223">
        <v>18</v>
      </c>
      <c r="F552" s="223">
        <v>8.32</v>
      </c>
      <c r="G552" s="66" t="str">
        <f>IFERROR(VLOOKUP(B552:B3591,'DOI TUONG'!$C$2:$E$1306,3,FALSE), "")</f>
        <v/>
      </c>
      <c r="H552" s="66">
        <f t="shared" si="56"/>
        <v>0</v>
      </c>
      <c r="I552" s="215">
        <f t="shared" si="57"/>
        <v>8.32</v>
      </c>
      <c r="J552" s="223">
        <v>89</v>
      </c>
      <c r="K552" s="66" t="str">
        <f t="shared" si="58"/>
        <v>Giỏi</v>
      </c>
      <c r="L552" s="66">
        <f t="shared" si="59"/>
        <v>450000</v>
      </c>
      <c r="M552" s="218" t="str">
        <f t="shared" si="60"/>
        <v/>
      </c>
      <c r="N552" s="219">
        <f t="shared" si="61"/>
        <v>1</v>
      </c>
      <c r="O552" s="219" t="str">
        <f t="shared" si="62"/>
        <v/>
      </c>
      <c r="Q552" s="114">
        <v>1</v>
      </c>
    </row>
    <row r="553" spans="1:17" ht="21.75" customHeight="1" x14ac:dyDescent="0.3">
      <c r="A553" s="214">
        <f>SUBTOTAL(9,$Q$22:Q552)+1</f>
        <v>531</v>
      </c>
      <c r="B553" s="223">
        <v>107110377</v>
      </c>
      <c r="C553" s="223" t="s">
        <v>1500</v>
      </c>
      <c r="D553" s="223" t="s">
        <v>112</v>
      </c>
      <c r="E553" s="223">
        <v>17</v>
      </c>
      <c r="F553" s="223">
        <v>8.32</v>
      </c>
      <c r="G553" s="66" t="str">
        <f>IFERROR(VLOOKUP(B553:B3592,'DOI TUONG'!$C$2:$E$1306,3,FALSE), "")</f>
        <v/>
      </c>
      <c r="H553" s="66">
        <f t="shared" si="56"/>
        <v>0</v>
      </c>
      <c r="I553" s="215">
        <f t="shared" si="57"/>
        <v>8.32</v>
      </c>
      <c r="J553" s="223">
        <v>88</v>
      </c>
      <c r="K553" s="66" t="str">
        <f t="shared" si="58"/>
        <v>Giỏi</v>
      </c>
      <c r="L553" s="66">
        <f t="shared" si="59"/>
        <v>450000</v>
      </c>
      <c r="M553" s="218" t="str">
        <f t="shared" si="60"/>
        <v/>
      </c>
      <c r="N553" s="219">
        <f t="shared" si="61"/>
        <v>1</v>
      </c>
      <c r="O553" s="219" t="str">
        <f t="shared" si="62"/>
        <v/>
      </c>
      <c r="Q553" s="114">
        <v>1</v>
      </c>
    </row>
    <row r="554" spans="1:17" ht="21.75" customHeight="1" x14ac:dyDescent="0.3">
      <c r="A554" s="214">
        <f>SUBTOTAL(9,$Q$22:Q553)+1</f>
        <v>532</v>
      </c>
      <c r="B554" s="223">
        <v>118120166</v>
      </c>
      <c r="C554" s="223" t="s">
        <v>713</v>
      </c>
      <c r="D554" s="223" t="s">
        <v>166</v>
      </c>
      <c r="E554" s="223">
        <v>18</v>
      </c>
      <c r="F554" s="223">
        <v>8.32</v>
      </c>
      <c r="G554" s="66" t="str">
        <f>IFERROR(VLOOKUP(B554:B3593,'DOI TUONG'!$C$2:$E$1306,3,FALSE), "")</f>
        <v/>
      </c>
      <c r="H554" s="66">
        <f t="shared" si="56"/>
        <v>0</v>
      </c>
      <c r="I554" s="215">
        <f t="shared" si="57"/>
        <v>8.32</v>
      </c>
      <c r="J554" s="223">
        <v>88</v>
      </c>
      <c r="K554" s="66" t="str">
        <f t="shared" si="58"/>
        <v>Giỏi</v>
      </c>
      <c r="L554" s="66">
        <f t="shared" si="59"/>
        <v>450000</v>
      </c>
      <c r="M554" s="218" t="str">
        <f t="shared" si="60"/>
        <v/>
      </c>
      <c r="N554" s="219">
        <f t="shared" si="61"/>
        <v>1</v>
      </c>
      <c r="O554" s="219" t="str">
        <f t="shared" si="62"/>
        <v/>
      </c>
      <c r="Q554" s="114">
        <v>1</v>
      </c>
    </row>
    <row r="555" spans="1:17" ht="21.75" customHeight="1" x14ac:dyDescent="0.3">
      <c r="A555" s="214">
        <f>SUBTOTAL(9,$Q$22:Q554)+1</f>
        <v>533</v>
      </c>
      <c r="B555" s="223">
        <v>102110287</v>
      </c>
      <c r="C555" s="223" t="s">
        <v>3313</v>
      </c>
      <c r="D555" s="223" t="s">
        <v>64</v>
      </c>
      <c r="E555" s="223">
        <v>16</v>
      </c>
      <c r="F555" s="223">
        <v>8.32</v>
      </c>
      <c r="G555" s="66" t="str">
        <f>IFERROR(VLOOKUP(B555:B3594,'DOI TUONG'!$C$2:$E$1306,3,FALSE), "")</f>
        <v/>
      </c>
      <c r="H555" s="66">
        <f t="shared" si="56"/>
        <v>0</v>
      </c>
      <c r="I555" s="215">
        <f t="shared" si="57"/>
        <v>8.32</v>
      </c>
      <c r="J555" s="223">
        <v>86</v>
      </c>
      <c r="K555" s="66" t="str">
        <f t="shared" si="58"/>
        <v>Giỏi</v>
      </c>
      <c r="L555" s="66">
        <f t="shared" si="59"/>
        <v>450000</v>
      </c>
      <c r="M555" s="218" t="str">
        <f t="shared" si="60"/>
        <v/>
      </c>
      <c r="N555" s="219">
        <f t="shared" si="61"/>
        <v>1</v>
      </c>
      <c r="O555" s="219" t="str">
        <f t="shared" si="62"/>
        <v/>
      </c>
      <c r="Q555" s="114">
        <v>1</v>
      </c>
    </row>
    <row r="556" spans="1:17" ht="21.75" customHeight="1" x14ac:dyDescent="0.3">
      <c r="A556" s="214">
        <f>SUBTOTAL(9,$Q$22:Q555)+1</f>
        <v>534</v>
      </c>
      <c r="B556" s="223">
        <v>105110296</v>
      </c>
      <c r="C556" s="223" t="s">
        <v>262</v>
      </c>
      <c r="D556" s="223" t="s">
        <v>56</v>
      </c>
      <c r="E556" s="223">
        <v>15</v>
      </c>
      <c r="F556" s="223">
        <v>8.32</v>
      </c>
      <c r="G556" s="66" t="str">
        <f>IFERROR(VLOOKUP(B556:B3595,'DOI TUONG'!$C$2:$E$1306,3,FALSE), "")</f>
        <v/>
      </c>
      <c r="H556" s="66">
        <f t="shared" si="56"/>
        <v>0</v>
      </c>
      <c r="I556" s="215">
        <f t="shared" si="57"/>
        <v>8.32</v>
      </c>
      <c r="J556" s="223">
        <v>85</v>
      </c>
      <c r="K556" s="66" t="str">
        <f t="shared" si="58"/>
        <v>Giỏi</v>
      </c>
      <c r="L556" s="66">
        <f t="shared" si="59"/>
        <v>450000</v>
      </c>
      <c r="M556" s="218" t="str">
        <f t="shared" si="60"/>
        <v/>
      </c>
      <c r="N556" s="219">
        <f t="shared" si="61"/>
        <v>1</v>
      </c>
      <c r="O556" s="219" t="str">
        <f t="shared" si="62"/>
        <v/>
      </c>
      <c r="Q556" s="114">
        <v>1</v>
      </c>
    </row>
    <row r="557" spans="1:17" ht="21.75" customHeight="1" x14ac:dyDescent="0.3">
      <c r="A557" s="214">
        <f>SUBTOTAL(9,$Q$22:Q556)+1</f>
        <v>535</v>
      </c>
      <c r="B557" s="223">
        <v>121120023</v>
      </c>
      <c r="C557" s="223" t="s">
        <v>949</v>
      </c>
      <c r="D557" s="223" t="s">
        <v>229</v>
      </c>
      <c r="E557" s="223">
        <v>19</v>
      </c>
      <c r="F557" s="223">
        <v>8.1199999999999992</v>
      </c>
      <c r="G557" s="66" t="str">
        <f>IFERROR(VLOOKUP(B557:B3596,'DOI TUONG'!$C$2:$E$1306,3,FALSE), "")</f>
        <v>LP</v>
      </c>
      <c r="H557" s="66">
        <f t="shared" si="56"/>
        <v>0.2</v>
      </c>
      <c r="I557" s="215">
        <f t="shared" si="57"/>
        <v>8.3199999999999985</v>
      </c>
      <c r="J557" s="223">
        <v>93</v>
      </c>
      <c r="K557" s="66" t="str">
        <f t="shared" si="58"/>
        <v>Giỏi</v>
      </c>
      <c r="L557" s="66">
        <f t="shared" si="59"/>
        <v>450000</v>
      </c>
      <c r="M557" s="218" t="str">
        <f t="shared" si="60"/>
        <v/>
      </c>
      <c r="N557" s="219">
        <f t="shared" si="61"/>
        <v>1</v>
      </c>
      <c r="O557" s="219" t="str">
        <f t="shared" si="62"/>
        <v/>
      </c>
      <c r="Q557" s="114">
        <v>1</v>
      </c>
    </row>
    <row r="558" spans="1:17" ht="21.75" customHeight="1" x14ac:dyDescent="0.3">
      <c r="A558" s="214">
        <f>SUBTOTAL(9,$Q$22:Q557)+1</f>
        <v>536</v>
      </c>
      <c r="B558" s="223">
        <v>101140137</v>
      </c>
      <c r="C558" s="223" t="s">
        <v>1744</v>
      </c>
      <c r="D558" s="223" t="s">
        <v>1731</v>
      </c>
      <c r="E558" s="223">
        <v>18</v>
      </c>
      <c r="F558" s="223">
        <v>8.31</v>
      </c>
      <c r="G558" s="66" t="str">
        <f>IFERROR(VLOOKUP(B558:B3597,'DOI TUONG'!$C$2:$E$1306,3,FALSE), "")</f>
        <v/>
      </c>
      <c r="H558" s="66">
        <f t="shared" si="56"/>
        <v>0</v>
      </c>
      <c r="I558" s="215">
        <f t="shared" si="57"/>
        <v>8.31</v>
      </c>
      <c r="J558" s="223">
        <v>92</v>
      </c>
      <c r="K558" s="66" t="str">
        <f t="shared" si="58"/>
        <v>Giỏi</v>
      </c>
      <c r="L558" s="66">
        <f t="shared" si="59"/>
        <v>450000</v>
      </c>
      <c r="M558" s="218" t="str">
        <f t="shared" si="60"/>
        <v/>
      </c>
      <c r="N558" s="219">
        <f t="shared" si="61"/>
        <v>1</v>
      </c>
      <c r="O558" s="219" t="str">
        <f t="shared" si="62"/>
        <v/>
      </c>
      <c r="Q558" s="114">
        <v>1</v>
      </c>
    </row>
    <row r="559" spans="1:17" ht="21.75" customHeight="1" x14ac:dyDescent="0.3">
      <c r="A559" s="214">
        <f>SUBTOTAL(9,$Q$22:Q558)+1</f>
        <v>537</v>
      </c>
      <c r="B559" s="223">
        <v>102130108</v>
      </c>
      <c r="C559" s="223" t="s">
        <v>699</v>
      </c>
      <c r="D559" s="223" t="s">
        <v>339</v>
      </c>
      <c r="E559" s="223">
        <v>18</v>
      </c>
      <c r="F559" s="223">
        <v>8.31</v>
      </c>
      <c r="G559" s="66" t="str">
        <f>IFERROR(VLOOKUP(B559:B3598,'DOI TUONG'!$C$2:$E$1306,3,FALSE), "")</f>
        <v/>
      </c>
      <c r="H559" s="66">
        <f t="shared" si="56"/>
        <v>0</v>
      </c>
      <c r="I559" s="215">
        <f t="shared" si="57"/>
        <v>8.31</v>
      </c>
      <c r="J559" s="223">
        <v>92</v>
      </c>
      <c r="K559" s="66" t="str">
        <f t="shared" si="58"/>
        <v>Giỏi</v>
      </c>
      <c r="L559" s="66">
        <f t="shared" si="59"/>
        <v>450000</v>
      </c>
      <c r="M559" s="218" t="str">
        <f t="shared" si="60"/>
        <v/>
      </c>
      <c r="N559" s="219">
        <f t="shared" si="61"/>
        <v>1</v>
      </c>
      <c r="O559" s="219" t="str">
        <f t="shared" si="62"/>
        <v/>
      </c>
      <c r="Q559" s="114">
        <v>1</v>
      </c>
    </row>
    <row r="560" spans="1:17" ht="21.75" customHeight="1" x14ac:dyDescent="0.3">
      <c r="A560" s="214">
        <f>SUBTOTAL(9,$Q$22:Q559)+1</f>
        <v>538</v>
      </c>
      <c r="B560" s="223">
        <v>106110140</v>
      </c>
      <c r="C560" s="223" t="s">
        <v>195</v>
      </c>
      <c r="D560" s="223" t="s">
        <v>196</v>
      </c>
      <c r="E560" s="223">
        <v>15</v>
      </c>
      <c r="F560" s="223">
        <v>8.01</v>
      </c>
      <c r="G560" s="66" t="str">
        <f>IFERROR(VLOOKUP(B560:B3599,'DOI TUONG'!$C$2:$E$1306,3,FALSE), "")</f>
        <v>LT</v>
      </c>
      <c r="H560" s="66">
        <f t="shared" si="56"/>
        <v>0.3</v>
      </c>
      <c r="I560" s="215">
        <f t="shared" si="57"/>
        <v>8.31</v>
      </c>
      <c r="J560" s="223">
        <v>92</v>
      </c>
      <c r="K560" s="66" t="str">
        <f t="shared" si="58"/>
        <v>Giỏi</v>
      </c>
      <c r="L560" s="66">
        <f t="shared" si="59"/>
        <v>450000</v>
      </c>
      <c r="M560" s="218" t="str">
        <f t="shared" si="60"/>
        <v/>
      </c>
      <c r="N560" s="219">
        <f t="shared" si="61"/>
        <v>1</v>
      </c>
      <c r="O560" s="219" t="str">
        <f t="shared" si="62"/>
        <v/>
      </c>
      <c r="Q560" s="114">
        <v>1</v>
      </c>
    </row>
    <row r="561" spans="1:17" ht="21.75" customHeight="1" x14ac:dyDescent="0.3">
      <c r="A561" s="214">
        <f>SUBTOTAL(9,$Q$22:Q560)+1</f>
        <v>539</v>
      </c>
      <c r="B561" s="223">
        <v>102140113</v>
      </c>
      <c r="C561" s="223" t="s">
        <v>1805</v>
      </c>
      <c r="D561" s="223" t="s">
        <v>1806</v>
      </c>
      <c r="E561" s="223">
        <v>15</v>
      </c>
      <c r="F561" s="223">
        <v>8.31</v>
      </c>
      <c r="G561" s="66" t="str">
        <f>IFERROR(VLOOKUP(B561:B3600,'DOI TUONG'!$C$2:$E$1306,3,FALSE), "")</f>
        <v/>
      </c>
      <c r="H561" s="66">
        <f t="shared" si="56"/>
        <v>0</v>
      </c>
      <c r="I561" s="215">
        <f t="shared" si="57"/>
        <v>8.31</v>
      </c>
      <c r="J561" s="223">
        <v>90</v>
      </c>
      <c r="K561" s="66" t="str">
        <f t="shared" si="58"/>
        <v>Giỏi</v>
      </c>
      <c r="L561" s="66">
        <f t="shared" si="59"/>
        <v>450000</v>
      </c>
      <c r="M561" s="218" t="str">
        <f t="shared" si="60"/>
        <v/>
      </c>
      <c r="N561" s="219">
        <f t="shared" si="61"/>
        <v>1</v>
      </c>
      <c r="O561" s="219" t="str">
        <f t="shared" si="62"/>
        <v/>
      </c>
      <c r="Q561" s="114">
        <v>1</v>
      </c>
    </row>
    <row r="562" spans="1:17" ht="21.75" customHeight="1" x14ac:dyDescent="0.3">
      <c r="A562" s="214">
        <f>SUBTOTAL(9,$Q$22:Q561)+1</f>
        <v>540</v>
      </c>
      <c r="B562" s="223">
        <v>118110009</v>
      </c>
      <c r="C562" s="223" t="s">
        <v>873</v>
      </c>
      <c r="D562" s="223" t="s">
        <v>178</v>
      </c>
      <c r="E562" s="223">
        <v>17</v>
      </c>
      <c r="F562" s="223">
        <v>8.31</v>
      </c>
      <c r="G562" s="66" t="str">
        <f>IFERROR(VLOOKUP(B562:B3601,'DOI TUONG'!$C$2:$E$1306,3,FALSE), "")</f>
        <v/>
      </c>
      <c r="H562" s="66">
        <f t="shared" si="56"/>
        <v>0</v>
      </c>
      <c r="I562" s="215">
        <f t="shared" si="57"/>
        <v>8.31</v>
      </c>
      <c r="J562" s="223">
        <v>89</v>
      </c>
      <c r="K562" s="66" t="str">
        <f t="shared" si="58"/>
        <v>Giỏi</v>
      </c>
      <c r="L562" s="66">
        <f t="shared" si="59"/>
        <v>450000</v>
      </c>
      <c r="M562" s="218" t="str">
        <f t="shared" si="60"/>
        <v/>
      </c>
      <c r="N562" s="219">
        <f t="shared" si="61"/>
        <v>1</v>
      </c>
      <c r="O562" s="219" t="str">
        <f t="shared" si="62"/>
        <v/>
      </c>
      <c r="Q562" s="114">
        <v>1</v>
      </c>
    </row>
    <row r="563" spans="1:17" ht="21.75" customHeight="1" x14ac:dyDescent="0.3">
      <c r="A563" s="214">
        <f>SUBTOTAL(9,$Q$22:Q562)+1</f>
        <v>541</v>
      </c>
      <c r="B563" s="223">
        <v>105120076</v>
      </c>
      <c r="C563" s="223" t="s">
        <v>991</v>
      </c>
      <c r="D563" s="223" t="s">
        <v>110</v>
      </c>
      <c r="E563" s="223">
        <v>16</v>
      </c>
      <c r="F563" s="223">
        <v>8.31</v>
      </c>
      <c r="G563" s="66" t="str">
        <f>IFERROR(VLOOKUP(B563:B3602,'DOI TUONG'!$C$2:$E$1306,3,FALSE), "")</f>
        <v/>
      </c>
      <c r="H563" s="66">
        <f t="shared" si="56"/>
        <v>0</v>
      </c>
      <c r="I563" s="215">
        <f t="shared" si="57"/>
        <v>8.31</v>
      </c>
      <c r="J563" s="223">
        <v>88</v>
      </c>
      <c r="K563" s="66" t="str">
        <f t="shared" si="58"/>
        <v>Giỏi</v>
      </c>
      <c r="L563" s="66">
        <f t="shared" si="59"/>
        <v>450000</v>
      </c>
      <c r="M563" s="218" t="str">
        <f t="shared" si="60"/>
        <v/>
      </c>
      <c r="N563" s="219">
        <f t="shared" si="61"/>
        <v>1</v>
      </c>
      <c r="O563" s="219" t="str">
        <f t="shared" si="62"/>
        <v/>
      </c>
      <c r="Q563" s="114">
        <v>1</v>
      </c>
    </row>
    <row r="564" spans="1:17" ht="21.75" customHeight="1" x14ac:dyDescent="0.3">
      <c r="A564" s="214">
        <f>SUBTOTAL(9,$Q$22:Q563)+1</f>
        <v>542</v>
      </c>
      <c r="B564" s="223">
        <v>111110015</v>
      </c>
      <c r="C564" s="223" t="s">
        <v>2401</v>
      </c>
      <c r="D564" s="223" t="s">
        <v>435</v>
      </c>
      <c r="E564" s="223">
        <v>19</v>
      </c>
      <c r="F564" s="223">
        <v>8.31</v>
      </c>
      <c r="G564" s="66" t="str">
        <f>IFERROR(VLOOKUP(B564:B3603,'DOI TUONG'!$C$2:$E$1306,3,FALSE), "")</f>
        <v/>
      </c>
      <c r="H564" s="66">
        <f t="shared" si="56"/>
        <v>0</v>
      </c>
      <c r="I564" s="215">
        <f t="shared" si="57"/>
        <v>8.31</v>
      </c>
      <c r="J564" s="223">
        <v>87</v>
      </c>
      <c r="K564" s="66" t="str">
        <f t="shared" si="58"/>
        <v>Giỏi</v>
      </c>
      <c r="L564" s="66">
        <f t="shared" si="59"/>
        <v>450000</v>
      </c>
      <c r="M564" s="218" t="str">
        <f t="shared" si="60"/>
        <v/>
      </c>
      <c r="N564" s="219">
        <f t="shared" si="61"/>
        <v>1</v>
      </c>
      <c r="O564" s="219" t="str">
        <f t="shared" si="62"/>
        <v/>
      </c>
      <c r="Q564" s="114">
        <v>1</v>
      </c>
    </row>
    <row r="565" spans="1:17" ht="21.75" customHeight="1" x14ac:dyDescent="0.3">
      <c r="A565" s="214">
        <f>SUBTOTAL(9,$Q$22:Q564)+1</f>
        <v>543</v>
      </c>
      <c r="B565" s="223">
        <v>107120236</v>
      </c>
      <c r="C565" s="223" t="s">
        <v>2103</v>
      </c>
      <c r="D565" s="223" t="s">
        <v>36</v>
      </c>
      <c r="E565" s="223">
        <v>16</v>
      </c>
      <c r="F565" s="223">
        <v>8.31</v>
      </c>
      <c r="G565" s="66" t="str">
        <f>IFERROR(VLOOKUP(B565:B3604,'DOI TUONG'!$C$2:$E$1306,3,FALSE), "")</f>
        <v/>
      </c>
      <c r="H565" s="66">
        <f t="shared" si="56"/>
        <v>0</v>
      </c>
      <c r="I565" s="215">
        <f t="shared" si="57"/>
        <v>8.31</v>
      </c>
      <c r="J565" s="223">
        <v>86</v>
      </c>
      <c r="K565" s="66" t="str">
        <f t="shared" si="58"/>
        <v>Giỏi</v>
      </c>
      <c r="L565" s="66">
        <f t="shared" si="59"/>
        <v>450000</v>
      </c>
      <c r="M565" s="218" t="str">
        <f t="shared" si="60"/>
        <v/>
      </c>
      <c r="N565" s="219">
        <f t="shared" si="61"/>
        <v>1</v>
      </c>
      <c r="O565" s="219" t="str">
        <f t="shared" si="62"/>
        <v/>
      </c>
      <c r="Q565" s="114">
        <v>1</v>
      </c>
    </row>
    <row r="566" spans="1:17" ht="21.75" customHeight="1" x14ac:dyDescent="0.3">
      <c r="A566" s="214">
        <f>SUBTOTAL(9,$Q$22:Q565)+1</f>
        <v>544</v>
      </c>
      <c r="B566" s="223">
        <v>110110218</v>
      </c>
      <c r="C566" s="223" t="s">
        <v>963</v>
      </c>
      <c r="D566" s="223" t="s">
        <v>175</v>
      </c>
      <c r="E566" s="223">
        <v>19</v>
      </c>
      <c r="F566" s="223">
        <v>8.31</v>
      </c>
      <c r="G566" s="66" t="str">
        <f>IFERROR(VLOOKUP(B566:B3605,'DOI TUONG'!$C$2:$E$1306,3,FALSE), "")</f>
        <v/>
      </c>
      <c r="H566" s="66">
        <f t="shared" si="56"/>
        <v>0</v>
      </c>
      <c r="I566" s="215">
        <f t="shared" si="57"/>
        <v>8.31</v>
      </c>
      <c r="J566" s="223">
        <v>86</v>
      </c>
      <c r="K566" s="66" t="str">
        <f t="shared" si="58"/>
        <v>Giỏi</v>
      </c>
      <c r="L566" s="66">
        <f t="shared" si="59"/>
        <v>450000</v>
      </c>
      <c r="M566" s="218" t="str">
        <f t="shared" si="60"/>
        <v/>
      </c>
      <c r="N566" s="219">
        <f t="shared" si="61"/>
        <v>1</v>
      </c>
      <c r="O566" s="219" t="str">
        <f t="shared" si="62"/>
        <v/>
      </c>
      <c r="Q566" s="114">
        <v>1</v>
      </c>
    </row>
    <row r="567" spans="1:17" ht="21.75" customHeight="1" x14ac:dyDescent="0.3">
      <c r="A567" s="214">
        <f>SUBTOTAL(9,$Q$22:Q566)+1</f>
        <v>545</v>
      </c>
      <c r="B567" s="223">
        <v>105130125</v>
      </c>
      <c r="C567" s="223" t="s">
        <v>3427</v>
      </c>
      <c r="D567" s="223" t="s">
        <v>265</v>
      </c>
      <c r="E567" s="223">
        <v>17.5</v>
      </c>
      <c r="F567" s="223">
        <v>8.31</v>
      </c>
      <c r="G567" s="66" t="str">
        <f>IFERROR(VLOOKUP(B567:B3606,'DOI TUONG'!$C$2:$E$1306,3,FALSE), "")</f>
        <v/>
      </c>
      <c r="H567" s="66">
        <f t="shared" si="56"/>
        <v>0</v>
      </c>
      <c r="I567" s="215">
        <f t="shared" si="57"/>
        <v>8.31</v>
      </c>
      <c r="J567" s="223">
        <v>85</v>
      </c>
      <c r="K567" s="66" t="str">
        <f t="shared" si="58"/>
        <v>Giỏi</v>
      </c>
      <c r="L567" s="66">
        <f t="shared" si="59"/>
        <v>450000</v>
      </c>
      <c r="M567" s="218" t="str">
        <f t="shared" si="60"/>
        <v/>
      </c>
      <c r="N567" s="219">
        <f t="shared" si="61"/>
        <v>1</v>
      </c>
      <c r="O567" s="219" t="str">
        <f t="shared" si="62"/>
        <v/>
      </c>
      <c r="Q567" s="114">
        <v>1</v>
      </c>
    </row>
    <row r="568" spans="1:17" ht="21.75" customHeight="1" x14ac:dyDescent="0.3">
      <c r="A568" s="214">
        <f>SUBTOTAL(9,$Q$22:Q567)+1</f>
        <v>546</v>
      </c>
      <c r="B568" s="223">
        <v>107140264</v>
      </c>
      <c r="C568" s="223" t="s">
        <v>1999</v>
      </c>
      <c r="D568" s="223" t="s">
        <v>2000</v>
      </c>
      <c r="E568" s="223">
        <v>18</v>
      </c>
      <c r="F568" s="223">
        <v>8.31</v>
      </c>
      <c r="G568" s="66" t="str">
        <f>IFERROR(VLOOKUP(B568:B3607,'DOI TUONG'!$C$2:$E$1306,3,FALSE), "")</f>
        <v/>
      </c>
      <c r="H568" s="66">
        <f t="shared" si="56"/>
        <v>0</v>
      </c>
      <c r="I568" s="215">
        <f t="shared" si="57"/>
        <v>8.31</v>
      </c>
      <c r="J568" s="223">
        <v>85</v>
      </c>
      <c r="K568" s="66" t="str">
        <f t="shared" si="58"/>
        <v>Giỏi</v>
      </c>
      <c r="L568" s="66">
        <f t="shared" si="59"/>
        <v>450000</v>
      </c>
      <c r="M568" s="218" t="str">
        <f t="shared" si="60"/>
        <v/>
      </c>
      <c r="N568" s="219">
        <f t="shared" si="61"/>
        <v>1</v>
      </c>
      <c r="O568" s="219" t="str">
        <f t="shared" si="62"/>
        <v/>
      </c>
      <c r="Q568" s="114">
        <v>1</v>
      </c>
    </row>
    <row r="569" spans="1:17" ht="21.75" customHeight="1" x14ac:dyDescent="0.3">
      <c r="A569" s="214">
        <f>SUBTOTAL(9,$Q$22:Q568)+1</f>
        <v>547</v>
      </c>
      <c r="B569" s="223">
        <v>102140074</v>
      </c>
      <c r="C569" s="223" t="s">
        <v>3314</v>
      </c>
      <c r="D569" s="223" t="s">
        <v>1804</v>
      </c>
      <c r="E569" s="223">
        <v>16</v>
      </c>
      <c r="F569" s="223">
        <v>8.31</v>
      </c>
      <c r="G569" s="66" t="str">
        <f>IFERROR(VLOOKUP(B569:B3608,'DOI TUONG'!$C$2:$E$1306,3,FALSE), "")</f>
        <v/>
      </c>
      <c r="H569" s="66">
        <f t="shared" si="56"/>
        <v>0</v>
      </c>
      <c r="I569" s="215">
        <f t="shared" si="57"/>
        <v>8.31</v>
      </c>
      <c r="J569" s="223">
        <v>83</v>
      </c>
      <c r="K569" s="66" t="str">
        <f t="shared" si="58"/>
        <v>Giỏi</v>
      </c>
      <c r="L569" s="66">
        <f t="shared" si="59"/>
        <v>450000</v>
      </c>
      <c r="M569" s="218" t="str">
        <f t="shared" si="60"/>
        <v/>
      </c>
      <c r="N569" s="219">
        <f t="shared" si="61"/>
        <v>1</v>
      </c>
      <c r="O569" s="219" t="str">
        <f t="shared" si="62"/>
        <v/>
      </c>
      <c r="Q569" s="114">
        <v>1</v>
      </c>
    </row>
    <row r="570" spans="1:17" ht="21.75" customHeight="1" x14ac:dyDescent="0.3">
      <c r="A570" s="214">
        <f>SUBTOTAL(9,$Q$22:Q569)+1</f>
        <v>548</v>
      </c>
      <c r="B570" s="223">
        <v>102130043</v>
      </c>
      <c r="C570" s="223" t="s">
        <v>1563</v>
      </c>
      <c r="D570" s="223" t="s">
        <v>119</v>
      </c>
      <c r="E570" s="223">
        <v>15</v>
      </c>
      <c r="F570" s="223">
        <v>8.31</v>
      </c>
      <c r="G570" s="66" t="str">
        <f>IFERROR(VLOOKUP(B570:B3609,'DOI TUONG'!$C$2:$E$1306,3,FALSE), "")</f>
        <v/>
      </c>
      <c r="H570" s="66">
        <f t="shared" si="56"/>
        <v>0</v>
      </c>
      <c r="I570" s="215">
        <f t="shared" si="57"/>
        <v>8.31</v>
      </c>
      <c r="J570" s="223">
        <v>82</v>
      </c>
      <c r="K570" s="66" t="str">
        <f t="shared" si="58"/>
        <v>Giỏi</v>
      </c>
      <c r="L570" s="66">
        <f t="shared" si="59"/>
        <v>450000</v>
      </c>
      <c r="M570" s="218" t="str">
        <f t="shared" si="60"/>
        <v/>
      </c>
      <c r="N570" s="219">
        <f t="shared" si="61"/>
        <v>1</v>
      </c>
      <c r="O570" s="219" t="str">
        <f t="shared" si="62"/>
        <v/>
      </c>
      <c r="Q570" s="114">
        <v>1</v>
      </c>
    </row>
    <row r="571" spans="1:17" ht="21.75" customHeight="1" x14ac:dyDescent="0.3">
      <c r="A571" s="214">
        <f>SUBTOTAL(9,$Q$22:Q570)+1</f>
        <v>549</v>
      </c>
      <c r="B571" s="223">
        <v>106120082</v>
      </c>
      <c r="C571" s="223" t="s">
        <v>3551</v>
      </c>
      <c r="D571" s="223" t="s">
        <v>114</v>
      </c>
      <c r="E571" s="223">
        <v>16</v>
      </c>
      <c r="F571" s="223">
        <v>8.31</v>
      </c>
      <c r="G571" s="66" t="str">
        <f>IFERROR(VLOOKUP(B571:B3610,'DOI TUONG'!$C$2:$E$1306,3,FALSE), "")</f>
        <v/>
      </c>
      <c r="H571" s="66">
        <f t="shared" si="56"/>
        <v>0</v>
      </c>
      <c r="I571" s="215">
        <f t="shared" si="57"/>
        <v>8.31</v>
      </c>
      <c r="J571" s="223">
        <v>82</v>
      </c>
      <c r="K571" s="66" t="str">
        <f t="shared" si="58"/>
        <v>Giỏi</v>
      </c>
      <c r="L571" s="66">
        <f t="shared" si="59"/>
        <v>450000</v>
      </c>
      <c r="M571" s="218" t="str">
        <f t="shared" si="60"/>
        <v/>
      </c>
      <c r="N571" s="219">
        <f t="shared" si="61"/>
        <v>1</v>
      </c>
      <c r="O571" s="219" t="str">
        <f t="shared" si="62"/>
        <v/>
      </c>
      <c r="Q571" s="114">
        <v>1</v>
      </c>
    </row>
    <row r="572" spans="1:17" ht="21.75" customHeight="1" x14ac:dyDescent="0.3">
      <c r="A572" s="214">
        <f>SUBTOTAL(9,$Q$22:Q571)+1</f>
        <v>550</v>
      </c>
      <c r="B572" s="223">
        <v>110140065</v>
      </c>
      <c r="C572" s="223" t="s">
        <v>2334</v>
      </c>
      <c r="D572" s="223" t="s">
        <v>2293</v>
      </c>
      <c r="E572" s="223">
        <v>20</v>
      </c>
      <c r="F572" s="223">
        <v>8.31</v>
      </c>
      <c r="G572" s="66" t="str">
        <f>IFERROR(VLOOKUP(B572:B3611,'DOI TUONG'!$C$2:$E$1306,3,FALSE), "")</f>
        <v/>
      </c>
      <c r="H572" s="66">
        <f t="shared" si="56"/>
        <v>0</v>
      </c>
      <c r="I572" s="215">
        <f t="shared" si="57"/>
        <v>8.31</v>
      </c>
      <c r="J572" s="223">
        <v>82</v>
      </c>
      <c r="K572" s="66" t="str">
        <f t="shared" si="58"/>
        <v>Giỏi</v>
      </c>
      <c r="L572" s="66">
        <f t="shared" si="59"/>
        <v>450000</v>
      </c>
      <c r="M572" s="218" t="str">
        <f t="shared" si="60"/>
        <v/>
      </c>
      <c r="N572" s="219">
        <f t="shared" si="61"/>
        <v>1</v>
      </c>
      <c r="O572" s="219" t="str">
        <f t="shared" si="62"/>
        <v/>
      </c>
      <c r="Q572" s="114">
        <v>1</v>
      </c>
    </row>
    <row r="573" spans="1:17" ht="21.75" customHeight="1" x14ac:dyDescent="0.3">
      <c r="A573" s="214">
        <f>SUBTOTAL(9,$Q$22:Q572)+1</f>
        <v>551</v>
      </c>
      <c r="B573" s="223">
        <v>105130260</v>
      </c>
      <c r="C573" s="223" t="s">
        <v>832</v>
      </c>
      <c r="D573" s="223" t="s">
        <v>181</v>
      </c>
      <c r="E573" s="223">
        <v>20.5</v>
      </c>
      <c r="F573" s="223">
        <v>8.11</v>
      </c>
      <c r="G573" s="66" t="str">
        <f>IFERROR(VLOOKUP(B573:B3612,'DOI TUONG'!$C$2:$E$1306,3,FALSE), "")</f>
        <v>LP</v>
      </c>
      <c r="H573" s="66">
        <f t="shared" si="56"/>
        <v>0.2</v>
      </c>
      <c r="I573" s="215">
        <f t="shared" si="57"/>
        <v>8.3099999999999987</v>
      </c>
      <c r="J573" s="223">
        <v>91</v>
      </c>
      <c r="K573" s="66" t="str">
        <f t="shared" si="58"/>
        <v>Giỏi</v>
      </c>
      <c r="L573" s="66">
        <f t="shared" si="59"/>
        <v>450000</v>
      </c>
      <c r="M573" s="218" t="str">
        <f t="shared" si="60"/>
        <v/>
      </c>
      <c r="N573" s="219">
        <f t="shared" si="61"/>
        <v>1</v>
      </c>
      <c r="O573" s="219" t="str">
        <f t="shared" si="62"/>
        <v/>
      </c>
      <c r="Q573" s="114">
        <v>1</v>
      </c>
    </row>
    <row r="574" spans="1:17" ht="21.75" customHeight="1" x14ac:dyDescent="0.3">
      <c r="A574" s="214">
        <f>SUBTOTAL(9,$Q$22:Q573)+1</f>
        <v>552</v>
      </c>
      <c r="B574" s="223">
        <v>118120022</v>
      </c>
      <c r="C574" s="223" t="s">
        <v>1678</v>
      </c>
      <c r="D574" s="223" t="s">
        <v>82</v>
      </c>
      <c r="E574" s="223">
        <v>19</v>
      </c>
      <c r="F574" s="223">
        <v>8.11</v>
      </c>
      <c r="G574" s="66" t="str">
        <f>IFERROR(VLOOKUP(B574:B3613,'DOI TUONG'!$C$2:$E$1306,3,FALSE), "")</f>
        <v>UV LCĐ</v>
      </c>
      <c r="H574" s="66">
        <f t="shared" si="56"/>
        <v>0.2</v>
      </c>
      <c r="I574" s="215">
        <f t="shared" si="57"/>
        <v>8.3099999999999987</v>
      </c>
      <c r="J574" s="223">
        <v>90</v>
      </c>
      <c r="K574" s="66" t="str">
        <f t="shared" si="58"/>
        <v>Giỏi</v>
      </c>
      <c r="L574" s="66">
        <f t="shared" si="59"/>
        <v>450000</v>
      </c>
      <c r="M574" s="218" t="str">
        <f t="shared" si="60"/>
        <v/>
      </c>
      <c r="N574" s="219">
        <f t="shared" si="61"/>
        <v>1</v>
      </c>
      <c r="O574" s="219" t="str">
        <f t="shared" si="62"/>
        <v/>
      </c>
      <c r="Q574" s="114">
        <v>1</v>
      </c>
    </row>
    <row r="575" spans="1:17" ht="21.75" customHeight="1" x14ac:dyDescent="0.3">
      <c r="A575" s="214">
        <f>SUBTOTAL(9,$Q$22:Q574)+1</f>
        <v>553</v>
      </c>
      <c r="B575" s="223">
        <v>106110169</v>
      </c>
      <c r="C575" s="223" t="s">
        <v>441</v>
      </c>
      <c r="D575" s="223" t="s">
        <v>196</v>
      </c>
      <c r="E575" s="223">
        <v>15</v>
      </c>
      <c r="F575" s="223">
        <v>8.11</v>
      </c>
      <c r="G575" s="66" t="str">
        <f>IFERROR(VLOOKUP(B575:B3614,'DOI TUONG'!$C$2:$E$1306,3,FALSE), "")</f>
        <v>UV LCĐ</v>
      </c>
      <c r="H575" s="66">
        <f t="shared" si="56"/>
        <v>0.2</v>
      </c>
      <c r="I575" s="215">
        <f t="shared" si="57"/>
        <v>8.3099999999999987</v>
      </c>
      <c r="J575" s="223">
        <v>88</v>
      </c>
      <c r="K575" s="66" t="str">
        <f t="shared" si="58"/>
        <v>Giỏi</v>
      </c>
      <c r="L575" s="66">
        <f t="shared" si="59"/>
        <v>450000</v>
      </c>
      <c r="M575" s="218" t="str">
        <f t="shared" si="60"/>
        <v/>
      </c>
      <c r="N575" s="219">
        <f t="shared" si="61"/>
        <v>1</v>
      </c>
      <c r="O575" s="219" t="str">
        <f t="shared" si="62"/>
        <v/>
      </c>
      <c r="Q575" s="114">
        <v>1</v>
      </c>
    </row>
    <row r="576" spans="1:17" ht="21.75" customHeight="1" x14ac:dyDescent="0.3">
      <c r="A576" s="214">
        <f>SUBTOTAL(9,$Q$22:Q575)+1</f>
        <v>554</v>
      </c>
      <c r="B576" s="223">
        <v>118130033</v>
      </c>
      <c r="C576" s="223" t="s">
        <v>1495</v>
      </c>
      <c r="D576" s="223" t="s">
        <v>298</v>
      </c>
      <c r="E576" s="223">
        <v>21</v>
      </c>
      <c r="F576" s="223">
        <v>8.3000000000000007</v>
      </c>
      <c r="G576" s="66" t="str">
        <f>IFERROR(VLOOKUP(B576:B3615,'DOI TUONG'!$C$2:$E$1306,3,FALSE), "")</f>
        <v/>
      </c>
      <c r="H576" s="66">
        <f t="shared" si="56"/>
        <v>0</v>
      </c>
      <c r="I576" s="215">
        <f t="shared" si="57"/>
        <v>8.3000000000000007</v>
      </c>
      <c r="J576" s="223">
        <v>89</v>
      </c>
      <c r="K576" s="66" t="str">
        <f t="shared" si="58"/>
        <v>Giỏi</v>
      </c>
      <c r="L576" s="66">
        <f t="shared" si="59"/>
        <v>450000</v>
      </c>
      <c r="M576" s="218" t="str">
        <f t="shared" si="60"/>
        <v/>
      </c>
      <c r="N576" s="219">
        <f t="shared" si="61"/>
        <v>1</v>
      </c>
      <c r="O576" s="219" t="str">
        <f t="shared" si="62"/>
        <v/>
      </c>
      <c r="Q576" s="114">
        <v>1</v>
      </c>
    </row>
    <row r="577" spans="1:17" ht="21.75" customHeight="1" x14ac:dyDescent="0.3">
      <c r="A577" s="214">
        <f>SUBTOTAL(9,$Q$22:Q576)+1</f>
        <v>555</v>
      </c>
      <c r="B577" s="223">
        <v>107110288</v>
      </c>
      <c r="C577" s="223" t="s">
        <v>310</v>
      </c>
      <c r="D577" s="223" t="s">
        <v>132</v>
      </c>
      <c r="E577" s="223">
        <v>19</v>
      </c>
      <c r="F577" s="223">
        <v>8.3000000000000007</v>
      </c>
      <c r="G577" s="66" t="str">
        <f>IFERROR(VLOOKUP(B577:B3616,'DOI TUONG'!$C$2:$E$1306,3,FALSE), "")</f>
        <v/>
      </c>
      <c r="H577" s="66">
        <f t="shared" si="56"/>
        <v>0</v>
      </c>
      <c r="I577" s="215">
        <f t="shared" si="57"/>
        <v>8.3000000000000007</v>
      </c>
      <c r="J577" s="223">
        <v>88</v>
      </c>
      <c r="K577" s="66" t="str">
        <f t="shared" si="58"/>
        <v>Giỏi</v>
      </c>
      <c r="L577" s="66">
        <f t="shared" si="59"/>
        <v>450000</v>
      </c>
      <c r="M577" s="218" t="str">
        <f t="shared" si="60"/>
        <v/>
      </c>
      <c r="N577" s="219">
        <f t="shared" si="61"/>
        <v>1</v>
      </c>
      <c r="O577" s="219" t="str">
        <f t="shared" si="62"/>
        <v/>
      </c>
      <c r="Q577" s="114">
        <v>1</v>
      </c>
    </row>
    <row r="578" spans="1:17" ht="21.75" customHeight="1" x14ac:dyDescent="0.3">
      <c r="A578" s="214">
        <f>SUBTOTAL(9,$Q$22:Q577)+1</f>
        <v>556</v>
      </c>
      <c r="B578" s="223">
        <v>101110318</v>
      </c>
      <c r="C578" s="223" t="s">
        <v>1212</v>
      </c>
      <c r="D578" s="223" t="s">
        <v>270</v>
      </c>
      <c r="E578" s="223">
        <v>22</v>
      </c>
      <c r="F578" s="223">
        <v>8.3000000000000007</v>
      </c>
      <c r="G578" s="66" t="str">
        <f>IFERROR(VLOOKUP(B578:B3617,'DOI TUONG'!$C$2:$E$1306,3,FALSE), "")</f>
        <v/>
      </c>
      <c r="H578" s="66">
        <f t="shared" si="56"/>
        <v>0</v>
      </c>
      <c r="I578" s="215">
        <f t="shared" si="57"/>
        <v>8.3000000000000007</v>
      </c>
      <c r="J578" s="223">
        <v>87</v>
      </c>
      <c r="K578" s="66" t="str">
        <f t="shared" si="58"/>
        <v>Giỏi</v>
      </c>
      <c r="L578" s="66">
        <f t="shared" si="59"/>
        <v>450000</v>
      </c>
      <c r="M578" s="218" t="str">
        <f t="shared" si="60"/>
        <v/>
      </c>
      <c r="N578" s="219">
        <f t="shared" si="61"/>
        <v>1</v>
      </c>
      <c r="O578" s="219" t="str">
        <f t="shared" si="62"/>
        <v/>
      </c>
      <c r="Q578" s="114">
        <v>1</v>
      </c>
    </row>
    <row r="579" spans="1:17" ht="21.75" customHeight="1" x14ac:dyDescent="0.3">
      <c r="A579" s="214">
        <f>SUBTOTAL(9,$Q$22:Q578)+1</f>
        <v>557</v>
      </c>
      <c r="B579" s="223">
        <v>107130047</v>
      </c>
      <c r="C579" s="223" t="s">
        <v>1230</v>
      </c>
      <c r="D579" s="223" t="s">
        <v>773</v>
      </c>
      <c r="E579" s="223">
        <v>16</v>
      </c>
      <c r="F579" s="223">
        <v>8.3000000000000007</v>
      </c>
      <c r="G579" s="66" t="str">
        <f>IFERROR(VLOOKUP(B579:B3618,'DOI TUONG'!$C$2:$E$1306,3,FALSE), "")</f>
        <v/>
      </c>
      <c r="H579" s="66">
        <f t="shared" si="56"/>
        <v>0</v>
      </c>
      <c r="I579" s="215">
        <f t="shared" si="57"/>
        <v>8.3000000000000007</v>
      </c>
      <c r="J579" s="223">
        <v>86</v>
      </c>
      <c r="K579" s="66" t="str">
        <f t="shared" si="58"/>
        <v>Giỏi</v>
      </c>
      <c r="L579" s="66">
        <f t="shared" si="59"/>
        <v>450000</v>
      </c>
      <c r="M579" s="218" t="str">
        <f t="shared" si="60"/>
        <v/>
      </c>
      <c r="N579" s="219">
        <f t="shared" si="61"/>
        <v>1</v>
      </c>
      <c r="O579" s="219" t="str">
        <f t="shared" si="62"/>
        <v/>
      </c>
      <c r="Q579" s="114">
        <v>1</v>
      </c>
    </row>
    <row r="580" spans="1:17" ht="21.75" customHeight="1" x14ac:dyDescent="0.3">
      <c r="A580" s="214">
        <f>SUBTOTAL(9,$Q$22:Q579)+1</f>
        <v>558</v>
      </c>
      <c r="B580" s="223">
        <v>102130148</v>
      </c>
      <c r="C580" s="223" t="s">
        <v>3315</v>
      </c>
      <c r="D580" s="223" t="s">
        <v>142</v>
      </c>
      <c r="E580" s="223">
        <v>18</v>
      </c>
      <c r="F580" s="223">
        <v>8.3000000000000007</v>
      </c>
      <c r="G580" s="66" t="str">
        <f>IFERROR(VLOOKUP(B580:B3619,'DOI TUONG'!$C$2:$E$1306,3,FALSE), "")</f>
        <v/>
      </c>
      <c r="H580" s="66">
        <f t="shared" si="56"/>
        <v>0</v>
      </c>
      <c r="I580" s="215">
        <f t="shared" si="57"/>
        <v>8.3000000000000007</v>
      </c>
      <c r="J580" s="223">
        <v>84</v>
      </c>
      <c r="K580" s="66" t="str">
        <f t="shared" si="58"/>
        <v>Giỏi</v>
      </c>
      <c r="L580" s="66">
        <f t="shared" si="59"/>
        <v>450000</v>
      </c>
      <c r="M580" s="218" t="str">
        <f t="shared" si="60"/>
        <v/>
      </c>
      <c r="N580" s="219">
        <f t="shared" si="61"/>
        <v>1</v>
      </c>
      <c r="O580" s="219" t="str">
        <f t="shared" si="62"/>
        <v/>
      </c>
      <c r="Q580" s="114">
        <v>1</v>
      </c>
    </row>
    <row r="581" spans="1:17" ht="21.75" customHeight="1" x14ac:dyDescent="0.3">
      <c r="A581" s="214">
        <f>SUBTOTAL(9,$Q$22:Q580)+1</f>
        <v>559</v>
      </c>
      <c r="B581" s="223">
        <v>107130118</v>
      </c>
      <c r="C581" s="223" t="s">
        <v>1381</v>
      </c>
      <c r="D581" s="223" t="s">
        <v>289</v>
      </c>
      <c r="E581" s="223">
        <v>15</v>
      </c>
      <c r="F581" s="223">
        <v>8.3000000000000007</v>
      </c>
      <c r="G581" s="66" t="str">
        <f>IFERROR(VLOOKUP(B581:B3620,'DOI TUONG'!$C$2:$E$1306,3,FALSE), "")</f>
        <v/>
      </c>
      <c r="H581" s="66">
        <f t="shared" si="56"/>
        <v>0</v>
      </c>
      <c r="I581" s="215">
        <f t="shared" si="57"/>
        <v>8.3000000000000007</v>
      </c>
      <c r="J581" s="223">
        <v>83</v>
      </c>
      <c r="K581" s="66" t="str">
        <f t="shared" si="58"/>
        <v>Giỏi</v>
      </c>
      <c r="L581" s="66">
        <f t="shared" si="59"/>
        <v>450000</v>
      </c>
      <c r="M581" s="218" t="str">
        <f t="shared" si="60"/>
        <v/>
      </c>
      <c r="N581" s="219">
        <f t="shared" si="61"/>
        <v>1</v>
      </c>
      <c r="O581" s="219" t="str">
        <f t="shared" si="62"/>
        <v/>
      </c>
      <c r="Q581" s="114">
        <v>1</v>
      </c>
    </row>
    <row r="582" spans="1:17" ht="21.75" customHeight="1" x14ac:dyDescent="0.3">
      <c r="A582" s="214">
        <f>SUBTOTAL(9,$Q$22:Q581)+1</f>
        <v>560</v>
      </c>
      <c r="B582" s="223">
        <v>110110136</v>
      </c>
      <c r="C582" s="223" t="s">
        <v>1111</v>
      </c>
      <c r="D582" s="223" t="s">
        <v>214</v>
      </c>
      <c r="E582" s="223">
        <v>18</v>
      </c>
      <c r="F582" s="223">
        <v>8.3000000000000007</v>
      </c>
      <c r="G582" s="66" t="str">
        <f>IFERROR(VLOOKUP(B582:B3621,'DOI TUONG'!$C$2:$E$1306,3,FALSE), "")</f>
        <v/>
      </c>
      <c r="H582" s="66">
        <f t="shared" si="56"/>
        <v>0</v>
      </c>
      <c r="I582" s="215">
        <f t="shared" si="57"/>
        <v>8.3000000000000007</v>
      </c>
      <c r="J582" s="223">
        <v>82</v>
      </c>
      <c r="K582" s="66" t="str">
        <f t="shared" si="58"/>
        <v>Giỏi</v>
      </c>
      <c r="L582" s="66">
        <f t="shared" si="59"/>
        <v>450000</v>
      </c>
      <c r="M582" s="218" t="str">
        <f t="shared" si="60"/>
        <v/>
      </c>
      <c r="N582" s="219">
        <f t="shared" si="61"/>
        <v>1</v>
      </c>
      <c r="O582" s="219" t="str">
        <f t="shared" si="62"/>
        <v/>
      </c>
      <c r="Q582" s="114">
        <v>1</v>
      </c>
    </row>
    <row r="583" spans="1:17" ht="21.75" customHeight="1" x14ac:dyDescent="0.3">
      <c r="A583" s="214">
        <f>SUBTOTAL(9,$Q$22:Q582)+1</f>
        <v>561</v>
      </c>
      <c r="B583" s="223">
        <v>110110132</v>
      </c>
      <c r="C583" s="223" t="s">
        <v>727</v>
      </c>
      <c r="D583" s="223" t="s">
        <v>214</v>
      </c>
      <c r="E583" s="223">
        <v>18</v>
      </c>
      <c r="F583" s="223">
        <v>8.1</v>
      </c>
      <c r="G583" s="66" t="str">
        <f>IFERROR(VLOOKUP(B583:B3622,'DOI TUONG'!$C$2:$E$1306,3,FALSE), "")</f>
        <v>UV LCĐ</v>
      </c>
      <c r="H583" s="66">
        <f t="shared" si="56"/>
        <v>0.2</v>
      </c>
      <c r="I583" s="215">
        <f t="shared" si="57"/>
        <v>8.2999999999999989</v>
      </c>
      <c r="J583" s="223">
        <v>96</v>
      </c>
      <c r="K583" s="66" t="str">
        <f t="shared" si="58"/>
        <v>Giỏi</v>
      </c>
      <c r="L583" s="66">
        <f t="shared" si="59"/>
        <v>450000</v>
      </c>
      <c r="M583" s="218" t="str">
        <f t="shared" si="60"/>
        <v/>
      </c>
      <c r="N583" s="219">
        <f t="shared" si="61"/>
        <v>1</v>
      </c>
      <c r="O583" s="219" t="str">
        <f t="shared" si="62"/>
        <v/>
      </c>
      <c r="Q583" s="114">
        <v>1</v>
      </c>
    </row>
    <row r="584" spans="1:17" ht="21.75" customHeight="1" x14ac:dyDescent="0.3">
      <c r="A584" s="214">
        <f>SUBTOTAL(9,$Q$22:Q583)+1</f>
        <v>562</v>
      </c>
      <c r="B584" s="223">
        <v>105110343</v>
      </c>
      <c r="C584" s="223" t="s">
        <v>1890</v>
      </c>
      <c r="D584" s="223" t="s">
        <v>56</v>
      </c>
      <c r="E584" s="223">
        <v>15</v>
      </c>
      <c r="F584" s="223">
        <v>7.99</v>
      </c>
      <c r="G584" s="66" t="str">
        <f>IFERROR(VLOOKUP(B584:B3623,'DOI TUONG'!$C$2:$E$1306,3,FALSE), "")</f>
        <v>BT CĐ</v>
      </c>
      <c r="H584" s="66">
        <f t="shared" si="56"/>
        <v>0.3</v>
      </c>
      <c r="I584" s="215">
        <f t="shared" si="57"/>
        <v>8.2900000000000009</v>
      </c>
      <c r="J584" s="223">
        <v>92</v>
      </c>
      <c r="K584" s="66" t="str">
        <f t="shared" si="58"/>
        <v>Giỏi</v>
      </c>
      <c r="L584" s="66">
        <f t="shared" si="59"/>
        <v>450000</v>
      </c>
      <c r="M584" s="218" t="str">
        <f t="shared" si="60"/>
        <v/>
      </c>
      <c r="N584" s="219">
        <f t="shared" si="61"/>
        <v>1</v>
      </c>
      <c r="O584" s="219" t="str">
        <f t="shared" si="62"/>
        <v/>
      </c>
      <c r="Q584" s="114">
        <v>1</v>
      </c>
    </row>
    <row r="585" spans="1:17" ht="21.75" customHeight="1" x14ac:dyDescent="0.3">
      <c r="A585" s="214">
        <f>SUBTOTAL(9,$Q$22:Q584)+1</f>
        <v>563</v>
      </c>
      <c r="B585" s="223">
        <v>104120100</v>
      </c>
      <c r="C585" s="223" t="s">
        <v>2937</v>
      </c>
      <c r="D585" s="223" t="s">
        <v>239</v>
      </c>
      <c r="E585" s="223">
        <v>15</v>
      </c>
      <c r="F585" s="223">
        <v>8.09</v>
      </c>
      <c r="G585" s="66" t="str">
        <f>IFERROR(VLOOKUP(B585:B3624,'DOI TUONG'!$C$2:$E$1306,3,FALSE), "")</f>
        <v>LP</v>
      </c>
      <c r="H585" s="66">
        <f t="shared" si="56"/>
        <v>0.2</v>
      </c>
      <c r="I585" s="215">
        <f t="shared" si="57"/>
        <v>8.2899999999999991</v>
      </c>
      <c r="J585" s="223">
        <v>97</v>
      </c>
      <c r="K585" s="66" t="str">
        <f t="shared" si="58"/>
        <v>Giỏi</v>
      </c>
      <c r="L585" s="66">
        <f t="shared" si="59"/>
        <v>450000</v>
      </c>
      <c r="M585" s="218" t="str">
        <f t="shared" si="60"/>
        <v/>
      </c>
      <c r="N585" s="219">
        <f t="shared" si="61"/>
        <v>1</v>
      </c>
      <c r="O585" s="219" t="str">
        <f t="shared" si="62"/>
        <v/>
      </c>
      <c r="Q585" s="114">
        <v>1</v>
      </c>
    </row>
    <row r="586" spans="1:17" ht="21.75" customHeight="1" x14ac:dyDescent="0.3">
      <c r="A586" s="214">
        <f>SUBTOTAL(9,$Q$22:Q585)+1</f>
        <v>564</v>
      </c>
      <c r="B586" s="223">
        <v>107120207</v>
      </c>
      <c r="C586" s="223" t="s">
        <v>1497</v>
      </c>
      <c r="D586" s="223" t="s">
        <v>36</v>
      </c>
      <c r="E586" s="223">
        <v>17</v>
      </c>
      <c r="F586" s="223">
        <v>8.2899999999999991</v>
      </c>
      <c r="G586" s="66" t="str">
        <f>IFERROR(VLOOKUP(B586:B3625,'DOI TUONG'!$C$2:$E$1306,3,FALSE), "")</f>
        <v/>
      </c>
      <c r="H586" s="66">
        <f t="shared" si="56"/>
        <v>0</v>
      </c>
      <c r="I586" s="215">
        <f t="shared" si="57"/>
        <v>8.2899999999999991</v>
      </c>
      <c r="J586" s="223">
        <v>92</v>
      </c>
      <c r="K586" s="66" t="str">
        <f t="shared" si="58"/>
        <v>Giỏi</v>
      </c>
      <c r="L586" s="66">
        <f t="shared" si="59"/>
        <v>450000</v>
      </c>
      <c r="M586" s="218" t="str">
        <f t="shared" si="60"/>
        <v/>
      </c>
      <c r="N586" s="219">
        <f t="shared" si="61"/>
        <v>1</v>
      </c>
      <c r="O586" s="219" t="str">
        <f t="shared" si="62"/>
        <v/>
      </c>
      <c r="Q586" s="114">
        <v>1</v>
      </c>
    </row>
    <row r="587" spans="1:17" ht="21.75" customHeight="1" x14ac:dyDescent="0.3">
      <c r="A587" s="214">
        <f>SUBTOTAL(9,$Q$22:Q586)+1</f>
        <v>565</v>
      </c>
      <c r="B587" s="223">
        <v>110110487</v>
      </c>
      <c r="C587" s="223" t="s">
        <v>2308</v>
      </c>
      <c r="D587" s="223" t="s">
        <v>147</v>
      </c>
      <c r="E587" s="223">
        <v>19</v>
      </c>
      <c r="F587" s="223">
        <v>8.2899999999999991</v>
      </c>
      <c r="G587" s="66" t="str">
        <f>IFERROR(VLOOKUP(B587:B3626,'DOI TUONG'!$C$2:$E$1306,3,FALSE), "")</f>
        <v/>
      </c>
      <c r="H587" s="66">
        <f t="shared" si="56"/>
        <v>0</v>
      </c>
      <c r="I587" s="215">
        <f t="shared" si="57"/>
        <v>8.2899999999999991</v>
      </c>
      <c r="J587" s="223">
        <v>92</v>
      </c>
      <c r="K587" s="66" t="str">
        <f t="shared" si="58"/>
        <v>Giỏi</v>
      </c>
      <c r="L587" s="66">
        <f t="shared" si="59"/>
        <v>450000</v>
      </c>
      <c r="M587" s="218" t="str">
        <f t="shared" si="60"/>
        <v/>
      </c>
      <c r="N587" s="219">
        <f t="shared" si="61"/>
        <v>1</v>
      </c>
      <c r="O587" s="219" t="str">
        <f t="shared" si="62"/>
        <v/>
      </c>
      <c r="Q587" s="114">
        <v>1</v>
      </c>
    </row>
    <row r="588" spans="1:17" ht="21.75" customHeight="1" x14ac:dyDescent="0.3">
      <c r="A588" s="214">
        <f>SUBTOTAL(9,$Q$22:Q587)+1</f>
        <v>566</v>
      </c>
      <c r="B588" s="223">
        <v>107130057</v>
      </c>
      <c r="C588" s="223" t="s">
        <v>3049</v>
      </c>
      <c r="D588" s="223" t="s">
        <v>302</v>
      </c>
      <c r="E588" s="223">
        <v>15</v>
      </c>
      <c r="F588" s="223">
        <v>8.09</v>
      </c>
      <c r="G588" s="66" t="str">
        <f>IFERROR(VLOOKUP(B588:B3627,'DOI TUONG'!$C$2:$E$1306,3,FALSE), "")</f>
        <v>LP</v>
      </c>
      <c r="H588" s="66">
        <f t="shared" si="56"/>
        <v>0.2</v>
      </c>
      <c r="I588" s="215">
        <f t="shared" si="57"/>
        <v>8.2899999999999991</v>
      </c>
      <c r="J588" s="223">
        <v>92</v>
      </c>
      <c r="K588" s="66" t="str">
        <f t="shared" si="58"/>
        <v>Giỏi</v>
      </c>
      <c r="L588" s="66">
        <f t="shared" si="59"/>
        <v>450000</v>
      </c>
      <c r="M588" s="218" t="str">
        <f t="shared" si="60"/>
        <v/>
      </c>
      <c r="N588" s="219">
        <f t="shared" si="61"/>
        <v>1</v>
      </c>
      <c r="O588" s="219" t="str">
        <f t="shared" si="62"/>
        <v/>
      </c>
      <c r="Q588" s="114">
        <v>1</v>
      </c>
    </row>
    <row r="589" spans="1:17" ht="21.75" customHeight="1" x14ac:dyDescent="0.3">
      <c r="A589" s="214">
        <f>SUBTOTAL(9,$Q$22:Q588)+1</f>
        <v>567</v>
      </c>
      <c r="B589" s="223">
        <v>105110209</v>
      </c>
      <c r="C589" s="223" t="s">
        <v>698</v>
      </c>
      <c r="D589" s="223" t="s">
        <v>35</v>
      </c>
      <c r="E589" s="223">
        <v>15</v>
      </c>
      <c r="F589" s="223">
        <v>8.2899999999999991</v>
      </c>
      <c r="G589" s="66" t="str">
        <f>IFERROR(VLOOKUP(B589:B3628,'DOI TUONG'!$C$2:$E$1306,3,FALSE), "")</f>
        <v/>
      </c>
      <c r="H589" s="66">
        <f t="shared" si="56"/>
        <v>0</v>
      </c>
      <c r="I589" s="215">
        <f t="shared" si="57"/>
        <v>8.2899999999999991</v>
      </c>
      <c r="J589" s="223">
        <v>91</v>
      </c>
      <c r="K589" s="66" t="str">
        <f t="shared" si="58"/>
        <v>Giỏi</v>
      </c>
      <c r="L589" s="66">
        <f t="shared" si="59"/>
        <v>450000</v>
      </c>
      <c r="M589" s="218" t="str">
        <f t="shared" si="60"/>
        <v/>
      </c>
      <c r="N589" s="219">
        <f t="shared" si="61"/>
        <v>1</v>
      </c>
      <c r="O589" s="219" t="str">
        <f t="shared" si="62"/>
        <v/>
      </c>
      <c r="Q589" s="114">
        <v>1</v>
      </c>
    </row>
    <row r="590" spans="1:17" ht="21.75" customHeight="1" x14ac:dyDescent="0.3">
      <c r="A590" s="214">
        <f>SUBTOTAL(9,$Q$22:Q589)+1</f>
        <v>568</v>
      </c>
      <c r="B590" s="223">
        <v>105110186</v>
      </c>
      <c r="C590" s="223" t="s">
        <v>747</v>
      </c>
      <c r="D590" s="223" t="s">
        <v>35</v>
      </c>
      <c r="E590" s="223">
        <v>15</v>
      </c>
      <c r="F590" s="223">
        <v>8.2899999999999991</v>
      </c>
      <c r="G590" s="66" t="str">
        <f>IFERROR(VLOOKUP(B590:B3629,'DOI TUONG'!$C$2:$E$1306,3,FALSE), "")</f>
        <v/>
      </c>
      <c r="H590" s="66">
        <f t="shared" si="56"/>
        <v>0</v>
      </c>
      <c r="I590" s="215">
        <f t="shared" si="57"/>
        <v>8.2899999999999991</v>
      </c>
      <c r="J590" s="223">
        <v>89</v>
      </c>
      <c r="K590" s="66" t="str">
        <f t="shared" si="58"/>
        <v>Giỏi</v>
      </c>
      <c r="L590" s="66">
        <f t="shared" si="59"/>
        <v>450000</v>
      </c>
      <c r="M590" s="218" t="str">
        <f t="shared" si="60"/>
        <v/>
      </c>
      <c r="N590" s="219">
        <f t="shared" si="61"/>
        <v>1</v>
      </c>
      <c r="O590" s="219" t="str">
        <f t="shared" si="62"/>
        <v/>
      </c>
      <c r="Q590" s="114">
        <v>1</v>
      </c>
    </row>
    <row r="591" spans="1:17" ht="21.75" customHeight="1" x14ac:dyDescent="0.3">
      <c r="A591" s="214">
        <f>SUBTOTAL(9,$Q$22:Q590)+1</f>
        <v>569</v>
      </c>
      <c r="B591" s="223">
        <v>105120192</v>
      </c>
      <c r="C591" s="223" t="s">
        <v>1904</v>
      </c>
      <c r="D591" s="223" t="s">
        <v>83</v>
      </c>
      <c r="E591" s="223">
        <v>16</v>
      </c>
      <c r="F591" s="223">
        <v>8.2899999999999991</v>
      </c>
      <c r="G591" s="66" t="str">
        <f>IFERROR(VLOOKUP(B591:B3630,'DOI TUONG'!$C$2:$E$1306,3,FALSE), "")</f>
        <v/>
      </c>
      <c r="H591" s="66">
        <f t="shared" si="56"/>
        <v>0</v>
      </c>
      <c r="I591" s="215">
        <f t="shared" si="57"/>
        <v>8.2899999999999991</v>
      </c>
      <c r="J591" s="223">
        <v>89</v>
      </c>
      <c r="K591" s="66" t="str">
        <f t="shared" si="58"/>
        <v>Giỏi</v>
      </c>
      <c r="L591" s="66">
        <f t="shared" si="59"/>
        <v>450000</v>
      </c>
      <c r="M591" s="218" t="str">
        <f t="shared" si="60"/>
        <v/>
      </c>
      <c r="N591" s="219">
        <f t="shared" si="61"/>
        <v>1</v>
      </c>
      <c r="O591" s="219" t="str">
        <f t="shared" si="62"/>
        <v/>
      </c>
      <c r="Q591" s="114">
        <v>1</v>
      </c>
    </row>
    <row r="592" spans="1:17" ht="21.75" customHeight="1" x14ac:dyDescent="0.3">
      <c r="A592" s="214">
        <f>SUBTOTAL(9,$Q$22:Q591)+1</f>
        <v>570</v>
      </c>
      <c r="B592" s="223">
        <v>118110182</v>
      </c>
      <c r="C592" s="223" t="s">
        <v>979</v>
      </c>
      <c r="D592" s="223" t="s">
        <v>95</v>
      </c>
      <c r="E592" s="223">
        <v>20</v>
      </c>
      <c r="F592" s="223">
        <v>8.2899999999999991</v>
      </c>
      <c r="G592" s="66" t="str">
        <f>IFERROR(VLOOKUP(B592:B3631,'DOI TUONG'!$C$2:$E$1306,3,FALSE), "")</f>
        <v/>
      </c>
      <c r="H592" s="66">
        <f t="shared" si="56"/>
        <v>0</v>
      </c>
      <c r="I592" s="215">
        <f t="shared" si="57"/>
        <v>8.2899999999999991</v>
      </c>
      <c r="J592" s="223">
        <v>89</v>
      </c>
      <c r="K592" s="66" t="str">
        <f t="shared" si="58"/>
        <v>Giỏi</v>
      </c>
      <c r="L592" s="66">
        <f t="shared" si="59"/>
        <v>450000</v>
      </c>
      <c r="M592" s="218" t="str">
        <f t="shared" si="60"/>
        <v/>
      </c>
      <c r="N592" s="219">
        <f t="shared" si="61"/>
        <v>1</v>
      </c>
      <c r="O592" s="219" t="str">
        <f t="shared" si="62"/>
        <v/>
      </c>
      <c r="Q592" s="114">
        <v>1</v>
      </c>
    </row>
    <row r="593" spans="1:17" ht="21.75" customHeight="1" x14ac:dyDescent="0.3">
      <c r="A593" s="214">
        <f>SUBTOTAL(9,$Q$22:Q592)+1</f>
        <v>571</v>
      </c>
      <c r="B593" s="223">
        <v>110110173</v>
      </c>
      <c r="C593" s="223" t="s">
        <v>2294</v>
      </c>
      <c r="D593" s="223" t="s">
        <v>214</v>
      </c>
      <c r="E593" s="223">
        <v>18</v>
      </c>
      <c r="F593" s="223">
        <v>8.2899999999999991</v>
      </c>
      <c r="G593" s="66" t="str">
        <f>IFERROR(VLOOKUP(B593:B3632,'DOI TUONG'!$C$2:$E$1306,3,FALSE), "")</f>
        <v/>
      </c>
      <c r="H593" s="66">
        <f t="shared" si="56"/>
        <v>0</v>
      </c>
      <c r="I593" s="215">
        <f t="shared" si="57"/>
        <v>8.2899999999999991</v>
      </c>
      <c r="J593" s="223">
        <v>89</v>
      </c>
      <c r="K593" s="66" t="str">
        <f t="shared" si="58"/>
        <v>Giỏi</v>
      </c>
      <c r="L593" s="66">
        <f t="shared" si="59"/>
        <v>450000</v>
      </c>
      <c r="M593" s="218" t="str">
        <f t="shared" si="60"/>
        <v/>
      </c>
      <c r="N593" s="219">
        <f t="shared" si="61"/>
        <v>1</v>
      </c>
      <c r="O593" s="219" t="str">
        <f t="shared" si="62"/>
        <v/>
      </c>
      <c r="Q593" s="114">
        <v>1</v>
      </c>
    </row>
    <row r="594" spans="1:17" ht="21.75" customHeight="1" x14ac:dyDescent="0.3">
      <c r="A594" s="214">
        <f>SUBTOTAL(9,$Q$22:Q593)+1</f>
        <v>572</v>
      </c>
      <c r="B594" s="223">
        <v>110140152</v>
      </c>
      <c r="C594" s="223" t="s">
        <v>729</v>
      </c>
      <c r="D594" s="223" t="s">
        <v>2300</v>
      </c>
      <c r="E594" s="223">
        <v>19</v>
      </c>
      <c r="F594" s="223">
        <v>8.2899999999999991</v>
      </c>
      <c r="G594" s="66" t="str">
        <f>IFERROR(VLOOKUP(B594:B3633,'DOI TUONG'!$C$2:$E$1306,3,FALSE), "")</f>
        <v/>
      </c>
      <c r="H594" s="66">
        <f t="shared" si="56"/>
        <v>0</v>
      </c>
      <c r="I594" s="215">
        <f t="shared" si="57"/>
        <v>8.2899999999999991</v>
      </c>
      <c r="J594" s="223">
        <v>89</v>
      </c>
      <c r="K594" s="66" t="str">
        <f t="shared" si="58"/>
        <v>Giỏi</v>
      </c>
      <c r="L594" s="66">
        <f t="shared" si="59"/>
        <v>450000</v>
      </c>
      <c r="M594" s="218" t="str">
        <f t="shared" si="60"/>
        <v/>
      </c>
      <c r="N594" s="219">
        <f t="shared" si="61"/>
        <v>1</v>
      </c>
      <c r="O594" s="219" t="str">
        <f t="shared" si="62"/>
        <v/>
      </c>
      <c r="Q594" s="114">
        <v>1</v>
      </c>
    </row>
    <row r="595" spans="1:17" ht="21.75" customHeight="1" x14ac:dyDescent="0.3">
      <c r="A595" s="214">
        <f>SUBTOTAL(9,$Q$22:Q594)+1</f>
        <v>573</v>
      </c>
      <c r="B595" s="223">
        <v>105130238</v>
      </c>
      <c r="C595" s="223" t="s">
        <v>816</v>
      </c>
      <c r="D595" s="223" t="s">
        <v>271</v>
      </c>
      <c r="E595" s="223">
        <v>19.5</v>
      </c>
      <c r="F595" s="223">
        <v>8.09</v>
      </c>
      <c r="G595" s="66" t="str">
        <f>IFERROR(VLOOKUP(B595:B3634,'DOI TUONG'!$C$2:$E$1306,3,FALSE), "")</f>
        <v>PBT CĐ</v>
      </c>
      <c r="H595" s="66">
        <f t="shared" si="56"/>
        <v>0.2</v>
      </c>
      <c r="I595" s="215">
        <f t="shared" si="57"/>
        <v>8.2899999999999991</v>
      </c>
      <c r="J595" s="223">
        <v>89</v>
      </c>
      <c r="K595" s="66" t="str">
        <f t="shared" si="58"/>
        <v>Giỏi</v>
      </c>
      <c r="L595" s="66">
        <f t="shared" si="59"/>
        <v>450000</v>
      </c>
      <c r="M595" s="218" t="str">
        <f t="shared" si="60"/>
        <v/>
      </c>
      <c r="N595" s="219">
        <f t="shared" si="61"/>
        <v>1</v>
      </c>
      <c r="O595" s="219" t="str">
        <f t="shared" si="62"/>
        <v/>
      </c>
      <c r="Q595" s="114">
        <v>1</v>
      </c>
    </row>
    <row r="596" spans="1:17" ht="21.75" customHeight="1" x14ac:dyDescent="0.3">
      <c r="A596" s="214">
        <f>SUBTOTAL(9,$Q$22:Q595)+1</f>
        <v>574</v>
      </c>
      <c r="B596" s="223">
        <v>103130012</v>
      </c>
      <c r="C596" s="223" t="s">
        <v>1498</v>
      </c>
      <c r="D596" s="223" t="s">
        <v>207</v>
      </c>
      <c r="E596" s="223">
        <v>17</v>
      </c>
      <c r="F596" s="223">
        <v>8.2899999999999991</v>
      </c>
      <c r="G596" s="66" t="str">
        <f>IFERROR(VLOOKUP(B596:B3635,'DOI TUONG'!$C$2:$E$1306,3,FALSE), "")</f>
        <v/>
      </c>
      <c r="H596" s="66">
        <f t="shared" si="56"/>
        <v>0</v>
      </c>
      <c r="I596" s="215">
        <f t="shared" si="57"/>
        <v>8.2899999999999991</v>
      </c>
      <c r="J596" s="223">
        <v>88</v>
      </c>
      <c r="K596" s="66" t="str">
        <f t="shared" si="58"/>
        <v>Giỏi</v>
      </c>
      <c r="L596" s="66">
        <f t="shared" si="59"/>
        <v>450000</v>
      </c>
      <c r="M596" s="218" t="str">
        <f t="shared" si="60"/>
        <v/>
      </c>
      <c r="N596" s="219">
        <f t="shared" si="61"/>
        <v>1</v>
      </c>
      <c r="O596" s="219" t="str">
        <f t="shared" si="62"/>
        <v/>
      </c>
      <c r="Q596" s="114">
        <v>1</v>
      </c>
    </row>
    <row r="597" spans="1:17" ht="21.75" customHeight="1" x14ac:dyDescent="0.3">
      <c r="A597" s="214">
        <f>SUBTOTAL(9,$Q$22:Q596)+1</f>
        <v>575</v>
      </c>
      <c r="B597" s="223">
        <v>102120253</v>
      </c>
      <c r="C597" s="223" t="s">
        <v>1228</v>
      </c>
      <c r="D597" s="223" t="s">
        <v>78</v>
      </c>
      <c r="E597" s="223">
        <v>16</v>
      </c>
      <c r="F597" s="223">
        <v>8.2899999999999991</v>
      </c>
      <c r="G597" s="66" t="str">
        <f>IFERROR(VLOOKUP(B597:B3636,'DOI TUONG'!$C$2:$E$1306,3,FALSE), "")</f>
        <v/>
      </c>
      <c r="H597" s="66">
        <f t="shared" si="56"/>
        <v>0</v>
      </c>
      <c r="I597" s="215">
        <f t="shared" si="57"/>
        <v>8.2899999999999991</v>
      </c>
      <c r="J597" s="223">
        <v>88</v>
      </c>
      <c r="K597" s="66" t="str">
        <f t="shared" si="58"/>
        <v>Giỏi</v>
      </c>
      <c r="L597" s="66">
        <f t="shared" si="59"/>
        <v>450000</v>
      </c>
      <c r="M597" s="218" t="str">
        <f t="shared" si="60"/>
        <v/>
      </c>
      <c r="N597" s="219">
        <f t="shared" si="61"/>
        <v>1</v>
      </c>
      <c r="O597" s="219" t="str">
        <f t="shared" si="62"/>
        <v/>
      </c>
      <c r="Q597" s="114">
        <v>1</v>
      </c>
    </row>
    <row r="598" spans="1:17" ht="21.75" customHeight="1" x14ac:dyDescent="0.3">
      <c r="A598" s="214">
        <f>SUBTOTAL(9,$Q$22:Q597)+1</f>
        <v>576</v>
      </c>
      <c r="B598" s="223">
        <v>105140406</v>
      </c>
      <c r="C598" s="223" t="s">
        <v>3428</v>
      </c>
      <c r="D598" s="223" t="s">
        <v>1882</v>
      </c>
      <c r="E598" s="223">
        <v>20</v>
      </c>
      <c r="F598" s="223">
        <v>8.2899999999999991</v>
      </c>
      <c r="G598" s="66" t="str">
        <f>IFERROR(VLOOKUP(B598:B3637,'DOI TUONG'!$C$2:$E$1306,3,FALSE), "")</f>
        <v/>
      </c>
      <c r="H598" s="66">
        <f t="shared" si="56"/>
        <v>0</v>
      </c>
      <c r="I598" s="215">
        <f t="shared" si="57"/>
        <v>8.2899999999999991</v>
      </c>
      <c r="J598" s="223">
        <v>88</v>
      </c>
      <c r="K598" s="66" t="str">
        <f t="shared" si="58"/>
        <v>Giỏi</v>
      </c>
      <c r="L598" s="66">
        <f t="shared" si="59"/>
        <v>450000</v>
      </c>
      <c r="M598" s="218" t="str">
        <f t="shared" si="60"/>
        <v/>
      </c>
      <c r="N598" s="219">
        <f t="shared" si="61"/>
        <v>1</v>
      </c>
      <c r="O598" s="219" t="str">
        <f t="shared" si="62"/>
        <v/>
      </c>
      <c r="Q598" s="114">
        <v>1</v>
      </c>
    </row>
    <row r="599" spans="1:17" ht="21.75" customHeight="1" x14ac:dyDescent="0.3">
      <c r="A599" s="214">
        <f>SUBTOTAL(9,$Q$22:Q598)+1</f>
        <v>577</v>
      </c>
      <c r="B599" s="223">
        <v>105140382</v>
      </c>
      <c r="C599" s="223" t="s">
        <v>886</v>
      </c>
      <c r="D599" s="223" t="s">
        <v>1882</v>
      </c>
      <c r="E599" s="223">
        <v>18</v>
      </c>
      <c r="F599" s="223">
        <v>8.2899999999999991</v>
      </c>
      <c r="G599" s="66" t="str">
        <f>IFERROR(VLOOKUP(B599:B3638,'DOI TUONG'!$C$2:$E$1306,3,FALSE), "")</f>
        <v/>
      </c>
      <c r="H599" s="66">
        <f t="shared" ref="H599:H662" si="63">IF(G599="UV ĐT",0.3, 0)+IF(G599="UV HSV", 0.3, 0)+IF(G599="PBT LCĐ", 0.3,0)+ IF(G599="UV LCĐ", 0.2, 0)+IF(G599="BT CĐ", 0.3,0)+ IF(G599="PBT CĐ", 0.2,0)+ IF(G599="CN CLB", 0.2,0)+ IF(G599="CN DĐ", 0.2,0)+IF(G599="TĐXK", 0.3, 0)+IF(G599="PĐXK", 0.2, 0)+IF(G599="LT", 0.3,0)+IF(G599="LP", 0.2, 0)+IF(G599="GK 0.2",0.2,0)+IF(G599="GK 0.3", 0.3, 0)+IF(G599="TB ĐD",0.3,0)+IF(G599="PB ĐD",0.2,0)+IF(G599="ĐT ĐTQ",0.3,0)+IF(G599="ĐP ĐTQ",0.2,0)</f>
        <v>0</v>
      </c>
      <c r="I599" s="215">
        <f t="shared" ref="I599:I662" si="64">F599+H599</f>
        <v>8.2899999999999991</v>
      </c>
      <c r="J599" s="223">
        <v>88</v>
      </c>
      <c r="K599" s="66" t="str">
        <f t="shared" ref="K599:K662" si="65">IF(AND(I599&gt;=9,J599&gt;=90), "Xuất sắc", IF(AND(I599&gt;=8,J599&gt;=80), "Giỏi", "Khá"))</f>
        <v>Giỏi</v>
      </c>
      <c r="L599" s="66">
        <f t="shared" ref="L599:L662" si="66">IF(K599="Xuất sắc", 500000, IF(K599="Giỏi", 450000, 395000))</f>
        <v>450000</v>
      </c>
      <c r="M599" s="218" t="str">
        <f t="shared" si="60"/>
        <v/>
      </c>
      <c r="N599" s="219">
        <f t="shared" si="61"/>
        <v>1</v>
      </c>
      <c r="O599" s="219" t="str">
        <f t="shared" si="62"/>
        <v/>
      </c>
      <c r="Q599" s="114">
        <v>1</v>
      </c>
    </row>
    <row r="600" spans="1:17" ht="21.75" customHeight="1" x14ac:dyDescent="0.3">
      <c r="A600" s="214">
        <f>SUBTOTAL(9,$Q$22:Q599)+1</f>
        <v>578</v>
      </c>
      <c r="B600" s="223">
        <v>107110415</v>
      </c>
      <c r="C600" s="223" t="s">
        <v>1298</v>
      </c>
      <c r="D600" s="223" t="s">
        <v>112</v>
      </c>
      <c r="E600" s="223">
        <v>17</v>
      </c>
      <c r="F600" s="223">
        <v>8.2899999999999991</v>
      </c>
      <c r="G600" s="66" t="str">
        <f>IFERROR(VLOOKUP(B600:B3639,'DOI TUONG'!$C$2:$E$1306,3,FALSE), "")</f>
        <v/>
      </c>
      <c r="H600" s="66">
        <f t="shared" si="63"/>
        <v>0</v>
      </c>
      <c r="I600" s="215">
        <f t="shared" si="64"/>
        <v>8.2899999999999991</v>
      </c>
      <c r="J600" s="223">
        <v>88</v>
      </c>
      <c r="K600" s="66" t="str">
        <f t="shared" si="65"/>
        <v>Giỏi</v>
      </c>
      <c r="L600" s="66">
        <f t="shared" si="66"/>
        <v>450000</v>
      </c>
      <c r="M600" s="218" t="str">
        <f t="shared" si="60"/>
        <v/>
      </c>
      <c r="N600" s="219">
        <f t="shared" si="61"/>
        <v>1</v>
      </c>
      <c r="O600" s="219" t="str">
        <f t="shared" si="62"/>
        <v/>
      </c>
      <c r="Q600" s="114">
        <v>1</v>
      </c>
    </row>
    <row r="601" spans="1:17" ht="21.75" customHeight="1" x14ac:dyDescent="0.3">
      <c r="A601" s="214">
        <f>SUBTOTAL(9,$Q$22:Q600)+1</f>
        <v>579</v>
      </c>
      <c r="B601" s="223">
        <v>101130194</v>
      </c>
      <c r="C601" s="223" t="s">
        <v>849</v>
      </c>
      <c r="D601" s="223" t="s">
        <v>263</v>
      </c>
      <c r="E601" s="223">
        <v>20.5</v>
      </c>
      <c r="F601" s="223">
        <v>8.2899999999999991</v>
      </c>
      <c r="G601" s="66" t="str">
        <f>IFERROR(VLOOKUP(B601:B3640,'DOI TUONG'!$C$2:$E$1306,3,FALSE), "")</f>
        <v/>
      </c>
      <c r="H601" s="66">
        <f t="shared" si="63"/>
        <v>0</v>
      </c>
      <c r="I601" s="215">
        <f t="shared" si="64"/>
        <v>8.2899999999999991</v>
      </c>
      <c r="J601" s="223">
        <v>87</v>
      </c>
      <c r="K601" s="66" t="str">
        <f t="shared" si="65"/>
        <v>Giỏi</v>
      </c>
      <c r="L601" s="66">
        <f t="shared" si="66"/>
        <v>450000</v>
      </c>
      <c r="M601" s="218" t="str">
        <f t="shared" si="60"/>
        <v/>
      </c>
      <c r="N601" s="219">
        <f t="shared" si="61"/>
        <v>1</v>
      </c>
      <c r="O601" s="219" t="str">
        <f t="shared" si="62"/>
        <v/>
      </c>
      <c r="Q601" s="114">
        <v>1</v>
      </c>
    </row>
    <row r="602" spans="1:17" ht="21.75" customHeight="1" x14ac:dyDescent="0.3">
      <c r="A602" s="214">
        <f>SUBTOTAL(9,$Q$22:Q601)+1</f>
        <v>580</v>
      </c>
      <c r="B602" s="223">
        <v>102130211</v>
      </c>
      <c r="C602" s="223" t="s">
        <v>781</v>
      </c>
      <c r="D602" s="223" t="s">
        <v>53</v>
      </c>
      <c r="E602" s="223">
        <v>17</v>
      </c>
      <c r="F602" s="223">
        <v>8.2899999999999991</v>
      </c>
      <c r="G602" s="66" t="str">
        <f>IFERROR(VLOOKUP(B602:B3641,'DOI TUONG'!$C$2:$E$1306,3,FALSE), "")</f>
        <v/>
      </c>
      <c r="H602" s="66">
        <f t="shared" si="63"/>
        <v>0</v>
      </c>
      <c r="I602" s="215">
        <f t="shared" si="64"/>
        <v>8.2899999999999991</v>
      </c>
      <c r="J602" s="223">
        <v>87</v>
      </c>
      <c r="K602" s="66" t="str">
        <f t="shared" si="65"/>
        <v>Giỏi</v>
      </c>
      <c r="L602" s="66">
        <f t="shared" si="66"/>
        <v>450000</v>
      </c>
      <c r="M602" s="218" t="str">
        <f t="shared" si="60"/>
        <v/>
      </c>
      <c r="N602" s="219">
        <f t="shared" si="61"/>
        <v>1</v>
      </c>
      <c r="O602" s="219" t="str">
        <f t="shared" si="62"/>
        <v/>
      </c>
      <c r="Q602" s="114">
        <v>1</v>
      </c>
    </row>
    <row r="603" spans="1:17" ht="21.75" customHeight="1" x14ac:dyDescent="0.3">
      <c r="A603" s="214">
        <f>SUBTOTAL(9,$Q$22:Q602)+1</f>
        <v>581</v>
      </c>
      <c r="B603" s="223">
        <v>118110181</v>
      </c>
      <c r="C603" s="223" t="s">
        <v>1489</v>
      </c>
      <c r="D603" s="223" t="s">
        <v>95</v>
      </c>
      <c r="E603" s="223">
        <v>20</v>
      </c>
      <c r="F603" s="223">
        <v>8.2899999999999991</v>
      </c>
      <c r="G603" s="66" t="str">
        <f>IFERROR(VLOOKUP(B603:B3642,'DOI TUONG'!$C$2:$E$1306,3,FALSE), "")</f>
        <v/>
      </c>
      <c r="H603" s="66">
        <f t="shared" si="63"/>
        <v>0</v>
      </c>
      <c r="I603" s="215">
        <f t="shared" si="64"/>
        <v>8.2899999999999991</v>
      </c>
      <c r="J603" s="223">
        <v>87</v>
      </c>
      <c r="K603" s="66" t="str">
        <f t="shared" si="65"/>
        <v>Giỏi</v>
      </c>
      <c r="L603" s="66">
        <f t="shared" si="66"/>
        <v>450000</v>
      </c>
      <c r="M603" s="218" t="str">
        <f t="shared" si="60"/>
        <v/>
      </c>
      <c r="N603" s="219">
        <f t="shared" si="61"/>
        <v>1</v>
      </c>
      <c r="O603" s="219" t="str">
        <f t="shared" si="62"/>
        <v/>
      </c>
      <c r="Q603" s="114">
        <v>1</v>
      </c>
    </row>
    <row r="604" spans="1:17" ht="21.75" customHeight="1" x14ac:dyDescent="0.3">
      <c r="A604" s="214">
        <f>SUBTOTAL(9,$Q$22:Q603)+1</f>
        <v>582</v>
      </c>
      <c r="B604" s="223">
        <v>110110169</v>
      </c>
      <c r="C604" s="223" t="s">
        <v>1047</v>
      </c>
      <c r="D604" s="223" t="s">
        <v>214</v>
      </c>
      <c r="E604" s="223">
        <v>18</v>
      </c>
      <c r="F604" s="223">
        <v>8.2899999999999991</v>
      </c>
      <c r="G604" s="66" t="str">
        <f>IFERROR(VLOOKUP(B604:B3643,'DOI TUONG'!$C$2:$E$1306,3,FALSE), "")</f>
        <v/>
      </c>
      <c r="H604" s="66">
        <f t="shared" si="63"/>
        <v>0</v>
      </c>
      <c r="I604" s="215">
        <f t="shared" si="64"/>
        <v>8.2899999999999991</v>
      </c>
      <c r="J604" s="223">
        <v>87</v>
      </c>
      <c r="K604" s="66" t="str">
        <f t="shared" si="65"/>
        <v>Giỏi</v>
      </c>
      <c r="L604" s="66">
        <f t="shared" si="66"/>
        <v>450000</v>
      </c>
      <c r="M604" s="218" t="str">
        <f t="shared" si="60"/>
        <v/>
      </c>
      <c r="N604" s="219">
        <f t="shared" si="61"/>
        <v>1</v>
      </c>
      <c r="O604" s="219" t="str">
        <f t="shared" si="62"/>
        <v/>
      </c>
      <c r="Q604" s="114">
        <v>1</v>
      </c>
    </row>
    <row r="605" spans="1:17" ht="21.75" customHeight="1" x14ac:dyDescent="0.3">
      <c r="A605" s="214">
        <f>SUBTOTAL(9,$Q$22:Q604)+1</f>
        <v>583</v>
      </c>
      <c r="B605" s="223">
        <v>110110315</v>
      </c>
      <c r="C605" s="223" t="s">
        <v>1688</v>
      </c>
      <c r="D605" s="223" t="s">
        <v>150</v>
      </c>
      <c r="E605" s="223">
        <v>19</v>
      </c>
      <c r="F605" s="223">
        <v>8.2899999999999991</v>
      </c>
      <c r="G605" s="66" t="str">
        <f>IFERROR(VLOOKUP(B605:B3644,'DOI TUONG'!$C$2:$E$1306,3,FALSE), "")</f>
        <v/>
      </c>
      <c r="H605" s="66">
        <f t="shared" si="63"/>
        <v>0</v>
      </c>
      <c r="I605" s="215">
        <f t="shared" si="64"/>
        <v>8.2899999999999991</v>
      </c>
      <c r="J605" s="223">
        <v>86</v>
      </c>
      <c r="K605" s="66" t="str">
        <f t="shared" si="65"/>
        <v>Giỏi</v>
      </c>
      <c r="L605" s="66">
        <f t="shared" si="66"/>
        <v>450000</v>
      </c>
      <c r="M605" s="218" t="str">
        <f t="shared" ref="M605:M668" si="67">IF(K605="Xuất sắc",1,"")</f>
        <v/>
      </c>
      <c r="N605" s="219">
        <f t="shared" ref="N605:N668" si="68">IF(K605="Giỏi",1,"")</f>
        <v>1</v>
      </c>
      <c r="O605" s="219" t="str">
        <f t="shared" ref="O605:O668" si="69">IF(K605="Khá",1,"")</f>
        <v/>
      </c>
      <c r="Q605" s="114">
        <v>1</v>
      </c>
    </row>
    <row r="606" spans="1:17" ht="21.75" customHeight="1" x14ac:dyDescent="0.3">
      <c r="A606" s="214">
        <f>SUBTOTAL(9,$Q$22:Q605)+1</f>
        <v>584</v>
      </c>
      <c r="B606" s="223">
        <v>107120270</v>
      </c>
      <c r="C606" s="223" t="s">
        <v>2072</v>
      </c>
      <c r="D606" s="223" t="s">
        <v>77</v>
      </c>
      <c r="E606" s="223">
        <v>19</v>
      </c>
      <c r="F606" s="223">
        <v>8.2899999999999991</v>
      </c>
      <c r="G606" s="66" t="str">
        <f>IFERROR(VLOOKUP(B606:B3645,'DOI TUONG'!$C$2:$E$1306,3,FALSE), "")</f>
        <v/>
      </c>
      <c r="H606" s="66">
        <f t="shared" si="63"/>
        <v>0</v>
      </c>
      <c r="I606" s="215">
        <f t="shared" si="64"/>
        <v>8.2899999999999991</v>
      </c>
      <c r="J606" s="223">
        <v>78</v>
      </c>
      <c r="K606" s="66" t="str">
        <f t="shared" si="65"/>
        <v>Khá</v>
      </c>
      <c r="L606" s="66">
        <f t="shared" si="66"/>
        <v>395000</v>
      </c>
      <c r="M606" s="218" t="str">
        <f t="shared" si="67"/>
        <v/>
      </c>
      <c r="N606" s="219" t="str">
        <f t="shared" si="68"/>
        <v/>
      </c>
      <c r="O606" s="219">
        <f t="shared" si="69"/>
        <v>1</v>
      </c>
      <c r="Q606" s="114">
        <v>1</v>
      </c>
    </row>
    <row r="607" spans="1:17" ht="21.75" customHeight="1" x14ac:dyDescent="0.3">
      <c r="A607" s="214">
        <f>SUBTOTAL(9,$Q$22:Q606)+1</f>
        <v>585</v>
      </c>
      <c r="B607" s="223">
        <v>118120094</v>
      </c>
      <c r="C607" s="223" t="s">
        <v>227</v>
      </c>
      <c r="D607" s="223" t="s">
        <v>80</v>
      </c>
      <c r="E607" s="223">
        <v>19</v>
      </c>
      <c r="F607" s="223">
        <v>7.98</v>
      </c>
      <c r="G607" s="66" t="str">
        <f>IFERROR(VLOOKUP(B607:B3646,'DOI TUONG'!$C$2:$E$1306,3,FALSE), "")</f>
        <v>LT</v>
      </c>
      <c r="H607" s="66">
        <f t="shared" si="63"/>
        <v>0.3</v>
      </c>
      <c r="I607" s="215">
        <f t="shared" si="64"/>
        <v>8.2800000000000011</v>
      </c>
      <c r="J607" s="223">
        <v>90</v>
      </c>
      <c r="K607" s="66" t="str">
        <f t="shared" si="65"/>
        <v>Giỏi</v>
      </c>
      <c r="L607" s="66">
        <f t="shared" si="66"/>
        <v>450000</v>
      </c>
      <c r="M607" s="218" t="str">
        <f t="shared" si="67"/>
        <v/>
      </c>
      <c r="N607" s="219">
        <f t="shared" si="68"/>
        <v>1</v>
      </c>
      <c r="O607" s="219" t="str">
        <f t="shared" si="69"/>
        <v/>
      </c>
      <c r="Q607" s="114">
        <v>1</v>
      </c>
    </row>
    <row r="608" spans="1:17" ht="21.75" customHeight="1" x14ac:dyDescent="0.3">
      <c r="A608" s="214">
        <f>SUBTOTAL(9,$Q$22:Q607)+1</f>
        <v>586</v>
      </c>
      <c r="B608" s="223">
        <v>104120121</v>
      </c>
      <c r="C608" s="223" t="s">
        <v>1718</v>
      </c>
      <c r="D608" s="223" t="s">
        <v>239</v>
      </c>
      <c r="E608" s="223">
        <v>16</v>
      </c>
      <c r="F608" s="223">
        <v>8.08</v>
      </c>
      <c r="G608" s="66" t="str">
        <f>IFERROR(VLOOKUP(B608:B3647,'DOI TUONG'!$C$2:$E$1306,3,FALSE), "")</f>
        <v>LP</v>
      </c>
      <c r="H608" s="66">
        <f t="shared" si="63"/>
        <v>0.2</v>
      </c>
      <c r="I608" s="215">
        <f t="shared" si="64"/>
        <v>8.2799999999999994</v>
      </c>
      <c r="J608" s="223">
        <v>91</v>
      </c>
      <c r="K608" s="66" t="str">
        <f t="shared" si="65"/>
        <v>Giỏi</v>
      </c>
      <c r="L608" s="66">
        <f t="shared" si="66"/>
        <v>450000</v>
      </c>
      <c r="M608" s="218" t="str">
        <f t="shared" si="67"/>
        <v/>
      </c>
      <c r="N608" s="219">
        <f t="shared" si="68"/>
        <v>1</v>
      </c>
      <c r="O608" s="219" t="str">
        <f t="shared" si="69"/>
        <v/>
      </c>
      <c r="Q608" s="114">
        <v>1</v>
      </c>
    </row>
    <row r="609" spans="1:17" ht="21.75" customHeight="1" x14ac:dyDescent="0.3">
      <c r="A609" s="214">
        <f>SUBTOTAL(9,$Q$22:Q608)+1</f>
        <v>587</v>
      </c>
      <c r="B609" s="223">
        <v>107110363</v>
      </c>
      <c r="C609" s="223" t="s">
        <v>836</v>
      </c>
      <c r="D609" s="223" t="s">
        <v>66</v>
      </c>
      <c r="E609" s="223">
        <v>19</v>
      </c>
      <c r="F609" s="223">
        <v>8.2799999999999994</v>
      </c>
      <c r="G609" s="66" t="str">
        <f>IFERROR(VLOOKUP(B609:B3648,'DOI TUONG'!$C$2:$E$1306,3,FALSE), "")</f>
        <v/>
      </c>
      <c r="H609" s="66">
        <f t="shared" si="63"/>
        <v>0</v>
      </c>
      <c r="I609" s="215">
        <f t="shared" si="64"/>
        <v>8.2799999999999994</v>
      </c>
      <c r="J609" s="223">
        <v>89</v>
      </c>
      <c r="K609" s="66" t="str">
        <f t="shared" si="65"/>
        <v>Giỏi</v>
      </c>
      <c r="L609" s="66">
        <f t="shared" si="66"/>
        <v>450000</v>
      </c>
      <c r="M609" s="218" t="str">
        <f t="shared" si="67"/>
        <v/>
      </c>
      <c r="N609" s="219">
        <f t="shared" si="68"/>
        <v>1</v>
      </c>
      <c r="O609" s="219" t="str">
        <f t="shared" si="69"/>
        <v/>
      </c>
      <c r="Q609" s="114">
        <v>1</v>
      </c>
    </row>
    <row r="610" spans="1:17" ht="21.75" customHeight="1" x14ac:dyDescent="0.3">
      <c r="A610" s="214">
        <f>SUBTOTAL(9,$Q$22:Q609)+1</f>
        <v>588</v>
      </c>
      <c r="B610" s="223">
        <v>107110396</v>
      </c>
      <c r="C610" s="223" t="s">
        <v>1320</v>
      </c>
      <c r="D610" s="223" t="s">
        <v>112</v>
      </c>
      <c r="E610" s="223">
        <v>17</v>
      </c>
      <c r="F610" s="223">
        <v>8.2799999999999994</v>
      </c>
      <c r="G610" s="66" t="str">
        <f>IFERROR(VLOOKUP(B610:B3649,'DOI TUONG'!$C$2:$E$1306,3,FALSE), "")</f>
        <v/>
      </c>
      <c r="H610" s="66">
        <f t="shared" si="63"/>
        <v>0</v>
      </c>
      <c r="I610" s="215">
        <f t="shared" si="64"/>
        <v>8.2799999999999994</v>
      </c>
      <c r="J610" s="223">
        <v>89</v>
      </c>
      <c r="K610" s="66" t="str">
        <f t="shared" si="65"/>
        <v>Giỏi</v>
      </c>
      <c r="L610" s="66">
        <f t="shared" si="66"/>
        <v>450000</v>
      </c>
      <c r="M610" s="218" t="str">
        <f t="shared" si="67"/>
        <v/>
      </c>
      <c r="N610" s="219">
        <f t="shared" si="68"/>
        <v>1</v>
      </c>
      <c r="O610" s="219" t="str">
        <f t="shared" si="69"/>
        <v/>
      </c>
      <c r="Q610" s="114">
        <v>1</v>
      </c>
    </row>
    <row r="611" spans="1:17" ht="21.75" customHeight="1" x14ac:dyDescent="0.3">
      <c r="A611" s="214">
        <f>SUBTOTAL(9,$Q$22:Q610)+1</f>
        <v>589</v>
      </c>
      <c r="B611" s="223">
        <v>107110403</v>
      </c>
      <c r="C611" s="223" t="s">
        <v>1205</v>
      </c>
      <c r="D611" s="223" t="s">
        <v>112</v>
      </c>
      <c r="E611" s="223">
        <v>17</v>
      </c>
      <c r="F611" s="223">
        <v>8.2799999999999994</v>
      </c>
      <c r="G611" s="66" t="str">
        <f>IFERROR(VLOOKUP(B611:B3650,'DOI TUONG'!$C$2:$E$1306,3,FALSE), "")</f>
        <v/>
      </c>
      <c r="H611" s="66">
        <f t="shared" si="63"/>
        <v>0</v>
      </c>
      <c r="I611" s="215">
        <f t="shared" si="64"/>
        <v>8.2799999999999994</v>
      </c>
      <c r="J611" s="223">
        <v>89</v>
      </c>
      <c r="K611" s="66" t="str">
        <f t="shared" si="65"/>
        <v>Giỏi</v>
      </c>
      <c r="L611" s="66">
        <f t="shared" si="66"/>
        <v>450000</v>
      </c>
      <c r="M611" s="218" t="str">
        <f t="shared" si="67"/>
        <v/>
      </c>
      <c r="N611" s="219">
        <f t="shared" si="68"/>
        <v>1</v>
      </c>
      <c r="O611" s="219" t="str">
        <f t="shared" si="69"/>
        <v/>
      </c>
      <c r="Q611" s="114">
        <v>1</v>
      </c>
    </row>
    <row r="612" spans="1:17" ht="21.75" customHeight="1" x14ac:dyDescent="0.3">
      <c r="A612" s="214">
        <f>SUBTOTAL(9,$Q$22:Q611)+1</f>
        <v>590</v>
      </c>
      <c r="B612" s="223">
        <v>118110120</v>
      </c>
      <c r="C612" s="223" t="s">
        <v>1476</v>
      </c>
      <c r="D612" s="223" t="s">
        <v>231</v>
      </c>
      <c r="E612" s="223">
        <v>17</v>
      </c>
      <c r="F612" s="223">
        <v>8.2799999999999994</v>
      </c>
      <c r="G612" s="66" t="str">
        <f>IFERROR(VLOOKUP(B612:B3651,'DOI TUONG'!$C$2:$E$1306,3,FALSE), "")</f>
        <v/>
      </c>
      <c r="H612" s="66">
        <f t="shared" si="63"/>
        <v>0</v>
      </c>
      <c r="I612" s="215">
        <f t="shared" si="64"/>
        <v>8.2799999999999994</v>
      </c>
      <c r="J612" s="223">
        <v>89</v>
      </c>
      <c r="K612" s="66" t="str">
        <f t="shared" si="65"/>
        <v>Giỏi</v>
      </c>
      <c r="L612" s="66">
        <f t="shared" si="66"/>
        <v>450000</v>
      </c>
      <c r="M612" s="218" t="str">
        <f t="shared" si="67"/>
        <v/>
      </c>
      <c r="N612" s="219">
        <f t="shared" si="68"/>
        <v>1</v>
      </c>
      <c r="O612" s="219" t="str">
        <f t="shared" si="69"/>
        <v/>
      </c>
      <c r="Q612" s="114">
        <v>1</v>
      </c>
    </row>
    <row r="613" spans="1:17" ht="21.75" customHeight="1" x14ac:dyDescent="0.3">
      <c r="A613" s="214">
        <f>SUBTOTAL(9,$Q$22:Q612)+1</f>
        <v>591</v>
      </c>
      <c r="B613" s="223">
        <v>110110175</v>
      </c>
      <c r="C613" s="223" t="s">
        <v>1031</v>
      </c>
      <c r="D613" s="223" t="s">
        <v>214</v>
      </c>
      <c r="E613" s="223">
        <v>18</v>
      </c>
      <c r="F613" s="223">
        <v>8.2799999999999994</v>
      </c>
      <c r="G613" s="66" t="str">
        <f>IFERROR(VLOOKUP(B613:B3652,'DOI TUONG'!$C$2:$E$1306,3,FALSE), "")</f>
        <v/>
      </c>
      <c r="H613" s="66">
        <f t="shared" si="63"/>
        <v>0</v>
      </c>
      <c r="I613" s="215">
        <f t="shared" si="64"/>
        <v>8.2799999999999994</v>
      </c>
      <c r="J613" s="223">
        <v>89</v>
      </c>
      <c r="K613" s="66" t="str">
        <f t="shared" si="65"/>
        <v>Giỏi</v>
      </c>
      <c r="L613" s="66">
        <f t="shared" si="66"/>
        <v>450000</v>
      </c>
      <c r="M613" s="218" t="str">
        <f t="shared" si="67"/>
        <v/>
      </c>
      <c r="N613" s="219">
        <f t="shared" si="68"/>
        <v>1</v>
      </c>
      <c r="O613" s="219" t="str">
        <f t="shared" si="69"/>
        <v/>
      </c>
      <c r="Q613" s="114">
        <v>1</v>
      </c>
    </row>
    <row r="614" spans="1:17" ht="21.75" customHeight="1" x14ac:dyDescent="0.3">
      <c r="A614" s="214">
        <f>SUBTOTAL(9,$Q$22:Q613)+1</f>
        <v>592</v>
      </c>
      <c r="B614" s="223">
        <v>102110355</v>
      </c>
      <c r="C614" s="223" t="s">
        <v>694</v>
      </c>
      <c r="D614" s="223" t="s">
        <v>32</v>
      </c>
      <c r="E614" s="223">
        <v>21</v>
      </c>
      <c r="F614" s="223">
        <v>8.2799999999999994</v>
      </c>
      <c r="G614" s="66" t="str">
        <f>IFERROR(VLOOKUP(B614:B3653,'DOI TUONG'!$C$2:$E$1306,3,FALSE), "")</f>
        <v/>
      </c>
      <c r="H614" s="66">
        <f t="shared" si="63"/>
        <v>0</v>
      </c>
      <c r="I614" s="215">
        <f t="shared" si="64"/>
        <v>8.2799999999999994</v>
      </c>
      <c r="J614" s="223">
        <v>88</v>
      </c>
      <c r="K614" s="66" t="str">
        <f t="shared" si="65"/>
        <v>Giỏi</v>
      </c>
      <c r="L614" s="66">
        <f t="shared" si="66"/>
        <v>450000</v>
      </c>
      <c r="M614" s="218" t="str">
        <f t="shared" si="67"/>
        <v/>
      </c>
      <c r="N614" s="219">
        <f t="shared" si="68"/>
        <v>1</v>
      </c>
      <c r="O614" s="219" t="str">
        <f t="shared" si="69"/>
        <v/>
      </c>
      <c r="Q614" s="114">
        <v>1</v>
      </c>
    </row>
    <row r="615" spans="1:17" ht="21.75" customHeight="1" x14ac:dyDescent="0.3">
      <c r="A615" s="214">
        <f>SUBTOTAL(9,$Q$22:Q614)+1</f>
        <v>593</v>
      </c>
      <c r="B615" s="223">
        <v>105120272</v>
      </c>
      <c r="C615" s="223" t="s">
        <v>1044</v>
      </c>
      <c r="D615" s="223" t="s">
        <v>153</v>
      </c>
      <c r="E615" s="223">
        <v>22</v>
      </c>
      <c r="F615" s="223">
        <v>8.2799999999999994</v>
      </c>
      <c r="G615" s="66" t="str">
        <f>IFERROR(VLOOKUP(B615:B3654,'DOI TUONG'!$C$2:$E$1306,3,FALSE), "")</f>
        <v/>
      </c>
      <c r="H615" s="66">
        <f t="shared" si="63"/>
        <v>0</v>
      </c>
      <c r="I615" s="215">
        <f t="shared" si="64"/>
        <v>8.2799999999999994</v>
      </c>
      <c r="J615" s="223">
        <v>88</v>
      </c>
      <c r="K615" s="66" t="str">
        <f t="shared" si="65"/>
        <v>Giỏi</v>
      </c>
      <c r="L615" s="66">
        <f t="shared" si="66"/>
        <v>450000</v>
      </c>
      <c r="M615" s="218" t="str">
        <f t="shared" si="67"/>
        <v/>
      </c>
      <c r="N615" s="219">
        <f t="shared" si="68"/>
        <v>1</v>
      </c>
      <c r="O615" s="219" t="str">
        <f t="shared" si="69"/>
        <v/>
      </c>
      <c r="Q615" s="114">
        <v>1</v>
      </c>
    </row>
    <row r="616" spans="1:17" ht="21.75" customHeight="1" x14ac:dyDescent="0.3">
      <c r="A616" s="214">
        <f>SUBTOTAL(9,$Q$22:Q615)+1</f>
        <v>594</v>
      </c>
      <c r="B616" s="223">
        <v>118120184</v>
      </c>
      <c r="C616" s="223" t="s">
        <v>733</v>
      </c>
      <c r="D616" s="223" t="s">
        <v>166</v>
      </c>
      <c r="E616" s="223">
        <v>18</v>
      </c>
      <c r="F616" s="223">
        <v>8.2799999999999994</v>
      </c>
      <c r="G616" s="66" t="str">
        <f>IFERROR(VLOOKUP(B616:B3655,'DOI TUONG'!$C$2:$E$1306,3,FALSE), "")</f>
        <v/>
      </c>
      <c r="H616" s="66">
        <f t="shared" si="63"/>
        <v>0</v>
      </c>
      <c r="I616" s="215">
        <f t="shared" si="64"/>
        <v>8.2799999999999994</v>
      </c>
      <c r="J616" s="223">
        <v>87</v>
      </c>
      <c r="K616" s="66" t="str">
        <f t="shared" si="65"/>
        <v>Giỏi</v>
      </c>
      <c r="L616" s="66">
        <f t="shared" si="66"/>
        <v>450000</v>
      </c>
      <c r="M616" s="218" t="str">
        <f t="shared" si="67"/>
        <v/>
      </c>
      <c r="N616" s="219">
        <f t="shared" si="68"/>
        <v>1</v>
      </c>
      <c r="O616" s="219" t="str">
        <f t="shared" si="69"/>
        <v/>
      </c>
      <c r="Q616" s="114">
        <v>1</v>
      </c>
    </row>
    <row r="617" spans="1:17" ht="21.75" customHeight="1" x14ac:dyDescent="0.3">
      <c r="A617" s="214">
        <f>SUBTOTAL(9,$Q$22:Q616)+1</f>
        <v>595</v>
      </c>
      <c r="B617" s="223">
        <v>102110141</v>
      </c>
      <c r="C617" s="223" t="s">
        <v>1480</v>
      </c>
      <c r="D617" s="223" t="s">
        <v>115</v>
      </c>
      <c r="E617" s="223">
        <v>14</v>
      </c>
      <c r="F617" s="223">
        <v>8.2799999999999994</v>
      </c>
      <c r="G617" s="66" t="str">
        <f>IFERROR(VLOOKUP(B617:B3656,'DOI TUONG'!$C$2:$E$1306,3,FALSE), "")</f>
        <v/>
      </c>
      <c r="H617" s="66">
        <f t="shared" si="63"/>
        <v>0</v>
      </c>
      <c r="I617" s="215">
        <f t="shared" si="64"/>
        <v>8.2799999999999994</v>
      </c>
      <c r="J617" s="223">
        <v>86</v>
      </c>
      <c r="K617" s="66" t="str">
        <f t="shared" si="65"/>
        <v>Giỏi</v>
      </c>
      <c r="L617" s="66">
        <f t="shared" si="66"/>
        <v>450000</v>
      </c>
      <c r="M617" s="218" t="str">
        <f t="shared" si="67"/>
        <v/>
      </c>
      <c r="N617" s="219">
        <f t="shared" si="68"/>
        <v>1</v>
      </c>
      <c r="O617" s="219" t="str">
        <f t="shared" si="69"/>
        <v/>
      </c>
      <c r="Q617" s="114">
        <v>1</v>
      </c>
    </row>
    <row r="618" spans="1:17" ht="21.75" customHeight="1" x14ac:dyDescent="0.3">
      <c r="A618" s="214">
        <f>SUBTOTAL(9,$Q$22:Q617)+1</f>
        <v>596</v>
      </c>
      <c r="B618" s="223">
        <v>118110034</v>
      </c>
      <c r="C618" s="223" t="s">
        <v>1475</v>
      </c>
      <c r="D618" s="223" t="s">
        <v>178</v>
      </c>
      <c r="E618" s="223">
        <v>17</v>
      </c>
      <c r="F618" s="223">
        <v>8.2799999999999994</v>
      </c>
      <c r="G618" s="66" t="str">
        <f>IFERROR(VLOOKUP(B618:B3657,'DOI TUONG'!$C$2:$E$1306,3,FALSE), "")</f>
        <v/>
      </c>
      <c r="H618" s="66">
        <f t="shared" si="63"/>
        <v>0</v>
      </c>
      <c r="I618" s="215">
        <f t="shared" si="64"/>
        <v>8.2799999999999994</v>
      </c>
      <c r="J618" s="223">
        <v>86</v>
      </c>
      <c r="K618" s="66" t="str">
        <f t="shared" si="65"/>
        <v>Giỏi</v>
      </c>
      <c r="L618" s="66">
        <f t="shared" si="66"/>
        <v>450000</v>
      </c>
      <c r="M618" s="218" t="str">
        <f t="shared" si="67"/>
        <v/>
      </c>
      <c r="N618" s="219">
        <f t="shared" si="68"/>
        <v>1</v>
      </c>
      <c r="O618" s="219" t="str">
        <f t="shared" si="69"/>
        <v/>
      </c>
      <c r="Q618" s="114">
        <v>1</v>
      </c>
    </row>
    <row r="619" spans="1:17" ht="21.75" customHeight="1" x14ac:dyDescent="0.3">
      <c r="A619" s="214">
        <f>SUBTOTAL(9,$Q$22:Q618)+1</f>
        <v>597</v>
      </c>
      <c r="B619" s="223">
        <v>110110087</v>
      </c>
      <c r="C619" s="223" t="s">
        <v>3915</v>
      </c>
      <c r="D619" s="223" t="s">
        <v>214</v>
      </c>
      <c r="E619" s="223">
        <v>18</v>
      </c>
      <c r="F619" s="223">
        <v>8.2799999999999994</v>
      </c>
      <c r="G619" s="66" t="str">
        <f>IFERROR(VLOOKUP(B619:B3658,'DOI TUONG'!$C$2:$E$1306,3,FALSE), "")</f>
        <v/>
      </c>
      <c r="H619" s="66">
        <f t="shared" si="63"/>
        <v>0</v>
      </c>
      <c r="I619" s="215">
        <f t="shared" si="64"/>
        <v>8.2799999999999994</v>
      </c>
      <c r="J619" s="223">
        <v>85</v>
      </c>
      <c r="K619" s="66" t="str">
        <f t="shared" si="65"/>
        <v>Giỏi</v>
      </c>
      <c r="L619" s="66">
        <f t="shared" si="66"/>
        <v>450000</v>
      </c>
      <c r="M619" s="218" t="str">
        <f t="shared" si="67"/>
        <v/>
      </c>
      <c r="N619" s="219">
        <f t="shared" si="68"/>
        <v>1</v>
      </c>
      <c r="O619" s="219" t="str">
        <f t="shared" si="69"/>
        <v/>
      </c>
      <c r="Q619" s="114">
        <v>1</v>
      </c>
    </row>
    <row r="620" spans="1:17" ht="21.75" customHeight="1" x14ac:dyDescent="0.3">
      <c r="A620" s="214">
        <f>SUBTOTAL(9,$Q$22:Q619)+1</f>
        <v>598</v>
      </c>
      <c r="B620" s="223">
        <v>118130077</v>
      </c>
      <c r="C620" s="223" t="s">
        <v>1392</v>
      </c>
      <c r="D620" s="223" t="s">
        <v>97</v>
      </c>
      <c r="E620" s="223">
        <v>21</v>
      </c>
      <c r="F620" s="223">
        <v>8.2799999999999994</v>
      </c>
      <c r="G620" s="66" t="str">
        <f>IFERROR(VLOOKUP(B620:B3659,'DOI TUONG'!$C$2:$E$1306,3,FALSE), "")</f>
        <v/>
      </c>
      <c r="H620" s="66">
        <f t="shared" si="63"/>
        <v>0</v>
      </c>
      <c r="I620" s="215">
        <f t="shared" si="64"/>
        <v>8.2799999999999994</v>
      </c>
      <c r="J620" s="223">
        <v>84</v>
      </c>
      <c r="K620" s="66" t="str">
        <f t="shared" si="65"/>
        <v>Giỏi</v>
      </c>
      <c r="L620" s="66">
        <f t="shared" si="66"/>
        <v>450000</v>
      </c>
      <c r="M620" s="218" t="str">
        <f t="shared" si="67"/>
        <v/>
      </c>
      <c r="N620" s="219">
        <f t="shared" si="68"/>
        <v>1</v>
      </c>
      <c r="O620" s="219" t="str">
        <f t="shared" si="69"/>
        <v/>
      </c>
      <c r="Q620" s="114">
        <v>1</v>
      </c>
    </row>
    <row r="621" spans="1:17" ht="21.75" customHeight="1" x14ac:dyDescent="0.3">
      <c r="A621" s="214">
        <f>SUBTOTAL(9,$Q$22:Q620)+1</f>
        <v>599</v>
      </c>
      <c r="B621" s="223">
        <v>110140127</v>
      </c>
      <c r="C621" s="223" t="s">
        <v>2295</v>
      </c>
      <c r="D621" s="223" t="s">
        <v>2296</v>
      </c>
      <c r="E621" s="223">
        <v>17</v>
      </c>
      <c r="F621" s="223">
        <v>8.2799999999999994</v>
      </c>
      <c r="G621" s="66" t="str">
        <f>IFERROR(VLOOKUP(B621:B3660,'DOI TUONG'!$C$2:$E$1306,3,FALSE), "")</f>
        <v/>
      </c>
      <c r="H621" s="66">
        <f t="shared" si="63"/>
        <v>0</v>
      </c>
      <c r="I621" s="215">
        <f t="shared" si="64"/>
        <v>8.2799999999999994</v>
      </c>
      <c r="J621" s="223">
        <v>83</v>
      </c>
      <c r="K621" s="66" t="str">
        <f t="shared" si="65"/>
        <v>Giỏi</v>
      </c>
      <c r="L621" s="66">
        <f t="shared" si="66"/>
        <v>450000</v>
      </c>
      <c r="M621" s="218" t="str">
        <f t="shared" si="67"/>
        <v/>
      </c>
      <c r="N621" s="219">
        <f t="shared" si="68"/>
        <v>1</v>
      </c>
      <c r="O621" s="219" t="str">
        <f t="shared" si="69"/>
        <v/>
      </c>
      <c r="Q621" s="114">
        <v>1</v>
      </c>
    </row>
    <row r="622" spans="1:17" ht="21.75" customHeight="1" x14ac:dyDescent="0.3">
      <c r="A622" s="214">
        <f>SUBTOTAL(9,$Q$22:Q621)+1</f>
        <v>600</v>
      </c>
      <c r="B622" s="223">
        <v>117120054</v>
      </c>
      <c r="C622" s="223" t="s">
        <v>3723</v>
      </c>
      <c r="D622" s="223" t="s">
        <v>189</v>
      </c>
      <c r="E622" s="223">
        <v>15</v>
      </c>
      <c r="F622" s="223">
        <v>8.2799999999999994</v>
      </c>
      <c r="G622" s="66" t="str">
        <f>IFERROR(VLOOKUP(B622:B3661,'DOI TUONG'!$C$2:$E$1306,3,FALSE), "")</f>
        <v/>
      </c>
      <c r="H622" s="66">
        <f t="shared" si="63"/>
        <v>0</v>
      </c>
      <c r="I622" s="215">
        <f t="shared" si="64"/>
        <v>8.2799999999999994</v>
      </c>
      <c r="J622" s="223">
        <v>82</v>
      </c>
      <c r="K622" s="66" t="str">
        <f t="shared" si="65"/>
        <v>Giỏi</v>
      </c>
      <c r="L622" s="66">
        <f t="shared" si="66"/>
        <v>450000</v>
      </c>
      <c r="M622" s="218" t="str">
        <f t="shared" si="67"/>
        <v/>
      </c>
      <c r="N622" s="219">
        <f t="shared" si="68"/>
        <v>1</v>
      </c>
      <c r="O622" s="219" t="str">
        <f t="shared" si="69"/>
        <v/>
      </c>
      <c r="Q622" s="114">
        <v>1</v>
      </c>
    </row>
    <row r="623" spans="1:17" ht="21.75" customHeight="1" x14ac:dyDescent="0.3">
      <c r="A623" s="214">
        <f>SUBTOTAL(9,$Q$22:Q622)+1</f>
        <v>601</v>
      </c>
      <c r="B623" s="223">
        <v>118130029</v>
      </c>
      <c r="C623" s="223" t="s">
        <v>1634</v>
      </c>
      <c r="D623" s="223" t="s">
        <v>298</v>
      </c>
      <c r="E623" s="223">
        <v>19</v>
      </c>
      <c r="F623" s="223">
        <v>8.2799999999999994</v>
      </c>
      <c r="G623" s="66" t="str">
        <f>IFERROR(VLOOKUP(B623:B3662,'DOI TUONG'!$C$2:$E$1306,3,FALSE), "")</f>
        <v/>
      </c>
      <c r="H623" s="66">
        <f t="shared" si="63"/>
        <v>0</v>
      </c>
      <c r="I623" s="215">
        <f t="shared" si="64"/>
        <v>8.2799999999999994</v>
      </c>
      <c r="J623" s="223">
        <v>81</v>
      </c>
      <c r="K623" s="66" t="str">
        <f t="shared" si="65"/>
        <v>Giỏi</v>
      </c>
      <c r="L623" s="66">
        <f t="shared" si="66"/>
        <v>450000</v>
      </c>
      <c r="M623" s="218" t="str">
        <f t="shared" si="67"/>
        <v/>
      </c>
      <c r="N623" s="219">
        <f t="shared" si="68"/>
        <v>1</v>
      </c>
      <c r="O623" s="219" t="str">
        <f t="shared" si="69"/>
        <v/>
      </c>
      <c r="Q623" s="114">
        <v>1</v>
      </c>
    </row>
    <row r="624" spans="1:17" ht="21.75" customHeight="1" x14ac:dyDescent="0.3">
      <c r="A624" s="214">
        <f>SUBTOTAL(9,$Q$22:Q623)+1</f>
        <v>602</v>
      </c>
      <c r="B624" s="223">
        <v>102130163</v>
      </c>
      <c r="C624" s="223" t="s">
        <v>1172</v>
      </c>
      <c r="D624" s="223" t="s">
        <v>142</v>
      </c>
      <c r="E624" s="223">
        <v>18</v>
      </c>
      <c r="F624" s="223">
        <v>8.27</v>
      </c>
      <c r="G624" s="66" t="str">
        <f>IFERROR(VLOOKUP(B624:B3663,'DOI TUONG'!$C$2:$E$1306,3,FALSE), "")</f>
        <v/>
      </c>
      <c r="H624" s="66">
        <f t="shared" si="63"/>
        <v>0</v>
      </c>
      <c r="I624" s="215">
        <f t="shared" si="64"/>
        <v>8.27</v>
      </c>
      <c r="J624" s="223">
        <v>95</v>
      </c>
      <c r="K624" s="66" t="str">
        <f t="shared" si="65"/>
        <v>Giỏi</v>
      </c>
      <c r="L624" s="66">
        <f t="shared" si="66"/>
        <v>450000</v>
      </c>
      <c r="M624" s="218" t="str">
        <f t="shared" si="67"/>
        <v/>
      </c>
      <c r="N624" s="219">
        <f t="shared" si="68"/>
        <v>1</v>
      </c>
      <c r="O624" s="219" t="str">
        <f t="shared" si="69"/>
        <v/>
      </c>
      <c r="Q624" s="114">
        <v>1</v>
      </c>
    </row>
    <row r="625" spans="1:17" ht="21.75" customHeight="1" x14ac:dyDescent="0.3">
      <c r="A625" s="214">
        <f>SUBTOTAL(9,$Q$22:Q624)+1</f>
        <v>603</v>
      </c>
      <c r="B625" s="223">
        <v>109110064</v>
      </c>
      <c r="C625" s="223" t="s">
        <v>460</v>
      </c>
      <c r="D625" s="223" t="s">
        <v>128</v>
      </c>
      <c r="E625" s="223">
        <v>18.5</v>
      </c>
      <c r="F625" s="223">
        <v>7.97</v>
      </c>
      <c r="G625" s="66" t="str">
        <f>IFERROR(VLOOKUP(B625:B3664,'DOI TUONG'!$C$2:$E$1306,3,FALSE), "")</f>
        <v>BT CĐ</v>
      </c>
      <c r="H625" s="66">
        <f t="shared" si="63"/>
        <v>0.3</v>
      </c>
      <c r="I625" s="215">
        <f t="shared" si="64"/>
        <v>8.27</v>
      </c>
      <c r="J625" s="223">
        <v>94</v>
      </c>
      <c r="K625" s="66" t="str">
        <f t="shared" si="65"/>
        <v>Giỏi</v>
      </c>
      <c r="L625" s="66">
        <f t="shared" si="66"/>
        <v>450000</v>
      </c>
      <c r="M625" s="218" t="str">
        <f t="shared" si="67"/>
        <v/>
      </c>
      <c r="N625" s="219">
        <f t="shared" si="68"/>
        <v>1</v>
      </c>
      <c r="O625" s="219" t="str">
        <f t="shared" si="69"/>
        <v/>
      </c>
      <c r="Q625" s="114">
        <v>1</v>
      </c>
    </row>
    <row r="626" spans="1:17" ht="21.75" customHeight="1" x14ac:dyDescent="0.3">
      <c r="A626" s="214">
        <f>SUBTOTAL(9,$Q$22:Q625)+1</f>
        <v>604</v>
      </c>
      <c r="B626" s="223">
        <v>110120215</v>
      </c>
      <c r="C626" s="223" t="s">
        <v>1393</v>
      </c>
      <c r="D626" s="223" t="s">
        <v>45</v>
      </c>
      <c r="E626" s="223">
        <v>16.5</v>
      </c>
      <c r="F626" s="223">
        <v>8.07</v>
      </c>
      <c r="G626" s="66" t="str">
        <f>IFERROR(VLOOKUP(B626:B3665,'DOI TUONG'!$C$2:$E$1306,3,FALSE), "")</f>
        <v>PBT CĐ</v>
      </c>
      <c r="H626" s="66">
        <f t="shared" si="63"/>
        <v>0.2</v>
      </c>
      <c r="I626" s="215">
        <f t="shared" si="64"/>
        <v>8.27</v>
      </c>
      <c r="J626" s="223">
        <v>93</v>
      </c>
      <c r="K626" s="66" t="str">
        <f t="shared" si="65"/>
        <v>Giỏi</v>
      </c>
      <c r="L626" s="66">
        <f t="shared" si="66"/>
        <v>450000</v>
      </c>
      <c r="M626" s="218" t="str">
        <f t="shared" si="67"/>
        <v/>
      </c>
      <c r="N626" s="219">
        <f t="shared" si="68"/>
        <v>1</v>
      </c>
      <c r="O626" s="219" t="str">
        <f t="shared" si="69"/>
        <v/>
      </c>
      <c r="Q626" s="114">
        <v>1</v>
      </c>
    </row>
    <row r="627" spans="1:17" ht="21.75" customHeight="1" x14ac:dyDescent="0.3">
      <c r="A627" s="214">
        <f>SUBTOTAL(9,$Q$22:Q626)+1</f>
        <v>605</v>
      </c>
      <c r="B627" s="223">
        <v>118130076</v>
      </c>
      <c r="C627" s="223" t="s">
        <v>184</v>
      </c>
      <c r="D627" s="223" t="s">
        <v>97</v>
      </c>
      <c r="E627" s="223">
        <v>19</v>
      </c>
      <c r="F627" s="223">
        <v>8.07</v>
      </c>
      <c r="G627" s="66" t="str">
        <f>IFERROR(VLOOKUP(B627:B3666,'DOI TUONG'!$C$2:$E$1306,3,FALSE), "")</f>
        <v>PBT CĐ</v>
      </c>
      <c r="H627" s="66">
        <f t="shared" si="63"/>
        <v>0.2</v>
      </c>
      <c r="I627" s="215">
        <f t="shared" si="64"/>
        <v>8.27</v>
      </c>
      <c r="J627" s="223">
        <v>90</v>
      </c>
      <c r="K627" s="66" t="str">
        <f t="shared" si="65"/>
        <v>Giỏi</v>
      </c>
      <c r="L627" s="66">
        <f t="shared" si="66"/>
        <v>450000</v>
      </c>
      <c r="M627" s="218" t="str">
        <f t="shared" si="67"/>
        <v/>
      </c>
      <c r="N627" s="219">
        <f t="shared" si="68"/>
        <v>1</v>
      </c>
      <c r="O627" s="219" t="str">
        <f t="shared" si="69"/>
        <v/>
      </c>
      <c r="Q627" s="114">
        <v>1</v>
      </c>
    </row>
    <row r="628" spans="1:17" ht="21.75" customHeight="1" x14ac:dyDescent="0.3">
      <c r="A628" s="214">
        <f>SUBTOTAL(9,$Q$22:Q627)+1</f>
        <v>606</v>
      </c>
      <c r="B628" s="223">
        <v>105140275</v>
      </c>
      <c r="C628" s="223" t="s">
        <v>2614</v>
      </c>
      <c r="D628" s="223" t="s">
        <v>1893</v>
      </c>
      <c r="E628" s="223">
        <v>16</v>
      </c>
      <c r="F628" s="223">
        <v>7.97</v>
      </c>
      <c r="G628" s="66" t="str">
        <f>IFERROR(VLOOKUP(B628:B3667,'DOI TUONG'!$C$2:$E$1306,3,FALSE), "")</f>
        <v>BT CĐ</v>
      </c>
      <c r="H628" s="66">
        <f t="shared" si="63"/>
        <v>0.3</v>
      </c>
      <c r="I628" s="215">
        <f t="shared" si="64"/>
        <v>8.27</v>
      </c>
      <c r="J628" s="223">
        <v>90</v>
      </c>
      <c r="K628" s="66" t="str">
        <f t="shared" si="65"/>
        <v>Giỏi</v>
      </c>
      <c r="L628" s="66">
        <f t="shared" si="66"/>
        <v>450000</v>
      </c>
      <c r="M628" s="218" t="str">
        <f t="shared" si="67"/>
        <v/>
      </c>
      <c r="N628" s="219">
        <f t="shared" si="68"/>
        <v>1</v>
      </c>
      <c r="O628" s="219" t="str">
        <f t="shared" si="69"/>
        <v/>
      </c>
      <c r="Q628" s="114">
        <v>1</v>
      </c>
    </row>
    <row r="629" spans="1:17" ht="21.75" customHeight="1" x14ac:dyDescent="0.3">
      <c r="A629" s="214">
        <f>SUBTOTAL(9,$Q$22:Q628)+1</f>
        <v>607</v>
      </c>
      <c r="B629" s="223">
        <v>118130196</v>
      </c>
      <c r="C629" s="223" t="s">
        <v>1313</v>
      </c>
      <c r="D629" s="223" t="s">
        <v>59</v>
      </c>
      <c r="E629" s="223">
        <v>21</v>
      </c>
      <c r="F629" s="223">
        <v>8.27</v>
      </c>
      <c r="G629" s="66" t="str">
        <f>IFERROR(VLOOKUP(B629:B3668,'DOI TUONG'!$C$2:$E$1306,3,FALSE), "")</f>
        <v/>
      </c>
      <c r="H629" s="66">
        <f t="shared" si="63"/>
        <v>0</v>
      </c>
      <c r="I629" s="215">
        <f t="shared" si="64"/>
        <v>8.27</v>
      </c>
      <c r="J629" s="223">
        <v>89</v>
      </c>
      <c r="K629" s="66" t="str">
        <f t="shared" si="65"/>
        <v>Giỏi</v>
      </c>
      <c r="L629" s="66">
        <f t="shared" si="66"/>
        <v>450000</v>
      </c>
      <c r="M629" s="218" t="str">
        <f t="shared" si="67"/>
        <v/>
      </c>
      <c r="N629" s="219">
        <f t="shared" si="68"/>
        <v>1</v>
      </c>
      <c r="O629" s="219" t="str">
        <f t="shared" si="69"/>
        <v/>
      </c>
      <c r="Q629" s="114">
        <v>1</v>
      </c>
    </row>
    <row r="630" spans="1:17" ht="21.75" customHeight="1" x14ac:dyDescent="0.3">
      <c r="A630" s="214">
        <f>SUBTOTAL(9,$Q$22:Q629)+1</f>
        <v>608</v>
      </c>
      <c r="B630" s="223">
        <v>105110345</v>
      </c>
      <c r="C630" s="223" t="s">
        <v>1214</v>
      </c>
      <c r="D630" s="223" t="s">
        <v>56</v>
      </c>
      <c r="E630" s="223">
        <v>15</v>
      </c>
      <c r="F630" s="223">
        <v>8.07</v>
      </c>
      <c r="G630" s="66" t="str">
        <f>IFERROR(VLOOKUP(B630:B3669,'DOI TUONG'!$C$2:$E$1306,3,FALSE), "")</f>
        <v>PBT CĐ</v>
      </c>
      <c r="H630" s="66">
        <f t="shared" si="63"/>
        <v>0.2</v>
      </c>
      <c r="I630" s="215">
        <f t="shared" si="64"/>
        <v>8.27</v>
      </c>
      <c r="J630" s="223">
        <v>87</v>
      </c>
      <c r="K630" s="66" t="str">
        <f t="shared" si="65"/>
        <v>Giỏi</v>
      </c>
      <c r="L630" s="66">
        <f t="shared" si="66"/>
        <v>450000</v>
      </c>
      <c r="M630" s="218" t="str">
        <f t="shared" si="67"/>
        <v/>
      </c>
      <c r="N630" s="219">
        <f t="shared" si="68"/>
        <v>1</v>
      </c>
      <c r="O630" s="219" t="str">
        <f t="shared" si="69"/>
        <v/>
      </c>
      <c r="Q630" s="114">
        <v>1</v>
      </c>
    </row>
    <row r="631" spans="1:17" ht="21.75" customHeight="1" x14ac:dyDescent="0.3">
      <c r="A631" s="214">
        <f>SUBTOTAL(9,$Q$22:Q630)+1</f>
        <v>609</v>
      </c>
      <c r="B631" s="223">
        <v>106130173</v>
      </c>
      <c r="C631" s="223" t="s">
        <v>1694</v>
      </c>
      <c r="D631" s="223" t="s">
        <v>209</v>
      </c>
      <c r="E631" s="223">
        <v>17</v>
      </c>
      <c r="F631" s="223">
        <v>8.27</v>
      </c>
      <c r="G631" s="66" t="str">
        <f>IFERROR(VLOOKUP(B631:B3670,'DOI TUONG'!$C$2:$E$1306,3,FALSE), "")</f>
        <v/>
      </c>
      <c r="H631" s="66">
        <f t="shared" si="63"/>
        <v>0</v>
      </c>
      <c r="I631" s="215">
        <f t="shared" si="64"/>
        <v>8.27</v>
      </c>
      <c r="J631" s="223">
        <v>85</v>
      </c>
      <c r="K631" s="66" t="str">
        <f t="shared" si="65"/>
        <v>Giỏi</v>
      </c>
      <c r="L631" s="66">
        <f t="shared" si="66"/>
        <v>450000</v>
      </c>
      <c r="M631" s="218" t="str">
        <f t="shared" si="67"/>
        <v/>
      </c>
      <c r="N631" s="219">
        <f t="shared" si="68"/>
        <v>1</v>
      </c>
      <c r="O631" s="219" t="str">
        <f t="shared" si="69"/>
        <v/>
      </c>
      <c r="Q631" s="114">
        <v>1</v>
      </c>
    </row>
    <row r="632" spans="1:17" ht="21.75" customHeight="1" x14ac:dyDescent="0.3">
      <c r="A632" s="214">
        <f>SUBTOTAL(9,$Q$22:Q631)+1</f>
        <v>610</v>
      </c>
      <c r="B632" s="223">
        <v>118110133</v>
      </c>
      <c r="C632" s="223" t="s">
        <v>1136</v>
      </c>
      <c r="D632" s="223" t="s">
        <v>231</v>
      </c>
      <c r="E632" s="223">
        <v>17</v>
      </c>
      <c r="F632" s="223">
        <v>8.27</v>
      </c>
      <c r="G632" s="66" t="str">
        <f>IFERROR(VLOOKUP(B632:B3671,'DOI TUONG'!$C$2:$E$1306,3,FALSE), "")</f>
        <v/>
      </c>
      <c r="H632" s="66">
        <f t="shared" si="63"/>
        <v>0</v>
      </c>
      <c r="I632" s="215">
        <f t="shared" si="64"/>
        <v>8.27</v>
      </c>
      <c r="J632" s="223">
        <v>85</v>
      </c>
      <c r="K632" s="66" t="str">
        <f t="shared" si="65"/>
        <v>Giỏi</v>
      </c>
      <c r="L632" s="66">
        <f t="shared" si="66"/>
        <v>450000</v>
      </c>
      <c r="M632" s="218" t="str">
        <f t="shared" si="67"/>
        <v/>
      </c>
      <c r="N632" s="219">
        <f t="shared" si="68"/>
        <v>1</v>
      </c>
      <c r="O632" s="219" t="str">
        <f t="shared" si="69"/>
        <v/>
      </c>
      <c r="Q632" s="114">
        <v>1</v>
      </c>
    </row>
    <row r="633" spans="1:17" ht="21.75" customHeight="1" x14ac:dyDescent="0.3">
      <c r="A633" s="214">
        <f>SUBTOTAL(9,$Q$22:Q632)+1</f>
        <v>611</v>
      </c>
      <c r="B633" s="223">
        <v>105130228</v>
      </c>
      <c r="C633" s="223" t="s">
        <v>1933</v>
      </c>
      <c r="D633" s="223" t="s">
        <v>271</v>
      </c>
      <c r="E633" s="223">
        <v>17.5</v>
      </c>
      <c r="F633" s="223">
        <v>8.27</v>
      </c>
      <c r="G633" s="66" t="str">
        <f>IFERROR(VLOOKUP(B633:B3672,'DOI TUONG'!$C$2:$E$1306,3,FALSE), "")</f>
        <v/>
      </c>
      <c r="H633" s="66">
        <f t="shared" si="63"/>
        <v>0</v>
      </c>
      <c r="I633" s="215">
        <f t="shared" si="64"/>
        <v>8.27</v>
      </c>
      <c r="J633" s="223">
        <v>84</v>
      </c>
      <c r="K633" s="66" t="str">
        <f t="shared" si="65"/>
        <v>Giỏi</v>
      </c>
      <c r="L633" s="66">
        <f t="shared" si="66"/>
        <v>450000</v>
      </c>
      <c r="M633" s="218" t="str">
        <f t="shared" si="67"/>
        <v/>
      </c>
      <c r="N633" s="219">
        <f t="shared" si="68"/>
        <v>1</v>
      </c>
      <c r="O633" s="219" t="str">
        <f t="shared" si="69"/>
        <v/>
      </c>
      <c r="Q633" s="114">
        <v>1</v>
      </c>
    </row>
    <row r="634" spans="1:17" ht="21.75" customHeight="1" x14ac:dyDescent="0.3">
      <c r="A634" s="214">
        <f>SUBTOTAL(9,$Q$22:Q633)+1</f>
        <v>612</v>
      </c>
      <c r="B634" s="223">
        <v>106120190</v>
      </c>
      <c r="C634" s="223" t="s">
        <v>2979</v>
      </c>
      <c r="D634" s="223" t="s">
        <v>182</v>
      </c>
      <c r="E634" s="223">
        <v>18</v>
      </c>
      <c r="F634" s="223">
        <v>8.27</v>
      </c>
      <c r="G634" s="66" t="str">
        <f>IFERROR(VLOOKUP(B634:B3673,'DOI TUONG'!$C$2:$E$1306,3,FALSE), "")</f>
        <v/>
      </c>
      <c r="H634" s="66">
        <f t="shared" si="63"/>
        <v>0</v>
      </c>
      <c r="I634" s="215">
        <f t="shared" si="64"/>
        <v>8.27</v>
      </c>
      <c r="J634" s="223">
        <v>84</v>
      </c>
      <c r="K634" s="66" t="str">
        <f t="shared" si="65"/>
        <v>Giỏi</v>
      </c>
      <c r="L634" s="66">
        <f t="shared" si="66"/>
        <v>450000</v>
      </c>
      <c r="M634" s="218" t="str">
        <f t="shared" si="67"/>
        <v/>
      </c>
      <c r="N634" s="219">
        <f t="shared" si="68"/>
        <v>1</v>
      </c>
      <c r="O634" s="219" t="str">
        <f t="shared" si="69"/>
        <v/>
      </c>
      <c r="Q634" s="114">
        <v>1</v>
      </c>
    </row>
    <row r="635" spans="1:17" ht="21.75" customHeight="1" x14ac:dyDescent="0.3">
      <c r="A635" s="214">
        <f>SUBTOTAL(9,$Q$22:Q634)+1</f>
        <v>613</v>
      </c>
      <c r="B635" s="223">
        <v>107110362</v>
      </c>
      <c r="C635" s="223" t="s">
        <v>1150</v>
      </c>
      <c r="D635" s="223" t="s">
        <v>66</v>
      </c>
      <c r="E635" s="223">
        <v>19</v>
      </c>
      <c r="F635" s="223">
        <v>8.27</v>
      </c>
      <c r="G635" s="66" t="str">
        <f>IFERROR(VLOOKUP(B635:B3674,'DOI TUONG'!$C$2:$E$1306,3,FALSE), "")</f>
        <v/>
      </c>
      <c r="H635" s="66">
        <f t="shared" si="63"/>
        <v>0</v>
      </c>
      <c r="I635" s="215">
        <f t="shared" si="64"/>
        <v>8.27</v>
      </c>
      <c r="J635" s="223">
        <v>84</v>
      </c>
      <c r="K635" s="66" t="str">
        <f t="shared" si="65"/>
        <v>Giỏi</v>
      </c>
      <c r="L635" s="66">
        <f t="shared" si="66"/>
        <v>450000</v>
      </c>
      <c r="M635" s="218" t="str">
        <f t="shared" si="67"/>
        <v/>
      </c>
      <c r="N635" s="219">
        <f t="shared" si="68"/>
        <v>1</v>
      </c>
      <c r="O635" s="219" t="str">
        <f t="shared" si="69"/>
        <v/>
      </c>
      <c r="Q635" s="114">
        <v>1</v>
      </c>
    </row>
    <row r="636" spans="1:17" ht="21.75" customHeight="1" x14ac:dyDescent="0.3">
      <c r="A636" s="214">
        <f>SUBTOTAL(9,$Q$22:Q635)+1</f>
        <v>614</v>
      </c>
      <c r="B636" s="223">
        <v>117120086</v>
      </c>
      <c r="C636" s="223" t="s">
        <v>865</v>
      </c>
      <c r="D636" s="223" t="s">
        <v>189</v>
      </c>
      <c r="E636" s="223">
        <v>15</v>
      </c>
      <c r="F636" s="223">
        <v>8.27</v>
      </c>
      <c r="G636" s="66" t="str">
        <f>IFERROR(VLOOKUP(B636:B3675,'DOI TUONG'!$C$2:$E$1306,3,FALSE), "")</f>
        <v/>
      </c>
      <c r="H636" s="66">
        <f t="shared" si="63"/>
        <v>0</v>
      </c>
      <c r="I636" s="215">
        <f t="shared" si="64"/>
        <v>8.27</v>
      </c>
      <c r="J636" s="223">
        <v>84</v>
      </c>
      <c r="K636" s="66" t="str">
        <f t="shared" si="65"/>
        <v>Giỏi</v>
      </c>
      <c r="L636" s="66">
        <f t="shared" si="66"/>
        <v>450000</v>
      </c>
      <c r="M636" s="218" t="str">
        <f t="shared" si="67"/>
        <v/>
      </c>
      <c r="N636" s="219">
        <f t="shared" si="68"/>
        <v>1</v>
      </c>
      <c r="O636" s="219" t="str">
        <f t="shared" si="69"/>
        <v/>
      </c>
      <c r="Q636" s="114">
        <v>1</v>
      </c>
    </row>
    <row r="637" spans="1:17" ht="21.75" customHeight="1" x14ac:dyDescent="0.3">
      <c r="A637" s="214">
        <f>SUBTOTAL(9,$Q$22:Q636)+1</f>
        <v>615</v>
      </c>
      <c r="B637" s="223">
        <v>107110226</v>
      </c>
      <c r="C637" s="223" t="s">
        <v>1037</v>
      </c>
      <c r="D637" s="223" t="s">
        <v>162</v>
      </c>
      <c r="E637" s="223">
        <v>19</v>
      </c>
      <c r="F637" s="223">
        <v>8.06</v>
      </c>
      <c r="G637" s="66" t="str">
        <f>IFERROR(VLOOKUP(B637:B3676,'DOI TUONG'!$C$2:$E$1306,3,FALSE), "")</f>
        <v>PBT CĐ</v>
      </c>
      <c r="H637" s="66">
        <f t="shared" si="63"/>
        <v>0.2</v>
      </c>
      <c r="I637" s="215">
        <f t="shared" si="64"/>
        <v>8.26</v>
      </c>
      <c r="J637" s="223">
        <v>93</v>
      </c>
      <c r="K637" s="66" t="str">
        <f t="shared" si="65"/>
        <v>Giỏi</v>
      </c>
      <c r="L637" s="66">
        <f t="shared" si="66"/>
        <v>450000</v>
      </c>
      <c r="M637" s="218" t="str">
        <f t="shared" si="67"/>
        <v/>
      </c>
      <c r="N637" s="219">
        <f t="shared" si="68"/>
        <v>1</v>
      </c>
      <c r="O637" s="219" t="str">
        <f t="shared" si="69"/>
        <v/>
      </c>
      <c r="Q637" s="114">
        <v>1</v>
      </c>
    </row>
    <row r="638" spans="1:17" ht="21.75" customHeight="1" x14ac:dyDescent="0.3">
      <c r="A638" s="214">
        <f>SUBTOTAL(9,$Q$22:Q637)+1</f>
        <v>616</v>
      </c>
      <c r="B638" s="223">
        <v>103110266</v>
      </c>
      <c r="C638" s="223" t="s">
        <v>2408</v>
      </c>
      <c r="D638" s="223" t="s">
        <v>414</v>
      </c>
      <c r="E638" s="223">
        <v>20</v>
      </c>
      <c r="F638" s="223">
        <v>8.06</v>
      </c>
      <c r="G638" s="66" t="str">
        <f>IFERROR(VLOOKUP(B638:B3677,'DOI TUONG'!$C$2:$E$1306,3,FALSE), "")</f>
        <v>PBT CĐ</v>
      </c>
      <c r="H638" s="66">
        <f t="shared" si="63"/>
        <v>0.2</v>
      </c>
      <c r="I638" s="215">
        <f t="shared" si="64"/>
        <v>8.26</v>
      </c>
      <c r="J638" s="223">
        <v>91</v>
      </c>
      <c r="K638" s="66" t="str">
        <f t="shared" si="65"/>
        <v>Giỏi</v>
      </c>
      <c r="L638" s="66">
        <f t="shared" si="66"/>
        <v>450000</v>
      </c>
      <c r="M638" s="218" t="str">
        <f t="shared" si="67"/>
        <v/>
      </c>
      <c r="N638" s="219">
        <f t="shared" si="68"/>
        <v>1</v>
      </c>
      <c r="O638" s="219" t="str">
        <f t="shared" si="69"/>
        <v/>
      </c>
      <c r="Q638" s="114">
        <v>1</v>
      </c>
    </row>
    <row r="639" spans="1:17" ht="21.75" customHeight="1" x14ac:dyDescent="0.3">
      <c r="A639" s="214">
        <f>SUBTOTAL(9,$Q$22:Q638)+1</f>
        <v>617</v>
      </c>
      <c r="B639" s="223">
        <v>102130036</v>
      </c>
      <c r="C639" s="223" t="s">
        <v>1656</v>
      </c>
      <c r="D639" s="223" t="s">
        <v>119</v>
      </c>
      <c r="E639" s="223">
        <v>18</v>
      </c>
      <c r="F639" s="223">
        <v>8.26</v>
      </c>
      <c r="G639" s="66" t="str">
        <f>IFERROR(VLOOKUP(B639:B3678,'DOI TUONG'!$C$2:$E$1306,3,FALSE), "")</f>
        <v/>
      </c>
      <c r="H639" s="66">
        <f t="shared" si="63"/>
        <v>0</v>
      </c>
      <c r="I639" s="215">
        <f t="shared" si="64"/>
        <v>8.26</v>
      </c>
      <c r="J639" s="223">
        <v>90</v>
      </c>
      <c r="K639" s="66" t="str">
        <f t="shared" si="65"/>
        <v>Giỏi</v>
      </c>
      <c r="L639" s="66">
        <f t="shared" si="66"/>
        <v>450000</v>
      </c>
      <c r="M639" s="218" t="str">
        <f t="shared" si="67"/>
        <v/>
      </c>
      <c r="N639" s="219">
        <f t="shared" si="68"/>
        <v>1</v>
      </c>
      <c r="O639" s="219" t="str">
        <f t="shared" si="69"/>
        <v/>
      </c>
      <c r="Q639" s="114">
        <v>1</v>
      </c>
    </row>
    <row r="640" spans="1:17" ht="21.75" customHeight="1" x14ac:dyDescent="0.3">
      <c r="A640" s="214">
        <f>SUBTOTAL(9,$Q$22:Q639)+1</f>
        <v>618</v>
      </c>
      <c r="B640" s="223">
        <v>107130128</v>
      </c>
      <c r="C640" s="223" t="s">
        <v>3577</v>
      </c>
      <c r="D640" s="223" t="s">
        <v>289</v>
      </c>
      <c r="E640" s="223">
        <v>17</v>
      </c>
      <c r="F640" s="223">
        <v>8.26</v>
      </c>
      <c r="G640" s="66" t="str">
        <f>IFERROR(VLOOKUP(B640:B3679,'DOI TUONG'!$C$2:$E$1306,3,FALSE), "")</f>
        <v/>
      </c>
      <c r="H640" s="66">
        <f t="shared" si="63"/>
        <v>0</v>
      </c>
      <c r="I640" s="215">
        <f t="shared" si="64"/>
        <v>8.26</v>
      </c>
      <c r="J640" s="223">
        <v>89</v>
      </c>
      <c r="K640" s="66" t="str">
        <f t="shared" si="65"/>
        <v>Giỏi</v>
      </c>
      <c r="L640" s="66">
        <f t="shared" si="66"/>
        <v>450000</v>
      </c>
      <c r="M640" s="218" t="str">
        <f t="shared" si="67"/>
        <v/>
      </c>
      <c r="N640" s="219">
        <f t="shared" si="68"/>
        <v>1</v>
      </c>
      <c r="O640" s="219" t="str">
        <f t="shared" si="69"/>
        <v/>
      </c>
      <c r="Q640" s="114">
        <v>1</v>
      </c>
    </row>
    <row r="641" spans="1:17" ht="21.75" customHeight="1" x14ac:dyDescent="0.3">
      <c r="A641" s="214">
        <f>SUBTOTAL(9,$Q$22:Q640)+1</f>
        <v>619</v>
      </c>
      <c r="B641" s="223">
        <v>118120037</v>
      </c>
      <c r="C641" s="223" t="s">
        <v>2226</v>
      </c>
      <c r="D641" s="223" t="s">
        <v>82</v>
      </c>
      <c r="E641" s="223">
        <v>19</v>
      </c>
      <c r="F641" s="223">
        <v>8.26</v>
      </c>
      <c r="G641" s="66" t="str">
        <f>IFERROR(VLOOKUP(B641:B3680,'DOI TUONG'!$C$2:$E$1306,3,FALSE), "")</f>
        <v/>
      </c>
      <c r="H641" s="66">
        <f t="shared" si="63"/>
        <v>0</v>
      </c>
      <c r="I641" s="215">
        <f t="shared" si="64"/>
        <v>8.26</v>
      </c>
      <c r="J641" s="223">
        <v>88</v>
      </c>
      <c r="K641" s="66" t="str">
        <f t="shared" si="65"/>
        <v>Giỏi</v>
      </c>
      <c r="L641" s="66">
        <f t="shared" si="66"/>
        <v>450000</v>
      </c>
      <c r="M641" s="218" t="str">
        <f t="shared" si="67"/>
        <v/>
      </c>
      <c r="N641" s="219">
        <f t="shared" si="68"/>
        <v>1</v>
      </c>
      <c r="O641" s="219" t="str">
        <f t="shared" si="69"/>
        <v/>
      </c>
      <c r="Q641" s="114">
        <v>1</v>
      </c>
    </row>
    <row r="642" spans="1:17" ht="21.75" customHeight="1" x14ac:dyDescent="0.3">
      <c r="A642" s="214">
        <f>SUBTOTAL(9,$Q$22:Q641)+1</f>
        <v>620</v>
      </c>
      <c r="B642" s="223">
        <v>102110152</v>
      </c>
      <c r="C642" s="223" t="s">
        <v>3316</v>
      </c>
      <c r="D642" s="223" t="s">
        <v>115</v>
      </c>
      <c r="E642" s="223">
        <v>16</v>
      </c>
      <c r="F642" s="223">
        <v>8.26</v>
      </c>
      <c r="G642" s="66" t="str">
        <f>IFERROR(VLOOKUP(B642:B3681,'DOI TUONG'!$C$2:$E$1306,3,FALSE), "")</f>
        <v/>
      </c>
      <c r="H642" s="66">
        <f t="shared" si="63"/>
        <v>0</v>
      </c>
      <c r="I642" s="215">
        <f t="shared" si="64"/>
        <v>8.26</v>
      </c>
      <c r="J642" s="223">
        <v>87</v>
      </c>
      <c r="K642" s="66" t="str">
        <f t="shared" si="65"/>
        <v>Giỏi</v>
      </c>
      <c r="L642" s="66">
        <f t="shared" si="66"/>
        <v>450000</v>
      </c>
      <c r="M642" s="218" t="str">
        <f t="shared" si="67"/>
        <v/>
      </c>
      <c r="N642" s="219">
        <f t="shared" si="68"/>
        <v>1</v>
      </c>
      <c r="O642" s="219" t="str">
        <f t="shared" si="69"/>
        <v/>
      </c>
      <c r="Q642" s="114">
        <v>1</v>
      </c>
    </row>
    <row r="643" spans="1:17" ht="21.75" customHeight="1" x14ac:dyDescent="0.3">
      <c r="A643" s="214">
        <f>SUBTOTAL(9,$Q$22:Q642)+1</f>
        <v>621</v>
      </c>
      <c r="B643" s="223">
        <v>102110200</v>
      </c>
      <c r="C643" s="223" t="s">
        <v>692</v>
      </c>
      <c r="D643" s="223" t="s">
        <v>205</v>
      </c>
      <c r="E643" s="223">
        <v>16</v>
      </c>
      <c r="F643" s="223">
        <v>8.26</v>
      </c>
      <c r="G643" s="66" t="str">
        <f>IFERROR(VLOOKUP(B643:B3682,'DOI TUONG'!$C$2:$E$1306,3,FALSE), "")</f>
        <v/>
      </c>
      <c r="H643" s="66">
        <f t="shared" si="63"/>
        <v>0</v>
      </c>
      <c r="I643" s="215">
        <f t="shared" si="64"/>
        <v>8.26</v>
      </c>
      <c r="J643" s="223">
        <v>87</v>
      </c>
      <c r="K643" s="66" t="str">
        <f t="shared" si="65"/>
        <v>Giỏi</v>
      </c>
      <c r="L643" s="66">
        <f t="shared" si="66"/>
        <v>450000</v>
      </c>
      <c r="M643" s="218" t="str">
        <f t="shared" si="67"/>
        <v/>
      </c>
      <c r="N643" s="219">
        <f t="shared" si="68"/>
        <v>1</v>
      </c>
      <c r="O643" s="219" t="str">
        <f t="shared" si="69"/>
        <v/>
      </c>
      <c r="Q643" s="114">
        <v>1</v>
      </c>
    </row>
    <row r="644" spans="1:17" ht="21.75" customHeight="1" x14ac:dyDescent="0.3">
      <c r="A644" s="214">
        <f>SUBTOTAL(9,$Q$22:Q643)+1</f>
        <v>622</v>
      </c>
      <c r="B644" s="223">
        <v>105130096</v>
      </c>
      <c r="C644" s="223" t="s">
        <v>3429</v>
      </c>
      <c r="D644" s="223" t="s">
        <v>265</v>
      </c>
      <c r="E644" s="223">
        <v>15.5</v>
      </c>
      <c r="F644" s="223">
        <v>8.26</v>
      </c>
      <c r="G644" s="66" t="str">
        <f>IFERROR(VLOOKUP(B644:B3683,'DOI TUONG'!$C$2:$E$1306,3,FALSE), "")</f>
        <v/>
      </c>
      <c r="H644" s="66">
        <f t="shared" si="63"/>
        <v>0</v>
      </c>
      <c r="I644" s="215">
        <f t="shared" si="64"/>
        <v>8.26</v>
      </c>
      <c r="J644" s="223">
        <v>87</v>
      </c>
      <c r="K644" s="66" t="str">
        <f t="shared" si="65"/>
        <v>Giỏi</v>
      </c>
      <c r="L644" s="66">
        <f t="shared" si="66"/>
        <v>450000</v>
      </c>
      <c r="M644" s="218" t="str">
        <f t="shared" si="67"/>
        <v/>
      </c>
      <c r="N644" s="219">
        <f t="shared" si="68"/>
        <v>1</v>
      </c>
      <c r="O644" s="219" t="str">
        <f t="shared" si="69"/>
        <v/>
      </c>
      <c r="Q644" s="114">
        <v>1</v>
      </c>
    </row>
    <row r="645" spans="1:17" ht="21.75" customHeight="1" x14ac:dyDescent="0.3">
      <c r="A645" s="214">
        <f>SUBTOTAL(9,$Q$22:Q644)+1</f>
        <v>623</v>
      </c>
      <c r="B645" s="223">
        <v>110110332</v>
      </c>
      <c r="C645" s="223" t="s">
        <v>2362</v>
      </c>
      <c r="D645" s="223" t="s">
        <v>150</v>
      </c>
      <c r="E645" s="223">
        <v>19</v>
      </c>
      <c r="F645" s="223">
        <v>8.26</v>
      </c>
      <c r="G645" s="66" t="str">
        <f>IFERROR(VLOOKUP(B645:B3684,'DOI TUONG'!$C$2:$E$1306,3,FALSE), "")</f>
        <v/>
      </c>
      <c r="H645" s="66">
        <f t="shared" si="63"/>
        <v>0</v>
      </c>
      <c r="I645" s="215">
        <f t="shared" si="64"/>
        <v>8.26</v>
      </c>
      <c r="J645" s="223">
        <v>87</v>
      </c>
      <c r="K645" s="66" t="str">
        <f t="shared" si="65"/>
        <v>Giỏi</v>
      </c>
      <c r="L645" s="66">
        <f t="shared" si="66"/>
        <v>450000</v>
      </c>
      <c r="M645" s="218" t="str">
        <f t="shared" si="67"/>
        <v/>
      </c>
      <c r="N645" s="219">
        <f t="shared" si="68"/>
        <v>1</v>
      </c>
      <c r="O645" s="219" t="str">
        <f t="shared" si="69"/>
        <v/>
      </c>
      <c r="Q645" s="114">
        <v>1</v>
      </c>
    </row>
    <row r="646" spans="1:17" ht="21.75" customHeight="1" x14ac:dyDescent="0.3">
      <c r="A646" s="214">
        <f>SUBTOTAL(9,$Q$22:Q645)+1</f>
        <v>624</v>
      </c>
      <c r="B646" s="223">
        <v>104110090</v>
      </c>
      <c r="C646" s="223" t="s">
        <v>985</v>
      </c>
      <c r="D646" s="223" t="s">
        <v>197</v>
      </c>
      <c r="E646" s="223">
        <v>21</v>
      </c>
      <c r="F646" s="223">
        <v>8.26</v>
      </c>
      <c r="G646" s="66" t="str">
        <f>IFERROR(VLOOKUP(B646:B3685,'DOI TUONG'!$C$2:$E$1306,3,FALSE), "")</f>
        <v/>
      </c>
      <c r="H646" s="66">
        <f t="shared" si="63"/>
        <v>0</v>
      </c>
      <c r="I646" s="215">
        <f t="shared" si="64"/>
        <v>8.26</v>
      </c>
      <c r="J646" s="223">
        <v>86</v>
      </c>
      <c r="K646" s="66" t="str">
        <f t="shared" si="65"/>
        <v>Giỏi</v>
      </c>
      <c r="L646" s="66">
        <f t="shared" si="66"/>
        <v>450000</v>
      </c>
      <c r="M646" s="218" t="str">
        <f t="shared" si="67"/>
        <v/>
      </c>
      <c r="N646" s="219">
        <f t="shared" si="68"/>
        <v>1</v>
      </c>
      <c r="O646" s="219" t="str">
        <f t="shared" si="69"/>
        <v/>
      </c>
      <c r="Q646" s="114">
        <v>1</v>
      </c>
    </row>
    <row r="647" spans="1:17" ht="21.75" customHeight="1" x14ac:dyDescent="0.3">
      <c r="A647" s="214">
        <f>SUBTOTAL(9,$Q$22:Q646)+1</f>
        <v>625</v>
      </c>
      <c r="B647" s="223">
        <v>101120124</v>
      </c>
      <c r="C647" s="223" t="s">
        <v>1426</v>
      </c>
      <c r="D647" s="223" t="s">
        <v>155</v>
      </c>
      <c r="E647" s="223">
        <v>17.5</v>
      </c>
      <c r="F647" s="223">
        <v>8.26</v>
      </c>
      <c r="G647" s="66" t="str">
        <f>IFERROR(VLOOKUP(B647:B3686,'DOI TUONG'!$C$2:$E$1306,3,FALSE), "")</f>
        <v/>
      </c>
      <c r="H647" s="66">
        <f t="shared" si="63"/>
        <v>0</v>
      </c>
      <c r="I647" s="215">
        <f t="shared" si="64"/>
        <v>8.26</v>
      </c>
      <c r="J647" s="223">
        <v>85</v>
      </c>
      <c r="K647" s="66" t="str">
        <f t="shared" si="65"/>
        <v>Giỏi</v>
      </c>
      <c r="L647" s="66">
        <f t="shared" si="66"/>
        <v>450000</v>
      </c>
      <c r="M647" s="218" t="str">
        <f t="shared" si="67"/>
        <v/>
      </c>
      <c r="N647" s="219">
        <f t="shared" si="68"/>
        <v>1</v>
      </c>
      <c r="O647" s="219" t="str">
        <f t="shared" si="69"/>
        <v/>
      </c>
      <c r="Q647" s="114">
        <v>1</v>
      </c>
    </row>
    <row r="648" spans="1:17" ht="21.75" customHeight="1" x14ac:dyDescent="0.3">
      <c r="A648" s="214">
        <f>SUBTOTAL(9,$Q$22:Q647)+1</f>
        <v>626</v>
      </c>
      <c r="B648" s="223">
        <v>110110277</v>
      </c>
      <c r="C648" s="223" t="s">
        <v>1399</v>
      </c>
      <c r="D648" s="223" t="s">
        <v>175</v>
      </c>
      <c r="E648" s="223">
        <v>19</v>
      </c>
      <c r="F648" s="223">
        <v>8.26</v>
      </c>
      <c r="G648" s="66" t="str">
        <f>IFERROR(VLOOKUP(B648:B3687,'DOI TUONG'!$C$2:$E$1306,3,FALSE), "")</f>
        <v/>
      </c>
      <c r="H648" s="66">
        <f t="shared" si="63"/>
        <v>0</v>
      </c>
      <c r="I648" s="215">
        <f t="shared" si="64"/>
        <v>8.26</v>
      </c>
      <c r="J648" s="223">
        <v>85</v>
      </c>
      <c r="K648" s="66" t="str">
        <f t="shared" si="65"/>
        <v>Giỏi</v>
      </c>
      <c r="L648" s="66">
        <f t="shared" si="66"/>
        <v>450000</v>
      </c>
      <c r="M648" s="218" t="str">
        <f t="shared" si="67"/>
        <v/>
      </c>
      <c r="N648" s="219">
        <f t="shared" si="68"/>
        <v>1</v>
      </c>
      <c r="O648" s="219" t="str">
        <f t="shared" si="69"/>
        <v/>
      </c>
      <c r="Q648" s="114">
        <v>1</v>
      </c>
    </row>
    <row r="649" spans="1:17" ht="21.75" customHeight="1" x14ac:dyDescent="0.3">
      <c r="A649" s="214">
        <f>SUBTOTAL(9,$Q$22:Q648)+1</f>
        <v>627</v>
      </c>
      <c r="B649" s="223">
        <v>107140244</v>
      </c>
      <c r="C649" s="223" t="s">
        <v>2011</v>
      </c>
      <c r="D649" s="223" t="s">
        <v>1991</v>
      </c>
      <c r="E649" s="223">
        <v>18</v>
      </c>
      <c r="F649" s="223">
        <v>8.26</v>
      </c>
      <c r="G649" s="66" t="str">
        <f>IFERROR(VLOOKUP(B649:B3688,'DOI TUONG'!$C$2:$E$1306,3,FALSE), "")</f>
        <v/>
      </c>
      <c r="H649" s="66">
        <f t="shared" si="63"/>
        <v>0</v>
      </c>
      <c r="I649" s="215">
        <f t="shared" si="64"/>
        <v>8.26</v>
      </c>
      <c r="J649" s="223">
        <v>84</v>
      </c>
      <c r="K649" s="66" t="str">
        <f t="shared" si="65"/>
        <v>Giỏi</v>
      </c>
      <c r="L649" s="66">
        <f t="shared" si="66"/>
        <v>450000</v>
      </c>
      <c r="M649" s="218" t="str">
        <f t="shared" si="67"/>
        <v/>
      </c>
      <c r="N649" s="219">
        <f t="shared" si="68"/>
        <v>1</v>
      </c>
      <c r="O649" s="219" t="str">
        <f t="shared" si="69"/>
        <v/>
      </c>
      <c r="Q649" s="114">
        <v>1</v>
      </c>
    </row>
    <row r="650" spans="1:17" ht="21.75" customHeight="1" x14ac:dyDescent="0.3">
      <c r="A650" s="214">
        <f>SUBTOTAL(9,$Q$22:Q649)+1</f>
        <v>628</v>
      </c>
      <c r="B650" s="223">
        <v>104140075</v>
      </c>
      <c r="C650" s="223" t="s">
        <v>1713</v>
      </c>
      <c r="D650" s="223" t="s">
        <v>1714</v>
      </c>
      <c r="E650" s="223">
        <v>19</v>
      </c>
      <c r="F650" s="223">
        <v>8.26</v>
      </c>
      <c r="G650" s="66" t="str">
        <f>IFERROR(VLOOKUP(B650:B3689,'DOI TUONG'!$C$2:$E$1306,3,FALSE), "")</f>
        <v/>
      </c>
      <c r="H650" s="66">
        <f t="shared" si="63"/>
        <v>0</v>
      </c>
      <c r="I650" s="215">
        <f t="shared" si="64"/>
        <v>8.26</v>
      </c>
      <c r="J650" s="223">
        <v>82</v>
      </c>
      <c r="K650" s="66" t="str">
        <f t="shared" si="65"/>
        <v>Giỏi</v>
      </c>
      <c r="L650" s="66">
        <f t="shared" si="66"/>
        <v>450000</v>
      </c>
      <c r="M650" s="218" t="str">
        <f t="shared" si="67"/>
        <v/>
      </c>
      <c r="N650" s="219">
        <f t="shared" si="68"/>
        <v>1</v>
      </c>
      <c r="O650" s="219" t="str">
        <f t="shared" si="69"/>
        <v/>
      </c>
      <c r="Q650" s="114">
        <v>1</v>
      </c>
    </row>
    <row r="651" spans="1:17" ht="21.75" customHeight="1" x14ac:dyDescent="0.3">
      <c r="A651" s="214">
        <f>SUBTOTAL(9,$Q$22:Q650)+1</f>
        <v>629</v>
      </c>
      <c r="B651" s="223">
        <v>105140352</v>
      </c>
      <c r="C651" s="223" t="s">
        <v>3430</v>
      </c>
      <c r="D651" s="223" t="s">
        <v>1900</v>
      </c>
      <c r="E651" s="223">
        <v>21</v>
      </c>
      <c r="F651" s="223">
        <v>8.26</v>
      </c>
      <c r="G651" s="66" t="str">
        <f>IFERROR(VLOOKUP(B651:B3690,'DOI TUONG'!$C$2:$E$1306,3,FALSE), "")</f>
        <v/>
      </c>
      <c r="H651" s="66">
        <f t="shared" si="63"/>
        <v>0</v>
      </c>
      <c r="I651" s="215">
        <f t="shared" si="64"/>
        <v>8.26</v>
      </c>
      <c r="J651" s="223">
        <v>82</v>
      </c>
      <c r="K651" s="66" t="str">
        <f t="shared" si="65"/>
        <v>Giỏi</v>
      </c>
      <c r="L651" s="66">
        <f t="shared" si="66"/>
        <v>450000</v>
      </c>
      <c r="M651" s="218" t="str">
        <f t="shared" si="67"/>
        <v/>
      </c>
      <c r="N651" s="219">
        <f t="shared" si="68"/>
        <v>1</v>
      </c>
      <c r="O651" s="219" t="str">
        <f t="shared" si="69"/>
        <v/>
      </c>
      <c r="Q651" s="114">
        <v>1</v>
      </c>
    </row>
    <row r="652" spans="1:17" ht="21.75" customHeight="1" x14ac:dyDescent="0.3">
      <c r="A652" s="214">
        <f>SUBTOTAL(9,$Q$22:Q651)+1</f>
        <v>630</v>
      </c>
      <c r="B652" s="223">
        <v>111110066</v>
      </c>
      <c r="C652" s="223" t="s">
        <v>1226</v>
      </c>
      <c r="D652" s="223" t="s">
        <v>160</v>
      </c>
      <c r="E652" s="223">
        <v>21</v>
      </c>
      <c r="F652" s="223">
        <v>8.0500000000000007</v>
      </c>
      <c r="G652" s="66" t="str">
        <f>IFERROR(VLOOKUP(B652:B3691,'DOI TUONG'!$C$2:$E$1306,3,FALSE), "")</f>
        <v>UV LCĐ</v>
      </c>
      <c r="H652" s="66">
        <f t="shared" si="63"/>
        <v>0.2</v>
      </c>
      <c r="I652" s="215">
        <f t="shared" si="64"/>
        <v>8.25</v>
      </c>
      <c r="J652" s="223">
        <v>97</v>
      </c>
      <c r="K652" s="66" t="str">
        <f t="shared" si="65"/>
        <v>Giỏi</v>
      </c>
      <c r="L652" s="66">
        <f t="shared" si="66"/>
        <v>450000</v>
      </c>
      <c r="M652" s="218" t="str">
        <f t="shared" si="67"/>
        <v/>
      </c>
      <c r="N652" s="219">
        <f t="shared" si="68"/>
        <v>1</v>
      </c>
      <c r="O652" s="219" t="str">
        <f t="shared" si="69"/>
        <v/>
      </c>
      <c r="Q652" s="114">
        <v>1</v>
      </c>
    </row>
    <row r="653" spans="1:17" ht="21.75" customHeight="1" x14ac:dyDescent="0.3">
      <c r="A653" s="214">
        <f>SUBTOTAL(9,$Q$22:Q652)+1</f>
        <v>631</v>
      </c>
      <c r="B653" s="223">
        <v>109140060</v>
      </c>
      <c r="C653" s="223" t="s">
        <v>2272</v>
      </c>
      <c r="D653" s="223" t="s">
        <v>2273</v>
      </c>
      <c r="E653" s="223">
        <v>19</v>
      </c>
      <c r="F653" s="223">
        <v>8.25</v>
      </c>
      <c r="G653" s="66" t="str">
        <f>IFERROR(VLOOKUP(B653:B3692,'DOI TUONG'!$C$2:$E$1306,3,FALSE), "")</f>
        <v/>
      </c>
      <c r="H653" s="66">
        <f t="shared" si="63"/>
        <v>0</v>
      </c>
      <c r="I653" s="215">
        <f t="shared" si="64"/>
        <v>8.25</v>
      </c>
      <c r="J653" s="223">
        <v>94</v>
      </c>
      <c r="K653" s="66" t="str">
        <f t="shared" si="65"/>
        <v>Giỏi</v>
      </c>
      <c r="L653" s="66">
        <f t="shared" si="66"/>
        <v>450000</v>
      </c>
      <c r="M653" s="218" t="str">
        <f t="shared" si="67"/>
        <v/>
      </c>
      <c r="N653" s="219">
        <f t="shared" si="68"/>
        <v>1</v>
      </c>
      <c r="O653" s="219" t="str">
        <f t="shared" si="69"/>
        <v/>
      </c>
      <c r="Q653" s="114">
        <v>1</v>
      </c>
    </row>
    <row r="654" spans="1:17" ht="21.75" customHeight="1" x14ac:dyDescent="0.3">
      <c r="A654" s="214">
        <f>SUBTOTAL(9,$Q$22:Q653)+1</f>
        <v>632</v>
      </c>
      <c r="B654" s="223">
        <v>109120322</v>
      </c>
      <c r="C654" s="223" t="s">
        <v>98</v>
      </c>
      <c r="D654" s="223" t="s">
        <v>99</v>
      </c>
      <c r="E654" s="223">
        <v>19</v>
      </c>
      <c r="F654" s="223">
        <v>7.95</v>
      </c>
      <c r="G654" s="66" t="str">
        <f>IFERROR(VLOOKUP(B654:B3693,'DOI TUONG'!$C$2:$E$1306,3,FALSE), "")</f>
        <v>BT CĐ</v>
      </c>
      <c r="H654" s="66">
        <f t="shared" si="63"/>
        <v>0.3</v>
      </c>
      <c r="I654" s="215">
        <f t="shared" si="64"/>
        <v>8.25</v>
      </c>
      <c r="J654" s="223">
        <v>93</v>
      </c>
      <c r="K654" s="66" t="str">
        <f t="shared" si="65"/>
        <v>Giỏi</v>
      </c>
      <c r="L654" s="66">
        <f t="shared" si="66"/>
        <v>450000</v>
      </c>
      <c r="M654" s="218" t="str">
        <f t="shared" si="67"/>
        <v/>
      </c>
      <c r="N654" s="219">
        <f t="shared" si="68"/>
        <v>1</v>
      </c>
      <c r="O654" s="219" t="str">
        <f t="shared" si="69"/>
        <v/>
      </c>
      <c r="Q654" s="114">
        <v>1</v>
      </c>
    </row>
    <row r="655" spans="1:17" ht="21.75" customHeight="1" x14ac:dyDescent="0.3">
      <c r="A655" s="214">
        <f>SUBTOTAL(9,$Q$22:Q654)+1</f>
        <v>633</v>
      </c>
      <c r="B655" s="223">
        <v>105110390</v>
      </c>
      <c r="C655" s="223" t="s">
        <v>1240</v>
      </c>
      <c r="D655" s="223" t="s">
        <v>400</v>
      </c>
      <c r="E655" s="223">
        <v>15</v>
      </c>
      <c r="F655" s="223">
        <v>7.95</v>
      </c>
      <c r="G655" s="66" t="str">
        <f>IFERROR(VLOOKUP(B655:B3694,'DOI TUONG'!$C$2:$E$1306,3,FALSE), "")</f>
        <v>BT CĐ</v>
      </c>
      <c r="H655" s="66">
        <f t="shared" si="63"/>
        <v>0.3</v>
      </c>
      <c r="I655" s="215">
        <f t="shared" si="64"/>
        <v>8.25</v>
      </c>
      <c r="J655" s="223">
        <v>92</v>
      </c>
      <c r="K655" s="66" t="str">
        <f t="shared" si="65"/>
        <v>Giỏi</v>
      </c>
      <c r="L655" s="66">
        <f t="shared" si="66"/>
        <v>450000</v>
      </c>
      <c r="M655" s="218" t="str">
        <f t="shared" si="67"/>
        <v/>
      </c>
      <c r="N655" s="219">
        <f t="shared" si="68"/>
        <v>1</v>
      </c>
      <c r="O655" s="219" t="str">
        <f t="shared" si="69"/>
        <v/>
      </c>
      <c r="Q655" s="114">
        <v>1</v>
      </c>
    </row>
    <row r="656" spans="1:17" ht="21.75" customHeight="1" x14ac:dyDescent="0.3">
      <c r="A656" s="214">
        <f>SUBTOTAL(9,$Q$22:Q655)+1</f>
        <v>634</v>
      </c>
      <c r="B656" s="223">
        <v>118110056</v>
      </c>
      <c r="C656" s="223" t="s">
        <v>788</v>
      </c>
      <c r="D656" s="223" t="s">
        <v>178</v>
      </c>
      <c r="E656" s="223">
        <v>17</v>
      </c>
      <c r="F656" s="223">
        <v>8.25</v>
      </c>
      <c r="G656" s="66" t="str">
        <f>IFERROR(VLOOKUP(B656:B3695,'DOI TUONG'!$C$2:$E$1306,3,FALSE), "")</f>
        <v/>
      </c>
      <c r="H656" s="66">
        <f t="shared" si="63"/>
        <v>0</v>
      </c>
      <c r="I656" s="215">
        <f t="shared" si="64"/>
        <v>8.25</v>
      </c>
      <c r="J656" s="223">
        <v>90</v>
      </c>
      <c r="K656" s="66" t="str">
        <f t="shared" si="65"/>
        <v>Giỏi</v>
      </c>
      <c r="L656" s="66">
        <f t="shared" si="66"/>
        <v>450000</v>
      </c>
      <c r="M656" s="218" t="str">
        <f t="shared" si="67"/>
        <v/>
      </c>
      <c r="N656" s="219">
        <f t="shared" si="68"/>
        <v>1</v>
      </c>
      <c r="O656" s="219" t="str">
        <f t="shared" si="69"/>
        <v/>
      </c>
      <c r="Q656" s="114">
        <v>1</v>
      </c>
    </row>
    <row r="657" spans="1:17" ht="21.75" customHeight="1" x14ac:dyDescent="0.3">
      <c r="A657" s="214">
        <f>SUBTOTAL(9,$Q$22:Q656)+1</f>
        <v>635</v>
      </c>
      <c r="B657" s="223">
        <v>107110230</v>
      </c>
      <c r="C657" s="223" t="s">
        <v>1234</v>
      </c>
      <c r="D657" s="223" t="s">
        <v>162</v>
      </c>
      <c r="E657" s="223">
        <v>19</v>
      </c>
      <c r="F657" s="223">
        <v>8.25</v>
      </c>
      <c r="G657" s="66" t="str">
        <f>IFERROR(VLOOKUP(B657:B3696,'DOI TUONG'!$C$2:$E$1306,3,FALSE), "")</f>
        <v/>
      </c>
      <c r="H657" s="66">
        <f t="shared" si="63"/>
        <v>0</v>
      </c>
      <c r="I657" s="215">
        <f t="shared" si="64"/>
        <v>8.25</v>
      </c>
      <c r="J657" s="223">
        <v>89</v>
      </c>
      <c r="K657" s="66" t="str">
        <f t="shared" si="65"/>
        <v>Giỏi</v>
      </c>
      <c r="L657" s="66">
        <f t="shared" si="66"/>
        <v>450000</v>
      </c>
      <c r="M657" s="218" t="str">
        <f t="shared" si="67"/>
        <v/>
      </c>
      <c r="N657" s="219">
        <f t="shared" si="68"/>
        <v>1</v>
      </c>
      <c r="O657" s="219" t="str">
        <f t="shared" si="69"/>
        <v/>
      </c>
      <c r="Q657" s="114">
        <v>1</v>
      </c>
    </row>
    <row r="658" spans="1:17" ht="21.75" customHeight="1" x14ac:dyDescent="0.3">
      <c r="A658" s="214">
        <f>SUBTOTAL(9,$Q$22:Q657)+1</f>
        <v>636</v>
      </c>
      <c r="B658" s="223">
        <v>105130131</v>
      </c>
      <c r="C658" s="223" t="s">
        <v>1502</v>
      </c>
      <c r="D658" s="223" t="s">
        <v>265</v>
      </c>
      <c r="E658" s="223">
        <v>17.5</v>
      </c>
      <c r="F658" s="223">
        <v>8.25</v>
      </c>
      <c r="G658" s="66" t="str">
        <f>IFERROR(VLOOKUP(B658:B3697,'DOI TUONG'!$C$2:$E$1306,3,FALSE), "")</f>
        <v/>
      </c>
      <c r="H658" s="66">
        <f t="shared" si="63"/>
        <v>0</v>
      </c>
      <c r="I658" s="215">
        <f t="shared" si="64"/>
        <v>8.25</v>
      </c>
      <c r="J658" s="223">
        <v>88</v>
      </c>
      <c r="K658" s="66" t="str">
        <f t="shared" si="65"/>
        <v>Giỏi</v>
      </c>
      <c r="L658" s="66">
        <f t="shared" si="66"/>
        <v>450000</v>
      </c>
      <c r="M658" s="218" t="str">
        <f t="shared" si="67"/>
        <v/>
      </c>
      <c r="N658" s="219">
        <f t="shared" si="68"/>
        <v>1</v>
      </c>
      <c r="O658" s="219" t="str">
        <f t="shared" si="69"/>
        <v/>
      </c>
      <c r="Q658" s="114">
        <v>1</v>
      </c>
    </row>
    <row r="659" spans="1:17" ht="21.75" customHeight="1" x14ac:dyDescent="0.3">
      <c r="A659" s="214">
        <f>SUBTOTAL(9,$Q$22:Q658)+1</f>
        <v>637</v>
      </c>
      <c r="B659" s="223">
        <v>107110404</v>
      </c>
      <c r="C659" s="223" t="s">
        <v>1118</v>
      </c>
      <c r="D659" s="223" t="s">
        <v>112</v>
      </c>
      <c r="E659" s="223">
        <v>17</v>
      </c>
      <c r="F659" s="223">
        <v>8.25</v>
      </c>
      <c r="G659" s="66" t="str">
        <f>IFERROR(VLOOKUP(B659:B3698,'DOI TUONG'!$C$2:$E$1306,3,FALSE), "")</f>
        <v/>
      </c>
      <c r="H659" s="66">
        <f t="shared" si="63"/>
        <v>0</v>
      </c>
      <c r="I659" s="215">
        <f t="shared" si="64"/>
        <v>8.25</v>
      </c>
      <c r="J659" s="223">
        <v>88</v>
      </c>
      <c r="K659" s="66" t="str">
        <f t="shared" si="65"/>
        <v>Giỏi</v>
      </c>
      <c r="L659" s="66">
        <f t="shared" si="66"/>
        <v>450000</v>
      </c>
      <c r="M659" s="218" t="str">
        <f t="shared" si="67"/>
        <v/>
      </c>
      <c r="N659" s="219">
        <f t="shared" si="68"/>
        <v>1</v>
      </c>
      <c r="O659" s="219" t="str">
        <f t="shared" si="69"/>
        <v/>
      </c>
      <c r="Q659" s="114">
        <v>1</v>
      </c>
    </row>
    <row r="660" spans="1:17" ht="21.75" customHeight="1" x14ac:dyDescent="0.3">
      <c r="A660" s="214">
        <f>SUBTOTAL(9,$Q$22:Q659)+1</f>
        <v>638</v>
      </c>
      <c r="B660" s="223">
        <v>107130080</v>
      </c>
      <c r="C660" s="223" t="s">
        <v>1231</v>
      </c>
      <c r="D660" s="223" t="s">
        <v>302</v>
      </c>
      <c r="E660" s="223">
        <v>17</v>
      </c>
      <c r="F660" s="223">
        <v>8.25</v>
      </c>
      <c r="G660" s="66" t="str">
        <f>IFERROR(VLOOKUP(B660:B3699,'DOI TUONG'!$C$2:$E$1306,3,FALSE), "")</f>
        <v/>
      </c>
      <c r="H660" s="66">
        <f t="shared" si="63"/>
        <v>0</v>
      </c>
      <c r="I660" s="215">
        <f t="shared" si="64"/>
        <v>8.25</v>
      </c>
      <c r="J660" s="223">
        <v>88</v>
      </c>
      <c r="K660" s="66" t="str">
        <f t="shared" si="65"/>
        <v>Giỏi</v>
      </c>
      <c r="L660" s="66">
        <f t="shared" si="66"/>
        <v>450000</v>
      </c>
      <c r="M660" s="218" t="str">
        <f t="shared" si="67"/>
        <v/>
      </c>
      <c r="N660" s="219">
        <f t="shared" si="68"/>
        <v>1</v>
      </c>
      <c r="O660" s="219" t="str">
        <f t="shared" si="69"/>
        <v/>
      </c>
      <c r="Q660" s="114">
        <v>1</v>
      </c>
    </row>
    <row r="661" spans="1:17" ht="21.75" customHeight="1" x14ac:dyDescent="0.3">
      <c r="A661" s="214">
        <f>SUBTOTAL(9,$Q$22:Q660)+1</f>
        <v>639</v>
      </c>
      <c r="B661" s="223">
        <v>118120077</v>
      </c>
      <c r="C661" s="223" t="s">
        <v>1204</v>
      </c>
      <c r="D661" s="223" t="s">
        <v>80</v>
      </c>
      <c r="E661" s="223">
        <v>19</v>
      </c>
      <c r="F661" s="223">
        <v>8.25</v>
      </c>
      <c r="G661" s="66" t="str">
        <f>IFERROR(VLOOKUP(B661:B3700,'DOI TUONG'!$C$2:$E$1306,3,FALSE), "")</f>
        <v/>
      </c>
      <c r="H661" s="66">
        <f t="shared" si="63"/>
        <v>0</v>
      </c>
      <c r="I661" s="215">
        <f t="shared" si="64"/>
        <v>8.25</v>
      </c>
      <c r="J661" s="223">
        <v>88</v>
      </c>
      <c r="K661" s="66" t="str">
        <f t="shared" si="65"/>
        <v>Giỏi</v>
      </c>
      <c r="L661" s="66">
        <f t="shared" si="66"/>
        <v>450000</v>
      </c>
      <c r="M661" s="218" t="str">
        <f t="shared" si="67"/>
        <v/>
      </c>
      <c r="N661" s="219">
        <f t="shared" si="68"/>
        <v>1</v>
      </c>
      <c r="O661" s="219" t="str">
        <f t="shared" si="69"/>
        <v/>
      </c>
      <c r="Q661" s="114">
        <v>1</v>
      </c>
    </row>
    <row r="662" spans="1:17" ht="21.75" customHeight="1" x14ac:dyDescent="0.3">
      <c r="A662" s="214">
        <f>SUBTOTAL(9,$Q$22:Q661)+1</f>
        <v>640</v>
      </c>
      <c r="B662" s="223">
        <v>118120098</v>
      </c>
      <c r="C662" s="223" t="s">
        <v>1397</v>
      </c>
      <c r="D662" s="223" t="s">
        <v>80</v>
      </c>
      <c r="E662" s="223">
        <v>19</v>
      </c>
      <c r="F662" s="223">
        <v>8.25</v>
      </c>
      <c r="G662" s="66" t="str">
        <f>IFERROR(VLOOKUP(B662:B3701,'DOI TUONG'!$C$2:$E$1306,3,FALSE), "")</f>
        <v/>
      </c>
      <c r="H662" s="66">
        <f t="shared" si="63"/>
        <v>0</v>
      </c>
      <c r="I662" s="215">
        <f t="shared" si="64"/>
        <v>8.25</v>
      </c>
      <c r="J662" s="223">
        <v>88</v>
      </c>
      <c r="K662" s="66" t="str">
        <f t="shared" si="65"/>
        <v>Giỏi</v>
      </c>
      <c r="L662" s="66">
        <f t="shared" si="66"/>
        <v>450000</v>
      </c>
      <c r="M662" s="218" t="str">
        <f t="shared" si="67"/>
        <v/>
      </c>
      <c r="N662" s="219">
        <f t="shared" si="68"/>
        <v>1</v>
      </c>
      <c r="O662" s="219" t="str">
        <f t="shared" si="69"/>
        <v/>
      </c>
      <c r="Q662" s="114">
        <v>1</v>
      </c>
    </row>
    <row r="663" spans="1:17" ht="21.75" customHeight="1" x14ac:dyDescent="0.3">
      <c r="A663" s="214">
        <f>SUBTOTAL(9,$Q$22:Q662)+1</f>
        <v>641</v>
      </c>
      <c r="B663" s="223">
        <v>101120208</v>
      </c>
      <c r="C663" s="223" t="s">
        <v>3001</v>
      </c>
      <c r="D663" s="223" t="s">
        <v>343</v>
      </c>
      <c r="E663" s="223">
        <v>17.5</v>
      </c>
      <c r="F663" s="223">
        <v>8.0500000000000007</v>
      </c>
      <c r="G663" s="66" t="str">
        <f>IFERROR(VLOOKUP(B663:B3702,'DOI TUONG'!$C$2:$E$1306,3,FALSE), "")</f>
        <v>LP</v>
      </c>
      <c r="H663" s="66">
        <f t="shared" ref="H663:H726" si="70">IF(G663="UV ĐT",0.3, 0)+IF(G663="UV HSV", 0.3, 0)+IF(G663="PBT LCĐ", 0.3,0)+ IF(G663="UV LCĐ", 0.2, 0)+IF(G663="BT CĐ", 0.3,0)+ IF(G663="PBT CĐ", 0.2,0)+ IF(G663="CN CLB", 0.2,0)+ IF(G663="CN DĐ", 0.2,0)+IF(G663="TĐXK", 0.3, 0)+IF(G663="PĐXK", 0.2, 0)+IF(G663="LT", 0.3,0)+IF(G663="LP", 0.2, 0)+IF(G663="GK 0.2",0.2,0)+IF(G663="GK 0.3", 0.3, 0)+IF(G663="TB ĐD",0.3,0)+IF(G663="PB ĐD",0.2,0)+IF(G663="ĐT ĐTQ",0.3,0)+IF(G663="ĐP ĐTQ",0.2,0)</f>
        <v>0.2</v>
      </c>
      <c r="I663" s="215">
        <f t="shared" ref="I663:I726" si="71">F663+H663</f>
        <v>8.25</v>
      </c>
      <c r="J663" s="223">
        <v>88</v>
      </c>
      <c r="K663" s="66" t="str">
        <f t="shared" ref="K663:K726" si="72">IF(AND(I663&gt;=9,J663&gt;=90), "Xuất sắc", IF(AND(I663&gt;=8,J663&gt;=80), "Giỏi", "Khá"))</f>
        <v>Giỏi</v>
      </c>
      <c r="L663" s="66">
        <f t="shared" ref="L663:L726" si="73">IF(K663="Xuất sắc", 500000, IF(K663="Giỏi", 450000, 395000))</f>
        <v>450000</v>
      </c>
      <c r="M663" s="218" t="str">
        <f t="shared" si="67"/>
        <v/>
      </c>
      <c r="N663" s="219">
        <f t="shared" si="68"/>
        <v>1</v>
      </c>
      <c r="O663" s="219" t="str">
        <f t="shared" si="69"/>
        <v/>
      </c>
      <c r="Q663" s="114">
        <v>1</v>
      </c>
    </row>
    <row r="664" spans="1:17" ht="21.75" customHeight="1" x14ac:dyDescent="0.3">
      <c r="A664" s="214">
        <f>SUBTOTAL(9,$Q$22:Q663)+1</f>
        <v>642</v>
      </c>
      <c r="B664" s="223">
        <v>118110041</v>
      </c>
      <c r="C664" s="223" t="s">
        <v>190</v>
      </c>
      <c r="D664" s="223" t="s">
        <v>178</v>
      </c>
      <c r="E664" s="223">
        <v>17</v>
      </c>
      <c r="F664" s="223">
        <v>8.25</v>
      </c>
      <c r="G664" s="66" t="str">
        <f>IFERROR(VLOOKUP(B664:B3703,'DOI TUONG'!$C$2:$E$1306,3,FALSE), "")</f>
        <v/>
      </c>
      <c r="H664" s="66">
        <f t="shared" si="70"/>
        <v>0</v>
      </c>
      <c r="I664" s="215">
        <f t="shared" si="71"/>
        <v>8.25</v>
      </c>
      <c r="J664" s="223">
        <v>86</v>
      </c>
      <c r="K664" s="66" t="str">
        <f t="shared" si="72"/>
        <v>Giỏi</v>
      </c>
      <c r="L664" s="66">
        <f t="shared" si="73"/>
        <v>450000</v>
      </c>
      <c r="M664" s="218" t="str">
        <f t="shared" si="67"/>
        <v/>
      </c>
      <c r="N664" s="219">
        <f t="shared" si="68"/>
        <v>1</v>
      </c>
      <c r="O664" s="219" t="str">
        <f t="shared" si="69"/>
        <v/>
      </c>
      <c r="Q664" s="114">
        <v>1</v>
      </c>
    </row>
    <row r="665" spans="1:17" ht="21.75" customHeight="1" x14ac:dyDescent="0.3">
      <c r="A665" s="214">
        <f>SUBTOTAL(9,$Q$22:Q664)+1</f>
        <v>643</v>
      </c>
      <c r="B665" s="223">
        <v>102130035</v>
      </c>
      <c r="C665" s="223" t="s">
        <v>1834</v>
      </c>
      <c r="D665" s="223" t="s">
        <v>119</v>
      </c>
      <c r="E665" s="223">
        <v>15</v>
      </c>
      <c r="F665" s="223">
        <v>8.25</v>
      </c>
      <c r="G665" s="66" t="str">
        <f>IFERROR(VLOOKUP(B665:B3704,'DOI TUONG'!$C$2:$E$1306,3,FALSE), "")</f>
        <v/>
      </c>
      <c r="H665" s="66">
        <f t="shared" si="70"/>
        <v>0</v>
      </c>
      <c r="I665" s="215">
        <f t="shared" si="71"/>
        <v>8.25</v>
      </c>
      <c r="J665" s="223">
        <v>85</v>
      </c>
      <c r="K665" s="66" t="str">
        <f t="shared" si="72"/>
        <v>Giỏi</v>
      </c>
      <c r="L665" s="66">
        <f t="shared" si="73"/>
        <v>450000</v>
      </c>
      <c r="M665" s="218" t="str">
        <f t="shared" si="67"/>
        <v/>
      </c>
      <c r="N665" s="219">
        <f t="shared" si="68"/>
        <v>1</v>
      </c>
      <c r="O665" s="219" t="str">
        <f t="shared" si="69"/>
        <v/>
      </c>
      <c r="Q665" s="114">
        <v>1</v>
      </c>
    </row>
    <row r="666" spans="1:17" ht="21.75" customHeight="1" x14ac:dyDescent="0.3">
      <c r="A666" s="214">
        <f>SUBTOTAL(9,$Q$22:Q665)+1</f>
        <v>644</v>
      </c>
      <c r="B666" s="223">
        <v>105110351</v>
      </c>
      <c r="C666" s="223" t="s">
        <v>3431</v>
      </c>
      <c r="D666" s="223" t="s">
        <v>56</v>
      </c>
      <c r="E666" s="223">
        <v>15</v>
      </c>
      <c r="F666" s="223">
        <v>8.25</v>
      </c>
      <c r="G666" s="66" t="str">
        <f>IFERROR(VLOOKUP(B666:B3705,'DOI TUONG'!$C$2:$E$1306,3,FALSE), "")</f>
        <v/>
      </c>
      <c r="H666" s="66">
        <f t="shared" si="70"/>
        <v>0</v>
      </c>
      <c r="I666" s="215">
        <f t="shared" si="71"/>
        <v>8.25</v>
      </c>
      <c r="J666" s="223">
        <v>83</v>
      </c>
      <c r="K666" s="66" t="str">
        <f t="shared" si="72"/>
        <v>Giỏi</v>
      </c>
      <c r="L666" s="66">
        <f t="shared" si="73"/>
        <v>450000</v>
      </c>
      <c r="M666" s="218" t="str">
        <f t="shared" si="67"/>
        <v/>
      </c>
      <c r="N666" s="219">
        <f t="shared" si="68"/>
        <v>1</v>
      </c>
      <c r="O666" s="219" t="str">
        <f t="shared" si="69"/>
        <v/>
      </c>
      <c r="Q666" s="114">
        <v>1</v>
      </c>
    </row>
    <row r="667" spans="1:17" ht="21.75" customHeight="1" x14ac:dyDescent="0.3">
      <c r="A667" s="214">
        <f>SUBTOTAL(9,$Q$22:Q666)+1</f>
        <v>645</v>
      </c>
      <c r="B667" s="223">
        <v>121140114</v>
      </c>
      <c r="C667" s="223" t="s">
        <v>2180</v>
      </c>
      <c r="D667" s="223" t="s">
        <v>2120</v>
      </c>
      <c r="E667" s="223">
        <v>16</v>
      </c>
      <c r="F667" s="223">
        <v>8.25</v>
      </c>
      <c r="G667" s="66" t="str">
        <f>IFERROR(VLOOKUP(B667:B3706,'DOI TUONG'!$C$2:$E$1306,3,FALSE), "")</f>
        <v/>
      </c>
      <c r="H667" s="66">
        <f t="shared" si="70"/>
        <v>0</v>
      </c>
      <c r="I667" s="215">
        <f t="shared" si="71"/>
        <v>8.25</v>
      </c>
      <c r="J667" s="223">
        <v>83</v>
      </c>
      <c r="K667" s="66" t="str">
        <f t="shared" si="72"/>
        <v>Giỏi</v>
      </c>
      <c r="L667" s="66">
        <f t="shared" si="73"/>
        <v>450000</v>
      </c>
      <c r="M667" s="218" t="str">
        <f t="shared" si="67"/>
        <v/>
      </c>
      <c r="N667" s="219">
        <f t="shared" si="68"/>
        <v>1</v>
      </c>
      <c r="O667" s="219" t="str">
        <f t="shared" si="69"/>
        <v/>
      </c>
      <c r="Q667" s="114">
        <v>1</v>
      </c>
    </row>
    <row r="668" spans="1:17" ht="21.75" customHeight="1" x14ac:dyDescent="0.3">
      <c r="A668" s="214">
        <f>SUBTOTAL(9,$Q$22:Q667)+1</f>
        <v>646</v>
      </c>
      <c r="B668" s="223">
        <v>117110088</v>
      </c>
      <c r="C668" s="223" t="s">
        <v>395</v>
      </c>
      <c r="D668" s="223" t="s">
        <v>278</v>
      </c>
      <c r="E668" s="223">
        <v>19</v>
      </c>
      <c r="F668" s="223">
        <v>7.94</v>
      </c>
      <c r="G668" s="66" t="str">
        <f>IFERROR(VLOOKUP(B668:B3707,'DOI TUONG'!$C$2:$E$1306,3,FALSE), "")</f>
        <v>BT CĐ</v>
      </c>
      <c r="H668" s="66">
        <f t="shared" si="70"/>
        <v>0.3</v>
      </c>
      <c r="I668" s="215">
        <f t="shared" si="71"/>
        <v>8.24</v>
      </c>
      <c r="J668" s="223">
        <v>95</v>
      </c>
      <c r="K668" s="66" t="str">
        <f t="shared" si="72"/>
        <v>Giỏi</v>
      </c>
      <c r="L668" s="66">
        <f t="shared" si="73"/>
        <v>450000</v>
      </c>
      <c r="M668" s="218" t="str">
        <f t="shared" si="67"/>
        <v/>
      </c>
      <c r="N668" s="219">
        <f t="shared" si="68"/>
        <v>1</v>
      </c>
      <c r="O668" s="219" t="str">
        <f t="shared" si="69"/>
        <v/>
      </c>
      <c r="Q668" s="114">
        <v>1</v>
      </c>
    </row>
    <row r="669" spans="1:17" ht="21.75" customHeight="1" x14ac:dyDescent="0.3">
      <c r="A669" s="214">
        <f>SUBTOTAL(9,$Q$22:Q668)+1</f>
        <v>647</v>
      </c>
      <c r="B669" s="223">
        <v>104110116</v>
      </c>
      <c r="C669" s="223" t="s">
        <v>869</v>
      </c>
      <c r="D669" s="223" t="s">
        <v>197</v>
      </c>
      <c r="E669" s="223">
        <v>21</v>
      </c>
      <c r="F669" s="223">
        <v>8.24</v>
      </c>
      <c r="G669" s="66" t="str">
        <f>IFERROR(VLOOKUP(B669:B3708,'DOI TUONG'!$C$2:$E$1306,3,FALSE), "")</f>
        <v/>
      </c>
      <c r="H669" s="66">
        <f t="shared" si="70"/>
        <v>0</v>
      </c>
      <c r="I669" s="215">
        <f t="shared" si="71"/>
        <v>8.24</v>
      </c>
      <c r="J669" s="223">
        <v>90</v>
      </c>
      <c r="K669" s="66" t="str">
        <f t="shared" si="72"/>
        <v>Giỏi</v>
      </c>
      <c r="L669" s="66">
        <f t="shared" si="73"/>
        <v>450000</v>
      </c>
      <c r="M669" s="218" t="str">
        <f t="shared" ref="M669:M732" si="74">IF(K669="Xuất sắc",1,"")</f>
        <v/>
      </c>
      <c r="N669" s="219">
        <f t="shared" ref="N669:N732" si="75">IF(K669="Giỏi",1,"")</f>
        <v>1</v>
      </c>
      <c r="O669" s="219" t="str">
        <f t="shared" ref="O669:O732" si="76">IF(K669="Khá",1,"")</f>
        <v/>
      </c>
      <c r="Q669" s="114">
        <v>1</v>
      </c>
    </row>
    <row r="670" spans="1:17" ht="21.75" customHeight="1" x14ac:dyDescent="0.3">
      <c r="A670" s="214">
        <f>SUBTOTAL(9,$Q$22:Q669)+1</f>
        <v>648</v>
      </c>
      <c r="B670" s="223">
        <v>118120163</v>
      </c>
      <c r="C670" s="223" t="s">
        <v>858</v>
      </c>
      <c r="D670" s="223" t="s">
        <v>166</v>
      </c>
      <c r="E670" s="223">
        <v>18</v>
      </c>
      <c r="F670" s="223">
        <v>8.24</v>
      </c>
      <c r="G670" s="66" t="str">
        <f>IFERROR(VLOOKUP(B670:B3709,'DOI TUONG'!$C$2:$E$1306,3,FALSE), "")</f>
        <v/>
      </c>
      <c r="H670" s="66">
        <f t="shared" si="70"/>
        <v>0</v>
      </c>
      <c r="I670" s="215">
        <f t="shared" si="71"/>
        <v>8.24</v>
      </c>
      <c r="J670" s="223">
        <v>89</v>
      </c>
      <c r="K670" s="66" t="str">
        <f t="shared" si="72"/>
        <v>Giỏi</v>
      </c>
      <c r="L670" s="66">
        <f t="shared" si="73"/>
        <v>450000</v>
      </c>
      <c r="M670" s="218" t="str">
        <f t="shared" si="74"/>
        <v/>
      </c>
      <c r="N670" s="219">
        <f t="shared" si="75"/>
        <v>1</v>
      </c>
      <c r="O670" s="219" t="str">
        <f t="shared" si="76"/>
        <v/>
      </c>
      <c r="Q670" s="114">
        <v>1</v>
      </c>
    </row>
    <row r="671" spans="1:17" ht="21.75" customHeight="1" x14ac:dyDescent="0.3">
      <c r="A671" s="214">
        <f>SUBTOTAL(9,$Q$22:Q670)+1</f>
        <v>649</v>
      </c>
      <c r="B671" s="223">
        <v>118120160</v>
      </c>
      <c r="C671" s="223" t="s">
        <v>712</v>
      </c>
      <c r="D671" s="223" t="s">
        <v>166</v>
      </c>
      <c r="E671" s="223">
        <v>18</v>
      </c>
      <c r="F671" s="223">
        <v>8.24</v>
      </c>
      <c r="G671" s="66" t="str">
        <f>IFERROR(VLOOKUP(B671:B3710,'DOI TUONG'!$C$2:$E$1306,3,FALSE), "")</f>
        <v/>
      </c>
      <c r="H671" s="66">
        <f t="shared" si="70"/>
        <v>0</v>
      </c>
      <c r="I671" s="215">
        <f t="shared" si="71"/>
        <v>8.24</v>
      </c>
      <c r="J671" s="223">
        <v>89</v>
      </c>
      <c r="K671" s="66" t="str">
        <f t="shared" si="72"/>
        <v>Giỏi</v>
      </c>
      <c r="L671" s="66">
        <f t="shared" si="73"/>
        <v>450000</v>
      </c>
      <c r="M671" s="218" t="str">
        <f t="shared" si="74"/>
        <v/>
      </c>
      <c r="N671" s="219">
        <f t="shared" si="75"/>
        <v>1</v>
      </c>
      <c r="O671" s="219" t="str">
        <f t="shared" si="76"/>
        <v/>
      </c>
      <c r="Q671" s="114">
        <v>1</v>
      </c>
    </row>
    <row r="672" spans="1:17" ht="21.75" customHeight="1" x14ac:dyDescent="0.3">
      <c r="A672" s="214">
        <f>SUBTOTAL(9,$Q$22:Q671)+1</f>
        <v>650</v>
      </c>
      <c r="B672" s="223">
        <v>118120168</v>
      </c>
      <c r="C672" s="223" t="s">
        <v>745</v>
      </c>
      <c r="D672" s="223" t="s">
        <v>166</v>
      </c>
      <c r="E672" s="223">
        <v>18</v>
      </c>
      <c r="F672" s="223">
        <v>8.24</v>
      </c>
      <c r="G672" s="66" t="str">
        <f>IFERROR(VLOOKUP(B672:B3711,'DOI TUONG'!$C$2:$E$1306,3,FALSE), "")</f>
        <v/>
      </c>
      <c r="H672" s="66">
        <f t="shared" si="70"/>
        <v>0</v>
      </c>
      <c r="I672" s="215">
        <f t="shared" si="71"/>
        <v>8.24</v>
      </c>
      <c r="J672" s="223">
        <v>88</v>
      </c>
      <c r="K672" s="66" t="str">
        <f t="shared" si="72"/>
        <v>Giỏi</v>
      </c>
      <c r="L672" s="66">
        <f t="shared" si="73"/>
        <v>450000</v>
      </c>
      <c r="M672" s="218" t="str">
        <f t="shared" si="74"/>
        <v/>
      </c>
      <c r="N672" s="219">
        <f t="shared" si="75"/>
        <v>1</v>
      </c>
      <c r="O672" s="219" t="str">
        <f t="shared" si="76"/>
        <v/>
      </c>
      <c r="Q672" s="114">
        <v>1</v>
      </c>
    </row>
    <row r="673" spans="1:17" ht="21.75" customHeight="1" x14ac:dyDescent="0.3">
      <c r="A673" s="214">
        <f>SUBTOTAL(9,$Q$22:Q672)+1</f>
        <v>651</v>
      </c>
      <c r="B673" s="223">
        <v>118110197</v>
      </c>
      <c r="C673" s="223" t="s">
        <v>973</v>
      </c>
      <c r="D673" s="223" t="s">
        <v>95</v>
      </c>
      <c r="E673" s="223">
        <v>20</v>
      </c>
      <c r="F673" s="223">
        <v>8.24</v>
      </c>
      <c r="G673" s="66" t="str">
        <f>IFERROR(VLOOKUP(B673:B3712,'DOI TUONG'!$C$2:$E$1306,3,FALSE), "")</f>
        <v/>
      </c>
      <c r="H673" s="66">
        <f t="shared" si="70"/>
        <v>0</v>
      </c>
      <c r="I673" s="215">
        <f t="shared" si="71"/>
        <v>8.24</v>
      </c>
      <c r="J673" s="223">
        <v>88</v>
      </c>
      <c r="K673" s="66" t="str">
        <f t="shared" si="72"/>
        <v>Giỏi</v>
      </c>
      <c r="L673" s="66">
        <f t="shared" si="73"/>
        <v>450000</v>
      </c>
      <c r="M673" s="218" t="str">
        <f t="shared" si="74"/>
        <v/>
      </c>
      <c r="N673" s="219">
        <f t="shared" si="75"/>
        <v>1</v>
      </c>
      <c r="O673" s="219" t="str">
        <f t="shared" si="76"/>
        <v/>
      </c>
      <c r="Q673" s="114">
        <v>1</v>
      </c>
    </row>
    <row r="674" spans="1:17" ht="21.75" customHeight="1" x14ac:dyDescent="0.3">
      <c r="A674" s="214">
        <f>SUBTOTAL(9,$Q$22:Q673)+1</f>
        <v>652</v>
      </c>
      <c r="B674" s="223">
        <v>118110047</v>
      </c>
      <c r="C674" s="223" t="s">
        <v>1373</v>
      </c>
      <c r="D674" s="223" t="s">
        <v>178</v>
      </c>
      <c r="E674" s="223">
        <v>17</v>
      </c>
      <c r="F674" s="223">
        <v>8.24</v>
      </c>
      <c r="G674" s="66" t="str">
        <f>IFERROR(VLOOKUP(B674:B3713,'DOI TUONG'!$C$2:$E$1306,3,FALSE), "")</f>
        <v/>
      </c>
      <c r="H674" s="66">
        <f t="shared" si="70"/>
        <v>0</v>
      </c>
      <c r="I674" s="215">
        <f t="shared" si="71"/>
        <v>8.24</v>
      </c>
      <c r="J674" s="223">
        <v>87</v>
      </c>
      <c r="K674" s="66" t="str">
        <f t="shared" si="72"/>
        <v>Giỏi</v>
      </c>
      <c r="L674" s="66">
        <f t="shared" si="73"/>
        <v>450000</v>
      </c>
      <c r="M674" s="218" t="str">
        <f t="shared" si="74"/>
        <v/>
      </c>
      <c r="N674" s="219">
        <f t="shared" si="75"/>
        <v>1</v>
      </c>
      <c r="O674" s="219" t="str">
        <f t="shared" si="76"/>
        <v/>
      </c>
      <c r="Q674" s="114">
        <v>1</v>
      </c>
    </row>
    <row r="675" spans="1:17" ht="21.75" customHeight="1" x14ac:dyDescent="0.3">
      <c r="A675" s="214">
        <f>SUBTOTAL(9,$Q$22:Q674)+1</f>
        <v>653</v>
      </c>
      <c r="B675" s="223">
        <v>107140116</v>
      </c>
      <c r="C675" s="223" t="s">
        <v>3578</v>
      </c>
      <c r="D675" s="223" t="s">
        <v>1998</v>
      </c>
      <c r="E675" s="223">
        <v>22</v>
      </c>
      <c r="F675" s="223">
        <v>8.24</v>
      </c>
      <c r="G675" s="66" t="str">
        <f>IFERROR(VLOOKUP(B675:B3714,'DOI TUONG'!$C$2:$E$1306,3,FALSE), "")</f>
        <v/>
      </c>
      <c r="H675" s="66">
        <f t="shared" si="70"/>
        <v>0</v>
      </c>
      <c r="I675" s="215">
        <f t="shared" si="71"/>
        <v>8.24</v>
      </c>
      <c r="J675" s="223">
        <v>86</v>
      </c>
      <c r="K675" s="66" t="str">
        <f t="shared" si="72"/>
        <v>Giỏi</v>
      </c>
      <c r="L675" s="66">
        <f t="shared" si="73"/>
        <v>450000</v>
      </c>
      <c r="M675" s="218" t="str">
        <f t="shared" si="74"/>
        <v/>
      </c>
      <c r="N675" s="219">
        <f t="shared" si="75"/>
        <v>1</v>
      </c>
      <c r="O675" s="219" t="str">
        <f t="shared" si="76"/>
        <v/>
      </c>
      <c r="Q675" s="114">
        <v>1</v>
      </c>
    </row>
    <row r="676" spans="1:17" ht="21.75" customHeight="1" x14ac:dyDescent="0.3">
      <c r="A676" s="214">
        <f>SUBTOTAL(9,$Q$22:Q675)+1</f>
        <v>654</v>
      </c>
      <c r="B676" s="223">
        <v>104120069</v>
      </c>
      <c r="C676" s="223" t="s">
        <v>952</v>
      </c>
      <c r="D676" s="223" t="s">
        <v>392</v>
      </c>
      <c r="E676" s="223">
        <v>17</v>
      </c>
      <c r="F676" s="223">
        <v>8.24</v>
      </c>
      <c r="G676" s="66" t="str">
        <f>IFERROR(VLOOKUP(B676:B3715,'DOI TUONG'!$C$2:$E$1306,3,FALSE), "")</f>
        <v/>
      </c>
      <c r="H676" s="66">
        <f t="shared" si="70"/>
        <v>0</v>
      </c>
      <c r="I676" s="215">
        <f t="shared" si="71"/>
        <v>8.24</v>
      </c>
      <c r="J676" s="223">
        <v>85</v>
      </c>
      <c r="K676" s="66" t="str">
        <f t="shared" si="72"/>
        <v>Giỏi</v>
      </c>
      <c r="L676" s="66">
        <f t="shared" si="73"/>
        <v>450000</v>
      </c>
      <c r="M676" s="218" t="str">
        <f t="shared" si="74"/>
        <v/>
      </c>
      <c r="N676" s="219">
        <f t="shared" si="75"/>
        <v>1</v>
      </c>
      <c r="O676" s="219" t="str">
        <f t="shared" si="76"/>
        <v/>
      </c>
      <c r="Q676" s="114">
        <v>1</v>
      </c>
    </row>
    <row r="677" spans="1:17" ht="21.75" customHeight="1" x14ac:dyDescent="0.3">
      <c r="A677" s="214">
        <f>SUBTOTAL(9,$Q$22:Q676)+1</f>
        <v>655</v>
      </c>
      <c r="B677" s="223">
        <v>106110189</v>
      </c>
      <c r="C677" s="223" t="s">
        <v>1960</v>
      </c>
      <c r="D677" s="223" t="s">
        <v>196</v>
      </c>
      <c r="E677" s="223">
        <v>19</v>
      </c>
      <c r="F677" s="223">
        <v>8.24</v>
      </c>
      <c r="G677" s="66" t="str">
        <f>IFERROR(VLOOKUP(B677:B3716,'DOI TUONG'!$C$2:$E$1306,3,FALSE), "")</f>
        <v/>
      </c>
      <c r="H677" s="66">
        <f t="shared" si="70"/>
        <v>0</v>
      </c>
      <c r="I677" s="215">
        <f t="shared" si="71"/>
        <v>8.24</v>
      </c>
      <c r="J677" s="223">
        <v>85</v>
      </c>
      <c r="K677" s="66" t="str">
        <f t="shared" si="72"/>
        <v>Giỏi</v>
      </c>
      <c r="L677" s="66">
        <f t="shared" si="73"/>
        <v>450000</v>
      </c>
      <c r="M677" s="218" t="str">
        <f t="shared" si="74"/>
        <v/>
      </c>
      <c r="N677" s="219">
        <f t="shared" si="75"/>
        <v>1</v>
      </c>
      <c r="O677" s="219" t="str">
        <f t="shared" si="76"/>
        <v/>
      </c>
      <c r="Q677" s="114">
        <v>1</v>
      </c>
    </row>
    <row r="678" spans="1:17" ht="21.75" customHeight="1" x14ac:dyDescent="0.3">
      <c r="A678" s="214">
        <f>SUBTOTAL(9,$Q$22:Q677)+1</f>
        <v>656</v>
      </c>
      <c r="B678" s="223">
        <v>107110317</v>
      </c>
      <c r="C678" s="223" t="s">
        <v>1330</v>
      </c>
      <c r="D678" s="223" t="s">
        <v>66</v>
      </c>
      <c r="E678" s="223">
        <v>19</v>
      </c>
      <c r="F678" s="223">
        <v>8.24</v>
      </c>
      <c r="G678" s="66" t="str">
        <f>IFERROR(VLOOKUP(B678:B3717,'DOI TUONG'!$C$2:$E$1306,3,FALSE), "")</f>
        <v/>
      </c>
      <c r="H678" s="66">
        <f t="shared" si="70"/>
        <v>0</v>
      </c>
      <c r="I678" s="215">
        <f t="shared" si="71"/>
        <v>8.24</v>
      </c>
      <c r="J678" s="223">
        <v>84</v>
      </c>
      <c r="K678" s="66" t="str">
        <f t="shared" si="72"/>
        <v>Giỏi</v>
      </c>
      <c r="L678" s="66">
        <f t="shared" si="73"/>
        <v>450000</v>
      </c>
      <c r="M678" s="218" t="str">
        <f t="shared" si="74"/>
        <v/>
      </c>
      <c r="N678" s="219">
        <f t="shared" si="75"/>
        <v>1</v>
      </c>
      <c r="O678" s="219" t="str">
        <f t="shared" si="76"/>
        <v/>
      </c>
      <c r="Q678" s="114">
        <v>1</v>
      </c>
    </row>
    <row r="679" spans="1:17" ht="21.75" customHeight="1" x14ac:dyDescent="0.3">
      <c r="A679" s="214">
        <f>SUBTOTAL(9,$Q$22:Q678)+1</f>
        <v>657</v>
      </c>
      <c r="B679" s="223">
        <v>117120055</v>
      </c>
      <c r="C679" s="223" t="s">
        <v>879</v>
      </c>
      <c r="D679" s="223" t="s">
        <v>189</v>
      </c>
      <c r="E679" s="223">
        <v>17</v>
      </c>
      <c r="F679" s="223">
        <v>8.24</v>
      </c>
      <c r="G679" s="66" t="str">
        <f>IFERROR(VLOOKUP(B679:B3718,'DOI TUONG'!$C$2:$E$1306,3,FALSE), "")</f>
        <v/>
      </c>
      <c r="H679" s="66">
        <f t="shared" si="70"/>
        <v>0</v>
      </c>
      <c r="I679" s="215">
        <f t="shared" si="71"/>
        <v>8.24</v>
      </c>
      <c r="J679" s="223">
        <v>83</v>
      </c>
      <c r="K679" s="66" t="str">
        <f t="shared" si="72"/>
        <v>Giỏi</v>
      </c>
      <c r="L679" s="66">
        <f t="shared" si="73"/>
        <v>450000</v>
      </c>
      <c r="M679" s="218" t="str">
        <f t="shared" si="74"/>
        <v/>
      </c>
      <c r="N679" s="219">
        <f t="shared" si="75"/>
        <v>1</v>
      </c>
      <c r="O679" s="219" t="str">
        <f t="shared" si="76"/>
        <v/>
      </c>
      <c r="Q679" s="114">
        <v>1</v>
      </c>
    </row>
    <row r="680" spans="1:17" ht="21.75" customHeight="1" x14ac:dyDescent="0.3">
      <c r="A680" s="214">
        <f>SUBTOTAL(9,$Q$22:Q679)+1</f>
        <v>658</v>
      </c>
      <c r="B680" s="223">
        <v>107120247</v>
      </c>
      <c r="C680" s="223" t="s">
        <v>923</v>
      </c>
      <c r="D680" s="223" t="s">
        <v>77</v>
      </c>
      <c r="E680" s="223">
        <v>19</v>
      </c>
      <c r="F680" s="223">
        <v>8.24</v>
      </c>
      <c r="G680" s="66" t="str">
        <f>IFERROR(VLOOKUP(B680:B3719,'DOI TUONG'!$C$2:$E$1306,3,FALSE), "")</f>
        <v/>
      </c>
      <c r="H680" s="66">
        <f t="shared" si="70"/>
        <v>0</v>
      </c>
      <c r="I680" s="215">
        <f t="shared" si="71"/>
        <v>8.24</v>
      </c>
      <c r="J680" s="223">
        <v>82</v>
      </c>
      <c r="K680" s="66" t="str">
        <f t="shared" si="72"/>
        <v>Giỏi</v>
      </c>
      <c r="L680" s="66">
        <f t="shared" si="73"/>
        <v>450000</v>
      </c>
      <c r="M680" s="218" t="str">
        <f t="shared" si="74"/>
        <v/>
      </c>
      <c r="N680" s="219">
        <f t="shared" si="75"/>
        <v>1</v>
      </c>
      <c r="O680" s="219" t="str">
        <f t="shared" si="76"/>
        <v/>
      </c>
      <c r="Q680" s="114">
        <v>1</v>
      </c>
    </row>
    <row r="681" spans="1:17" ht="21.75" customHeight="1" x14ac:dyDescent="0.3">
      <c r="A681" s="214">
        <f>SUBTOTAL(9,$Q$22:Q680)+1</f>
        <v>659</v>
      </c>
      <c r="B681" s="223">
        <v>107120287</v>
      </c>
      <c r="C681" s="223" t="s">
        <v>2040</v>
      </c>
      <c r="D681" s="223" t="s">
        <v>77</v>
      </c>
      <c r="E681" s="223">
        <v>19</v>
      </c>
      <c r="F681" s="223">
        <v>8.24</v>
      </c>
      <c r="G681" s="66" t="str">
        <f>IFERROR(VLOOKUP(B681:B3720,'DOI TUONG'!$C$2:$E$1306,3,FALSE), "")</f>
        <v/>
      </c>
      <c r="H681" s="66">
        <f t="shared" si="70"/>
        <v>0</v>
      </c>
      <c r="I681" s="215">
        <f t="shared" si="71"/>
        <v>8.24</v>
      </c>
      <c r="J681" s="223">
        <v>82</v>
      </c>
      <c r="K681" s="66" t="str">
        <f t="shared" si="72"/>
        <v>Giỏi</v>
      </c>
      <c r="L681" s="66">
        <f t="shared" si="73"/>
        <v>450000</v>
      </c>
      <c r="M681" s="218" t="str">
        <f t="shared" si="74"/>
        <v/>
      </c>
      <c r="N681" s="219">
        <f t="shared" si="75"/>
        <v>1</v>
      </c>
      <c r="O681" s="219" t="str">
        <f t="shared" si="76"/>
        <v/>
      </c>
      <c r="Q681" s="114">
        <v>1</v>
      </c>
    </row>
    <row r="682" spans="1:17" ht="21.75" customHeight="1" x14ac:dyDescent="0.3">
      <c r="A682" s="214">
        <f>SUBTOTAL(9,$Q$22:Q681)+1</f>
        <v>660</v>
      </c>
      <c r="B682" s="223">
        <v>121120016</v>
      </c>
      <c r="C682" s="223" t="s">
        <v>932</v>
      </c>
      <c r="D682" s="223" t="s">
        <v>229</v>
      </c>
      <c r="E682" s="223">
        <v>19</v>
      </c>
      <c r="F682" s="223">
        <v>8.0399999999999991</v>
      </c>
      <c r="G682" s="66" t="str">
        <f>IFERROR(VLOOKUP(B682:B3721,'DOI TUONG'!$C$2:$E$1306,3,FALSE), "")</f>
        <v>UV LCĐ</v>
      </c>
      <c r="H682" s="66">
        <f t="shared" si="70"/>
        <v>0.2</v>
      </c>
      <c r="I682" s="215">
        <f t="shared" si="71"/>
        <v>8.2399999999999984</v>
      </c>
      <c r="J682" s="223">
        <v>97</v>
      </c>
      <c r="K682" s="66" t="str">
        <f t="shared" si="72"/>
        <v>Giỏi</v>
      </c>
      <c r="L682" s="66">
        <f t="shared" si="73"/>
        <v>450000</v>
      </c>
      <c r="M682" s="218" t="str">
        <f t="shared" si="74"/>
        <v/>
      </c>
      <c r="N682" s="219">
        <f t="shared" si="75"/>
        <v>1</v>
      </c>
      <c r="O682" s="219" t="str">
        <f t="shared" si="76"/>
        <v/>
      </c>
      <c r="Q682" s="114">
        <v>1</v>
      </c>
    </row>
    <row r="683" spans="1:17" ht="21.75" customHeight="1" x14ac:dyDescent="0.3">
      <c r="A683" s="214">
        <f>SUBTOTAL(9,$Q$22:Q682)+1</f>
        <v>661</v>
      </c>
      <c r="B683" s="223">
        <v>102130031</v>
      </c>
      <c r="C683" s="223" t="s">
        <v>1580</v>
      </c>
      <c r="D683" s="223" t="s">
        <v>119</v>
      </c>
      <c r="E683" s="223">
        <v>18</v>
      </c>
      <c r="F683" s="223">
        <v>8.23</v>
      </c>
      <c r="G683" s="66" t="str">
        <f>IFERROR(VLOOKUP(B683:B3722,'DOI TUONG'!$C$2:$E$1306,3,FALSE), "")</f>
        <v/>
      </c>
      <c r="H683" s="66">
        <f t="shared" si="70"/>
        <v>0</v>
      </c>
      <c r="I683" s="215">
        <f t="shared" si="71"/>
        <v>8.23</v>
      </c>
      <c r="J683" s="223">
        <v>90</v>
      </c>
      <c r="K683" s="66" t="str">
        <f t="shared" si="72"/>
        <v>Giỏi</v>
      </c>
      <c r="L683" s="66">
        <f t="shared" si="73"/>
        <v>450000</v>
      </c>
      <c r="M683" s="218" t="str">
        <f t="shared" si="74"/>
        <v/>
      </c>
      <c r="N683" s="219">
        <f t="shared" si="75"/>
        <v>1</v>
      </c>
      <c r="O683" s="219" t="str">
        <f t="shared" si="76"/>
        <v/>
      </c>
      <c r="Q683" s="114">
        <v>1</v>
      </c>
    </row>
    <row r="684" spans="1:17" ht="21.75" customHeight="1" x14ac:dyDescent="0.3">
      <c r="A684" s="214">
        <f>SUBTOTAL(9,$Q$22:Q683)+1</f>
        <v>662</v>
      </c>
      <c r="B684" s="223">
        <v>110110372</v>
      </c>
      <c r="C684" s="223" t="s">
        <v>730</v>
      </c>
      <c r="D684" s="223" t="s">
        <v>150</v>
      </c>
      <c r="E684" s="223">
        <v>21</v>
      </c>
      <c r="F684" s="223">
        <v>8.23</v>
      </c>
      <c r="G684" s="66" t="str">
        <f>IFERROR(VLOOKUP(B684:B3723,'DOI TUONG'!$C$2:$E$1306,3,FALSE), "")</f>
        <v/>
      </c>
      <c r="H684" s="66">
        <f t="shared" si="70"/>
        <v>0</v>
      </c>
      <c r="I684" s="215">
        <f t="shared" si="71"/>
        <v>8.23</v>
      </c>
      <c r="J684" s="223">
        <v>90</v>
      </c>
      <c r="K684" s="66" t="str">
        <f t="shared" si="72"/>
        <v>Giỏi</v>
      </c>
      <c r="L684" s="66">
        <f t="shared" si="73"/>
        <v>450000</v>
      </c>
      <c r="M684" s="218" t="str">
        <f t="shared" si="74"/>
        <v/>
      </c>
      <c r="N684" s="219">
        <f t="shared" si="75"/>
        <v>1</v>
      </c>
      <c r="O684" s="219" t="str">
        <f t="shared" si="76"/>
        <v/>
      </c>
      <c r="Q684" s="114">
        <v>1</v>
      </c>
    </row>
    <row r="685" spans="1:17" ht="21.75" customHeight="1" x14ac:dyDescent="0.3">
      <c r="A685" s="214">
        <f>SUBTOTAL(9,$Q$22:Q684)+1</f>
        <v>663</v>
      </c>
      <c r="B685" s="223">
        <v>107130148</v>
      </c>
      <c r="C685" s="223" t="s">
        <v>2092</v>
      </c>
      <c r="D685" s="223" t="s">
        <v>125</v>
      </c>
      <c r="E685" s="223">
        <v>17</v>
      </c>
      <c r="F685" s="223">
        <v>8.23</v>
      </c>
      <c r="G685" s="66" t="str">
        <f>IFERROR(VLOOKUP(B685:B3724,'DOI TUONG'!$C$2:$E$1306,3,FALSE), "")</f>
        <v/>
      </c>
      <c r="H685" s="66">
        <f t="shared" si="70"/>
        <v>0</v>
      </c>
      <c r="I685" s="215">
        <f t="shared" si="71"/>
        <v>8.23</v>
      </c>
      <c r="J685" s="223">
        <v>89</v>
      </c>
      <c r="K685" s="66" t="str">
        <f t="shared" si="72"/>
        <v>Giỏi</v>
      </c>
      <c r="L685" s="66">
        <f t="shared" si="73"/>
        <v>450000</v>
      </c>
      <c r="M685" s="218" t="str">
        <f t="shared" si="74"/>
        <v/>
      </c>
      <c r="N685" s="219">
        <f t="shared" si="75"/>
        <v>1</v>
      </c>
      <c r="O685" s="219" t="str">
        <f t="shared" si="76"/>
        <v/>
      </c>
      <c r="Q685" s="114">
        <v>1</v>
      </c>
    </row>
    <row r="686" spans="1:17" ht="21.75" customHeight="1" x14ac:dyDescent="0.3">
      <c r="A686" s="214">
        <f>SUBTOTAL(9,$Q$22:Q685)+1</f>
        <v>664</v>
      </c>
      <c r="B686" s="223">
        <v>105140413</v>
      </c>
      <c r="C686" s="223" t="s">
        <v>1883</v>
      </c>
      <c r="D686" s="223" t="s">
        <v>1882</v>
      </c>
      <c r="E686" s="223">
        <v>27</v>
      </c>
      <c r="F686" s="223">
        <v>8.23</v>
      </c>
      <c r="G686" s="66" t="str">
        <f>IFERROR(VLOOKUP(B686:B3725,'DOI TUONG'!$C$2:$E$1306,3,FALSE), "")</f>
        <v/>
      </c>
      <c r="H686" s="66">
        <f t="shared" si="70"/>
        <v>0</v>
      </c>
      <c r="I686" s="215">
        <f t="shared" si="71"/>
        <v>8.23</v>
      </c>
      <c r="J686" s="223">
        <v>88</v>
      </c>
      <c r="K686" s="66" t="str">
        <f t="shared" si="72"/>
        <v>Giỏi</v>
      </c>
      <c r="L686" s="66">
        <f t="shared" si="73"/>
        <v>450000</v>
      </c>
      <c r="M686" s="218" t="str">
        <f t="shared" si="74"/>
        <v/>
      </c>
      <c r="N686" s="219">
        <f t="shared" si="75"/>
        <v>1</v>
      </c>
      <c r="O686" s="219" t="str">
        <f t="shared" si="76"/>
        <v/>
      </c>
      <c r="Q686" s="114">
        <v>1</v>
      </c>
    </row>
    <row r="687" spans="1:17" ht="21.75" customHeight="1" x14ac:dyDescent="0.3">
      <c r="A687" s="214">
        <f>SUBTOTAL(9,$Q$22:Q686)+1</f>
        <v>665</v>
      </c>
      <c r="B687" s="223">
        <v>105110299</v>
      </c>
      <c r="C687" s="223" t="s">
        <v>805</v>
      </c>
      <c r="D687" s="223" t="s">
        <v>56</v>
      </c>
      <c r="E687" s="223">
        <v>15</v>
      </c>
      <c r="F687" s="223">
        <v>8.23</v>
      </c>
      <c r="G687" s="66" t="str">
        <f>IFERROR(VLOOKUP(B687:B3726,'DOI TUONG'!$C$2:$E$1306,3,FALSE), "")</f>
        <v/>
      </c>
      <c r="H687" s="66">
        <f t="shared" si="70"/>
        <v>0</v>
      </c>
      <c r="I687" s="215">
        <f t="shared" si="71"/>
        <v>8.23</v>
      </c>
      <c r="J687" s="223">
        <v>87</v>
      </c>
      <c r="K687" s="66" t="str">
        <f t="shared" si="72"/>
        <v>Giỏi</v>
      </c>
      <c r="L687" s="66">
        <f t="shared" si="73"/>
        <v>450000</v>
      </c>
      <c r="M687" s="218" t="str">
        <f t="shared" si="74"/>
        <v/>
      </c>
      <c r="N687" s="219">
        <f t="shared" si="75"/>
        <v>1</v>
      </c>
      <c r="O687" s="219" t="str">
        <f t="shared" si="76"/>
        <v/>
      </c>
      <c r="Q687" s="114">
        <v>1</v>
      </c>
    </row>
    <row r="688" spans="1:17" ht="21.75" customHeight="1" x14ac:dyDescent="0.3">
      <c r="A688" s="214">
        <f>SUBTOTAL(9,$Q$22:Q687)+1</f>
        <v>666</v>
      </c>
      <c r="B688" s="223">
        <v>118120101</v>
      </c>
      <c r="C688" s="223" t="s">
        <v>1444</v>
      </c>
      <c r="D688" s="223" t="s">
        <v>80</v>
      </c>
      <c r="E688" s="223">
        <v>19</v>
      </c>
      <c r="F688" s="223">
        <v>8.23</v>
      </c>
      <c r="G688" s="66" t="str">
        <f>IFERROR(VLOOKUP(B688:B3727,'DOI TUONG'!$C$2:$E$1306,3,FALSE), "")</f>
        <v/>
      </c>
      <c r="H688" s="66">
        <f t="shared" si="70"/>
        <v>0</v>
      </c>
      <c r="I688" s="215">
        <f t="shared" si="71"/>
        <v>8.23</v>
      </c>
      <c r="J688" s="223">
        <v>87</v>
      </c>
      <c r="K688" s="66" t="str">
        <f t="shared" si="72"/>
        <v>Giỏi</v>
      </c>
      <c r="L688" s="66">
        <f t="shared" si="73"/>
        <v>450000</v>
      </c>
      <c r="M688" s="218" t="str">
        <f t="shared" si="74"/>
        <v/>
      </c>
      <c r="N688" s="219">
        <f t="shared" si="75"/>
        <v>1</v>
      </c>
      <c r="O688" s="219" t="str">
        <f t="shared" si="76"/>
        <v/>
      </c>
      <c r="Q688" s="114">
        <v>1</v>
      </c>
    </row>
    <row r="689" spans="1:17" ht="21.75" customHeight="1" x14ac:dyDescent="0.3">
      <c r="A689" s="214">
        <f>SUBTOTAL(9,$Q$22:Q688)+1</f>
        <v>667</v>
      </c>
      <c r="B689" s="223">
        <v>110140061</v>
      </c>
      <c r="C689" s="223" t="s">
        <v>1589</v>
      </c>
      <c r="D689" s="223" t="s">
        <v>2293</v>
      </c>
      <c r="E689" s="223">
        <v>19</v>
      </c>
      <c r="F689" s="223">
        <v>8.23</v>
      </c>
      <c r="G689" s="66" t="str">
        <f>IFERROR(VLOOKUP(B689:B3728,'DOI TUONG'!$C$2:$E$1306,3,FALSE), "")</f>
        <v/>
      </c>
      <c r="H689" s="66">
        <f t="shared" si="70"/>
        <v>0</v>
      </c>
      <c r="I689" s="215">
        <f t="shared" si="71"/>
        <v>8.23</v>
      </c>
      <c r="J689" s="223">
        <v>86</v>
      </c>
      <c r="K689" s="66" t="str">
        <f t="shared" si="72"/>
        <v>Giỏi</v>
      </c>
      <c r="L689" s="66">
        <f t="shared" si="73"/>
        <v>450000</v>
      </c>
      <c r="M689" s="218" t="str">
        <f t="shared" si="74"/>
        <v/>
      </c>
      <c r="N689" s="219">
        <f t="shared" si="75"/>
        <v>1</v>
      </c>
      <c r="O689" s="219" t="str">
        <f t="shared" si="76"/>
        <v/>
      </c>
      <c r="Q689" s="114">
        <v>1</v>
      </c>
    </row>
    <row r="690" spans="1:17" ht="21.75" customHeight="1" x14ac:dyDescent="0.3">
      <c r="A690" s="214">
        <f>SUBTOTAL(9,$Q$22:Q689)+1</f>
        <v>668</v>
      </c>
      <c r="B690" s="223">
        <v>101110360</v>
      </c>
      <c r="C690" s="223" t="s">
        <v>943</v>
      </c>
      <c r="D690" s="223" t="s">
        <v>140</v>
      </c>
      <c r="E690" s="223">
        <v>23</v>
      </c>
      <c r="F690" s="223">
        <v>8.23</v>
      </c>
      <c r="G690" s="66" t="str">
        <f>IFERROR(VLOOKUP(B690:B3729,'DOI TUONG'!$C$2:$E$1306,3,FALSE), "")</f>
        <v/>
      </c>
      <c r="H690" s="66">
        <f t="shared" si="70"/>
        <v>0</v>
      </c>
      <c r="I690" s="215">
        <f t="shared" si="71"/>
        <v>8.23</v>
      </c>
      <c r="J690" s="223">
        <v>83</v>
      </c>
      <c r="K690" s="66" t="str">
        <f t="shared" si="72"/>
        <v>Giỏi</v>
      </c>
      <c r="L690" s="66">
        <f t="shared" si="73"/>
        <v>450000</v>
      </c>
      <c r="M690" s="218" t="str">
        <f t="shared" si="74"/>
        <v/>
      </c>
      <c r="N690" s="219">
        <f t="shared" si="75"/>
        <v>1</v>
      </c>
      <c r="O690" s="219" t="str">
        <f t="shared" si="76"/>
        <v/>
      </c>
      <c r="Q690" s="114">
        <v>1</v>
      </c>
    </row>
    <row r="691" spans="1:17" ht="21.75" customHeight="1" x14ac:dyDescent="0.3">
      <c r="A691" s="214">
        <f>SUBTOTAL(9,$Q$22:Q690)+1</f>
        <v>669</v>
      </c>
      <c r="B691" s="223">
        <v>105120400</v>
      </c>
      <c r="C691" s="223" t="s">
        <v>893</v>
      </c>
      <c r="D691" s="223" t="s">
        <v>168</v>
      </c>
      <c r="E691" s="223">
        <v>18</v>
      </c>
      <c r="F691" s="223">
        <v>8.23</v>
      </c>
      <c r="G691" s="66" t="str">
        <f>IFERROR(VLOOKUP(B691:B3730,'DOI TUONG'!$C$2:$E$1306,3,FALSE), "")</f>
        <v/>
      </c>
      <c r="H691" s="66">
        <f t="shared" si="70"/>
        <v>0</v>
      </c>
      <c r="I691" s="215">
        <f t="shared" si="71"/>
        <v>8.23</v>
      </c>
      <c r="J691" s="223">
        <v>83</v>
      </c>
      <c r="K691" s="66" t="str">
        <f t="shared" si="72"/>
        <v>Giỏi</v>
      </c>
      <c r="L691" s="66">
        <f t="shared" si="73"/>
        <v>450000</v>
      </c>
      <c r="M691" s="218" t="str">
        <f t="shared" si="74"/>
        <v/>
      </c>
      <c r="N691" s="219">
        <f t="shared" si="75"/>
        <v>1</v>
      </c>
      <c r="O691" s="219" t="str">
        <f t="shared" si="76"/>
        <v/>
      </c>
      <c r="Q691" s="114">
        <v>1</v>
      </c>
    </row>
    <row r="692" spans="1:17" ht="21.75" customHeight="1" x14ac:dyDescent="0.3">
      <c r="A692" s="214">
        <f>SUBTOTAL(9,$Q$22:Q691)+1</f>
        <v>670</v>
      </c>
      <c r="B692" s="223">
        <v>106110161</v>
      </c>
      <c r="C692" s="223" t="s">
        <v>1956</v>
      </c>
      <c r="D692" s="223" t="s">
        <v>196</v>
      </c>
      <c r="E692" s="223">
        <v>15</v>
      </c>
      <c r="F692" s="223">
        <v>8.0299999999999994</v>
      </c>
      <c r="G692" s="66" t="str">
        <f>IFERROR(VLOOKUP(B692:B3731,'DOI TUONG'!$C$2:$E$1306,3,FALSE), "")</f>
        <v>PBT CĐ</v>
      </c>
      <c r="H692" s="66">
        <f t="shared" si="70"/>
        <v>0.2</v>
      </c>
      <c r="I692" s="215">
        <f t="shared" si="71"/>
        <v>8.2299999999999986</v>
      </c>
      <c r="J692" s="223">
        <v>97</v>
      </c>
      <c r="K692" s="66" t="str">
        <f t="shared" si="72"/>
        <v>Giỏi</v>
      </c>
      <c r="L692" s="66">
        <f t="shared" si="73"/>
        <v>450000</v>
      </c>
      <c r="M692" s="218" t="str">
        <f t="shared" si="74"/>
        <v/>
      </c>
      <c r="N692" s="219">
        <f t="shared" si="75"/>
        <v>1</v>
      </c>
      <c r="O692" s="219" t="str">
        <f t="shared" si="76"/>
        <v/>
      </c>
      <c r="Q692" s="114">
        <v>1</v>
      </c>
    </row>
    <row r="693" spans="1:17" ht="21.75" customHeight="1" x14ac:dyDescent="0.3">
      <c r="A693" s="214">
        <f>SUBTOTAL(9,$Q$22:Q692)+1</f>
        <v>671</v>
      </c>
      <c r="B693" s="223">
        <v>107130102</v>
      </c>
      <c r="C693" s="223" t="s">
        <v>987</v>
      </c>
      <c r="D693" s="223" t="s">
        <v>289</v>
      </c>
      <c r="E693" s="223">
        <v>18</v>
      </c>
      <c r="F693" s="223">
        <v>8.0299999999999994</v>
      </c>
      <c r="G693" s="66" t="str">
        <f>IFERROR(VLOOKUP(B693:B3732,'DOI TUONG'!$C$2:$E$1306,3,FALSE), "")</f>
        <v>UV LCĐ</v>
      </c>
      <c r="H693" s="66">
        <f t="shared" si="70"/>
        <v>0.2</v>
      </c>
      <c r="I693" s="215">
        <f t="shared" si="71"/>
        <v>8.2299999999999986</v>
      </c>
      <c r="J693" s="223">
        <v>92</v>
      </c>
      <c r="K693" s="66" t="str">
        <f t="shared" si="72"/>
        <v>Giỏi</v>
      </c>
      <c r="L693" s="66">
        <f t="shared" si="73"/>
        <v>450000</v>
      </c>
      <c r="M693" s="218" t="str">
        <f t="shared" si="74"/>
        <v/>
      </c>
      <c r="N693" s="219">
        <f t="shared" si="75"/>
        <v>1</v>
      </c>
      <c r="O693" s="219" t="str">
        <f t="shared" si="76"/>
        <v/>
      </c>
      <c r="Q693" s="114">
        <v>1</v>
      </c>
    </row>
    <row r="694" spans="1:17" ht="21.75" customHeight="1" x14ac:dyDescent="0.3">
      <c r="A694" s="214">
        <f>SUBTOTAL(9,$Q$22:Q693)+1</f>
        <v>672</v>
      </c>
      <c r="B694" s="223">
        <v>104110070</v>
      </c>
      <c r="C694" s="223" t="s">
        <v>1627</v>
      </c>
      <c r="D694" s="223" t="s">
        <v>197</v>
      </c>
      <c r="E694" s="223">
        <v>21</v>
      </c>
      <c r="F694" s="223">
        <v>8.0299999999999994</v>
      </c>
      <c r="G694" s="66" t="str">
        <f>IFERROR(VLOOKUP(B694:B3733,'DOI TUONG'!$C$2:$E$1306,3,FALSE), "")</f>
        <v>LP</v>
      </c>
      <c r="H694" s="66">
        <f t="shared" si="70"/>
        <v>0.2</v>
      </c>
      <c r="I694" s="215">
        <f t="shared" si="71"/>
        <v>8.2299999999999986</v>
      </c>
      <c r="J694" s="223">
        <v>91</v>
      </c>
      <c r="K694" s="66" t="str">
        <f t="shared" si="72"/>
        <v>Giỏi</v>
      </c>
      <c r="L694" s="66">
        <f t="shared" si="73"/>
        <v>450000</v>
      </c>
      <c r="M694" s="218" t="str">
        <f t="shared" si="74"/>
        <v/>
      </c>
      <c r="N694" s="219">
        <f t="shared" si="75"/>
        <v>1</v>
      </c>
      <c r="O694" s="219" t="str">
        <f t="shared" si="76"/>
        <v/>
      </c>
      <c r="Q694" s="114">
        <v>1</v>
      </c>
    </row>
    <row r="695" spans="1:17" ht="21.75" customHeight="1" x14ac:dyDescent="0.3">
      <c r="A695" s="214">
        <f>SUBTOTAL(9,$Q$22:Q694)+1</f>
        <v>673</v>
      </c>
      <c r="B695" s="223">
        <v>107140256</v>
      </c>
      <c r="C695" s="223" t="s">
        <v>2008</v>
      </c>
      <c r="D695" s="223" t="s">
        <v>2000</v>
      </c>
      <c r="E695" s="223">
        <v>18</v>
      </c>
      <c r="F695" s="223">
        <v>8.2200000000000006</v>
      </c>
      <c r="G695" s="66" t="str">
        <f>IFERROR(VLOOKUP(B695:B3734,'DOI TUONG'!$C$2:$E$1306,3,FALSE), "")</f>
        <v/>
      </c>
      <c r="H695" s="66">
        <f t="shared" si="70"/>
        <v>0</v>
      </c>
      <c r="I695" s="215">
        <f t="shared" si="71"/>
        <v>8.2200000000000006</v>
      </c>
      <c r="J695" s="223">
        <v>92</v>
      </c>
      <c r="K695" s="66" t="str">
        <f t="shared" si="72"/>
        <v>Giỏi</v>
      </c>
      <c r="L695" s="66">
        <f t="shared" si="73"/>
        <v>450000</v>
      </c>
      <c r="M695" s="218" t="str">
        <f t="shared" si="74"/>
        <v/>
      </c>
      <c r="N695" s="219">
        <f t="shared" si="75"/>
        <v>1</v>
      </c>
      <c r="O695" s="219" t="str">
        <f t="shared" si="76"/>
        <v/>
      </c>
      <c r="Q695" s="114">
        <v>1</v>
      </c>
    </row>
    <row r="696" spans="1:17" ht="21.75" customHeight="1" x14ac:dyDescent="0.3">
      <c r="A696" s="214">
        <f>SUBTOTAL(9,$Q$22:Q695)+1</f>
        <v>674</v>
      </c>
      <c r="B696" s="223">
        <v>110120311</v>
      </c>
      <c r="C696" s="223" t="s">
        <v>1036</v>
      </c>
      <c r="D696" s="223" t="s">
        <v>50</v>
      </c>
      <c r="E696" s="223">
        <v>16.5</v>
      </c>
      <c r="F696" s="223">
        <v>7.92</v>
      </c>
      <c r="G696" s="66" t="str">
        <f>IFERROR(VLOOKUP(B696:B3735,'DOI TUONG'!$C$2:$E$1306,3,FALSE), "")</f>
        <v>PBT LCĐ</v>
      </c>
      <c r="H696" s="66">
        <f t="shared" si="70"/>
        <v>0.3</v>
      </c>
      <c r="I696" s="215">
        <f t="shared" si="71"/>
        <v>8.2200000000000006</v>
      </c>
      <c r="J696" s="223">
        <v>91</v>
      </c>
      <c r="K696" s="66" t="str">
        <f t="shared" si="72"/>
        <v>Giỏi</v>
      </c>
      <c r="L696" s="66">
        <f t="shared" si="73"/>
        <v>450000</v>
      </c>
      <c r="M696" s="218" t="str">
        <f t="shared" si="74"/>
        <v/>
      </c>
      <c r="N696" s="219">
        <f t="shared" si="75"/>
        <v>1</v>
      </c>
      <c r="O696" s="219" t="str">
        <f t="shared" si="76"/>
        <v/>
      </c>
      <c r="Q696" s="114">
        <v>1</v>
      </c>
    </row>
    <row r="697" spans="1:17" ht="21.75" customHeight="1" x14ac:dyDescent="0.3">
      <c r="A697" s="214">
        <f>SUBTOTAL(9,$Q$22:Q696)+1</f>
        <v>675</v>
      </c>
      <c r="B697" s="223">
        <v>106110139</v>
      </c>
      <c r="C697" s="223" t="s">
        <v>1436</v>
      </c>
      <c r="D697" s="223" t="s">
        <v>196</v>
      </c>
      <c r="E697" s="223">
        <v>15</v>
      </c>
      <c r="F697" s="223">
        <v>8.2200000000000006</v>
      </c>
      <c r="G697" s="66" t="str">
        <f>IFERROR(VLOOKUP(B697:B3736,'DOI TUONG'!$C$2:$E$1306,3,FALSE), "")</f>
        <v/>
      </c>
      <c r="H697" s="66">
        <f t="shared" si="70"/>
        <v>0</v>
      </c>
      <c r="I697" s="215">
        <f t="shared" si="71"/>
        <v>8.2200000000000006</v>
      </c>
      <c r="J697" s="223">
        <v>89</v>
      </c>
      <c r="K697" s="66" t="str">
        <f t="shared" si="72"/>
        <v>Giỏi</v>
      </c>
      <c r="L697" s="66">
        <f t="shared" si="73"/>
        <v>450000</v>
      </c>
      <c r="M697" s="218" t="str">
        <f t="shared" si="74"/>
        <v/>
      </c>
      <c r="N697" s="219">
        <f t="shared" si="75"/>
        <v>1</v>
      </c>
      <c r="O697" s="219" t="str">
        <f t="shared" si="76"/>
        <v/>
      </c>
      <c r="Q697" s="114">
        <v>1</v>
      </c>
    </row>
    <row r="698" spans="1:17" ht="21.75" customHeight="1" x14ac:dyDescent="0.3">
      <c r="A698" s="214">
        <f>SUBTOTAL(9,$Q$22:Q697)+1</f>
        <v>676</v>
      </c>
      <c r="B698" s="223">
        <v>107110274</v>
      </c>
      <c r="C698" s="223" t="s">
        <v>966</v>
      </c>
      <c r="D698" s="223" t="s">
        <v>132</v>
      </c>
      <c r="E698" s="223">
        <v>18.5</v>
      </c>
      <c r="F698" s="223">
        <v>8.2200000000000006</v>
      </c>
      <c r="G698" s="66" t="str">
        <f>IFERROR(VLOOKUP(B698:B3737,'DOI TUONG'!$C$2:$E$1306,3,FALSE), "")</f>
        <v/>
      </c>
      <c r="H698" s="66">
        <f t="shared" si="70"/>
        <v>0</v>
      </c>
      <c r="I698" s="215">
        <f t="shared" si="71"/>
        <v>8.2200000000000006</v>
      </c>
      <c r="J698" s="223">
        <v>89</v>
      </c>
      <c r="K698" s="66" t="str">
        <f t="shared" si="72"/>
        <v>Giỏi</v>
      </c>
      <c r="L698" s="66">
        <f t="shared" si="73"/>
        <v>450000</v>
      </c>
      <c r="M698" s="218" t="str">
        <f t="shared" si="74"/>
        <v/>
      </c>
      <c r="N698" s="219">
        <f t="shared" si="75"/>
        <v>1</v>
      </c>
      <c r="O698" s="219" t="str">
        <f t="shared" si="76"/>
        <v/>
      </c>
      <c r="Q698" s="114">
        <v>1</v>
      </c>
    </row>
    <row r="699" spans="1:17" ht="21.75" customHeight="1" x14ac:dyDescent="0.3">
      <c r="A699" s="214">
        <f>SUBTOTAL(9,$Q$22:Q698)+1</f>
        <v>677</v>
      </c>
      <c r="B699" s="223">
        <v>111110117</v>
      </c>
      <c r="C699" s="223" t="s">
        <v>1224</v>
      </c>
      <c r="D699" s="223" t="s">
        <v>254</v>
      </c>
      <c r="E699" s="223">
        <v>21</v>
      </c>
      <c r="F699" s="223">
        <v>8.2200000000000006</v>
      </c>
      <c r="G699" s="66" t="str">
        <f>IFERROR(VLOOKUP(B699:B3738,'DOI TUONG'!$C$2:$E$1306,3,FALSE), "")</f>
        <v/>
      </c>
      <c r="H699" s="66">
        <f t="shared" si="70"/>
        <v>0</v>
      </c>
      <c r="I699" s="215">
        <f t="shared" si="71"/>
        <v>8.2200000000000006</v>
      </c>
      <c r="J699" s="223">
        <v>88</v>
      </c>
      <c r="K699" s="66" t="str">
        <f t="shared" si="72"/>
        <v>Giỏi</v>
      </c>
      <c r="L699" s="66">
        <f t="shared" si="73"/>
        <v>450000</v>
      </c>
      <c r="M699" s="218" t="str">
        <f t="shared" si="74"/>
        <v/>
      </c>
      <c r="N699" s="219">
        <f t="shared" si="75"/>
        <v>1</v>
      </c>
      <c r="O699" s="219" t="str">
        <f t="shared" si="76"/>
        <v/>
      </c>
      <c r="Q699" s="114">
        <v>1</v>
      </c>
    </row>
    <row r="700" spans="1:17" ht="21.75" customHeight="1" x14ac:dyDescent="0.3">
      <c r="A700" s="214">
        <f>SUBTOTAL(9,$Q$22:Q699)+1</f>
        <v>678</v>
      </c>
      <c r="B700" s="223">
        <v>118120027</v>
      </c>
      <c r="C700" s="223" t="s">
        <v>1350</v>
      </c>
      <c r="D700" s="223" t="s">
        <v>82</v>
      </c>
      <c r="E700" s="223">
        <v>19</v>
      </c>
      <c r="F700" s="223">
        <v>8.2200000000000006</v>
      </c>
      <c r="G700" s="66" t="str">
        <f>IFERROR(VLOOKUP(B700:B3739,'DOI TUONG'!$C$2:$E$1306,3,FALSE), "")</f>
        <v/>
      </c>
      <c r="H700" s="66">
        <f t="shared" si="70"/>
        <v>0</v>
      </c>
      <c r="I700" s="215">
        <f t="shared" si="71"/>
        <v>8.2200000000000006</v>
      </c>
      <c r="J700" s="223">
        <v>87</v>
      </c>
      <c r="K700" s="66" t="str">
        <f t="shared" si="72"/>
        <v>Giỏi</v>
      </c>
      <c r="L700" s="66">
        <f t="shared" si="73"/>
        <v>450000</v>
      </c>
      <c r="M700" s="218" t="str">
        <f t="shared" si="74"/>
        <v/>
      </c>
      <c r="N700" s="219">
        <f t="shared" si="75"/>
        <v>1</v>
      </c>
      <c r="O700" s="219" t="str">
        <f t="shared" si="76"/>
        <v/>
      </c>
      <c r="Q700" s="114">
        <v>1</v>
      </c>
    </row>
    <row r="701" spans="1:17" ht="21.75" customHeight="1" x14ac:dyDescent="0.3">
      <c r="A701" s="214">
        <f>SUBTOTAL(9,$Q$22:Q700)+1</f>
        <v>679</v>
      </c>
      <c r="B701" s="223">
        <v>118130102</v>
      </c>
      <c r="C701" s="223" t="s">
        <v>1490</v>
      </c>
      <c r="D701" s="223" t="s">
        <v>97</v>
      </c>
      <c r="E701" s="223">
        <v>19</v>
      </c>
      <c r="F701" s="223">
        <v>8.2200000000000006</v>
      </c>
      <c r="G701" s="66" t="str">
        <f>IFERROR(VLOOKUP(B701:B3740,'DOI TUONG'!$C$2:$E$1306,3,FALSE), "")</f>
        <v/>
      </c>
      <c r="H701" s="66">
        <f t="shared" si="70"/>
        <v>0</v>
      </c>
      <c r="I701" s="215">
        <f t="shared" si="71"/>
        <v>8.2200000000000006</v>
      </c>
      <c r="J701" s="223">
        <v>85</v>
      </c>
      <c r="K701" s="66" t="str">
        <f t="shared" si="72"/>
        <v>Giỏi</v>
      </c>
      <c r="L701" s="66">
        <f t="shared" si="73"/>
        <v>450000</v>
      </c>
      <c r="M701" s="218" t="str">
        <f t="shared" si="74"/>
        <v/>
      </c>
      <c r="N701" s="219">
        <f t="shared" si="75"/>
        <v>1</v>
      </c>
      <c r="O701" s="219" t="str">
        <f t="shared" si="76"/>
        <v/>
      </c>
      <c r="Q701" s="114">
        <v>1</v>
      </c>
    </row>
    <row r="702" spans="1:17" ht="21.75" customHeight="1" x14ac:dyDescent="0.3">
      <c r="A702" s="214">
        <f>SUBTOTAL(9,$Q$22:Q701)+1</f>
        <v>680</v>
      </c>
      <c r="B702" s="223">
        <v>107110409</v>
      </c>
      <c r="C702" s="223" t="s">
        <v>2708</v>
      </c>
      <c r="D702" s="223" t="s">
        <v>112</v>
      </c>
      <c r="E702" s="223">
        <v>17</v>
      </c>
      <c r="F702" s="223">
        <v>8.2200000000000006</v>
      </c>
      <c r="G702" s="66" t="str">
        <f>IFERROR(VLOOKUP(B702:B3741,'DOI TUONG'!$C$2:$E$1306,3,FALSE), "")</f>
        <v/>
      </c>
      <c r="H702" s="66">
        <f t="shared" si="70"/>
        <v>0</v>
      </c>
      <c r="I702" s="215">
        <f t="shared" si="71"/>
        <v>8.2200000000000006</v>
      </c>
      <c r="J702" s="223">
        <v>84</v>
      </c>
      <c r="K702" s="66" t="str">
        <f t="shared" si="72"/>
        <v>Giỏi</v>
      </c>
      <c r="L702" s="66">
        <f t="shared" si="73"/>
        <v>450000</v>
      </c>
      <c r="M702" s="218" t="str">
        <f t="shared" si="74"/>
        <v/>
      </c>
      <c r="N702" s="219">
        <f t="shared" si="75"/>
        <v>1</v>
      </c>
      <c r="O702" s="219" t="str">
        <f t="shared" si="76"/>
        <v/>
      </c>
      <c r="Q702" s="114">
        <v>1</v>
      </c>
    </row>
    <row r="703" spans="1:17" ht="21.75" customHeight="1" x14ac:dyDescent="0.3">
      <c r="A703" s="214">
        <f>SUBTOTAL(9,$Q$22:Q702)+1</f>
        <v>681</v>
      </c>
      <c r="B703" s="223">
        <v>109110210</v>
      </c>
      <c r="C703" s="223" t="s">
        <v>3862</v>
      </c>
      <c r="D703" s="223" t="s">
        <v>40</v>
      </c>
      <c r="E703" s="223">
        <v>18.5</v>
      </c>
      <c r="F703" s="223">
        <v>8.2200000000000006</v>
      </c>
      <c r="G703" s="66" t="str">
        <f>IFERROR(VLOOKUP(B703:B3742,'DOI TUONG'!$C$2:$E$1306,3,FALSE), "")</f>
        <v/>
      </c>
      <c r="H703" s="66">
        <f t="shared" si="70"/>
        <v>0</v>
      </c>
      <c r="I703" s="215">
        <f t="shared" si="71"/>
        <v>8.2200000000000006</v>
      </c>
      <c r="J703" s="223">
        <v>83</v>
      </c>
      <c r="K703" s="66" t="str">
        <f t="shared" si="72"/>
        <v>Giỏi</v>
      </c>
      <c r="L703" s="66">
        <f t="shared" si="73"/>
        <v>450000</v>
      </c>
      <c r="M703" s="218" t="str">
        <f t="shared" si="74"/>
        <v/>
      </c>
      <c r="N703" s="219">
        <f t="shared" si="75"/>
        <v>1</v>
      </c>
      <c r="O703" s="219" t="str">
        <f t="shared" si="76"/>
        <v/>
      </c>
      <c r="Q703" s="114">
        <v>1</v>
      </c>
    </row>
    <row r="704" spans="1:17" ht="21.75" customHeight="1" x14ac:dyDescent="0.3">
      <c r="A704" s="214">
        <f>SUBTOTAL(9,$Q$22:Q703)+1</f>
        <v>682</v>
      </c>
      <c r="B704" s="223">
        <v>118140125</v>
      </c>
      <c r="C704" s="223" t="s">
        <v>3780</v>
      </c>
      <c r="D704" s="223" t="s">
        <v>2232</v>
      </c>
      <c r="E704" s="223">
        <v>19</v>
      </c>
      <c r="F704" s="223">
        <v>8.2200000000000006</v>
      </c>
      <c r="G704" s="66" t="str">
        <f>IFERROR(VLOOKUP(B704:B3743,'DOI TUONG'!$C$2:$E$1306,3,FALSE), "")</f>
        <v/>
      </c>
      <c r="H704" s="66">
        <f t="shared" si="70"/>
        <v>0</v>
      </c>
      <c r="I704" s="215">
        <f t="shared" si="71"/>
        <v>8.2200000000000006</v>
      </c>
      <c r="J704" s="223">
        <v>81</v>
      </c>
      <c r="K704" s="66" t="str">
        <f t="shared" si="72"/>
        <v>Giỏi</v>
      </c>
      <c r="L704" s="66">
        <f t="shared" si="73"/>
        <v>450000</v>
      </c>
      <c r="M704" s="218" t="str">
        <f t="shared" si="74"/>
        <v/>
      </c>
      <c r="N704" s="219">
        <f t="shared" si="75"/>
        <v>1</v>
      </c>
      <c r="O704" s="219" t="str">
        <f t="shared" si="76"/>
        <v/>
      </c>
      <c r="Q704" s="114">
        <v>1</v>
      </c>
    </row>
    <row r="705" spans="1:17" ht="21.75" customHeight="1" x14ac:dyDescent="0.3">
      <c r="A705" s="214">
        <f>SUBTOTAL(9,$Q$22:Q704)+1</f>
        <v>683</v>
      </c>
      <c r="B705" s="223">
        <v>110140074</v>
      </c>
      <c r="C705" s="223" t="s">
        <v>2292</v>
      </c>
      <c r="D705" s="223" t="s">
        <v>2293</v>
      </c>
      <c r="E705" s="223">
        <v>20</v>
      </c>
      <c r="F705" s="223">
        <v>8.2200000000000006</v>
      </c>
      <c r="G705" s="66" t="str">
        <f>IFERROR(VLOOKUP(B705:B3744,'DOI TUONG'!$C$2:$E$1306,3,FALSE), "")</f>
        <v/>
      </c>
      <c r="H705" s="66">
        <f t="shared" si="70"/>
        <v>0</v>
      </c>
      <c r="I705" s="215">
        <f t="shared" si="71"/>
        <v>8.2200000000000006</v>
      </c>
      <c r="J705" s="223">
        <v>81</v>
      </c>
      <c r="K705" s="66" t="str">
        <f t="shared" si="72"/>
        <v>Giỏi</v>
      </c>
      <c r="L705" s="66">
        <f t="shared" si="73"/>
        <v>450000</v>
      </c>
      <c r="M705" s="218" t="str">
        <f t="shared" si="74"/>
        <v/>
      </c>
      <c r="N705" s="219">
        <f t="shared" si="75"/>
        <v>1</v>
      </c>
      <c r="O705" s="219" t="str">
        <f t="shared" si="76"/>
        <v/>
      </c>
      <c r="Q705" s="114">
        <v>1</v>
      </c>
    </row>
    <row r="706" spans="1:17" ht="21.75" customHeight="1" x14ac:dyDescent="0.3">
      <c r="A706" s="214">
        <f>SUBTOTAL(9,$Q$22:Q705)+1</f>
        <v>684</v>
      </c>
      <c r="B706" s="223">
        <v>105130145</v>
      </c>
      <c r="C706" s="223" t="s">
        <v>2597</v>
      </c>
      <c r="D706" s="223" t="s">
        <v>218</v>
      </c>
      <c r="E706" s="223">
        <v>17.5</v>
      </c>
      <c r="F706" s="223">
        <v>8.02</v>
      </c>
      <c r="G706" s="66" t="str">
        <f>IFERROR(VLOOKUP(B706:B3745,'DOI TUONG'!$C$2:$E$1306,3,FALSE), "")</f>
        <v>PBT CĐ</v>
      </c>
      <c r="H706" s="66">
        <f t="shared" si="70"/>
        <v>0.2</v>
      </c>
      <c r="I706" s="215">
        <f t="shared" si="71"/>
        <v>8.2199999999999989</v>
      </c>
      <c r="J706" s="223">
        <v>91</v>
      </c>
      <c r="K706" s="66" t="str">
        <f t="shared" si="72"/>
        <v>Giỏi</v>
      </c>
      <c r="L706" s="66">
        <f t="shared" si="73"/>
        <v>450000</v>
      </c>
      <c r="M706" s="218" t="str">
        <f t="shared" si="74"/>
        <v/>
      </c>
      <c r="N706" s="219">
        <f t="shared" si="75"/>
        <v>1</v>
      </c>
      <c r="O706" s="219" t="str">
        <f t="shared" si="76"/>
        <v/>
      </c>
      <c r="Q706" s="114">
        <v>1</v>
      </c>
    </row>
    <row r="707" spans="1:17" ht="21.75" customHeight="1" x14ac:dyDescent="0.3">
      <c r="A707" s="214">
        <f>SUBTOTAL(9,$Q$22:Q706)+1</f>
        <v>685</v>
      </c>
      <c r="B707" s="223">
        <v>118130051</v>
      </c>
      <c r="C707" s="223" t="s">
        <v>2775</v>
      </c>
      <c r="D707" s="223" t="s">
        <v>298</v>
      </c>
      <c r="E707" s="223">
        <v>18</v>
      </c>
      <c r="F707" s="223">
        <v>8.02</v>
      </c>
      <c r="G707" s="66" t="str">
        <f>IFERROR(VLOOKUP(B707:B3746,'DOI TUONG'!$C$2:$E$1306,3,FALSE), "")</f>
        <v>LP</v>
      </c>
      <c r="H707" s="66">
        <f t="shared" si="70"/>
        <v>0.2</v>
      </c>
      <c r="I707" s="215">
        <f t="shared" si="71"/>
        <v>8.2199999999999989</v>
      </c>
      <c r="J707" s="223">
        <v>90</v>
      </c>
      <c r="K707" s="66" t="str">
        <f t="shared" si="72"/>
        <v>Giỏi</v>
      </c>
      <c r="L707" s="66">
        <f t="shared" si="73"/>
        <v>450000</v>
      </c>
      <c r="M707" s="218" t="str">
        <f t="shared" si="74"/>
        <v/>
      </c>
      <c r="N707" s="219">
        <f t="shared" si="75"/>
        <v>1</v>
      </c>
      <c r="O707" s="219" t="str">
        <f t="shared" si="76"/>
        <v/>
      </c>
      <c r="Q707" s="114">
        <v>1</v>
      </c>
    </row>
    <row r="708" spans="1:17" ht="21.75" customHeight="1" x14ac:dyDescent="0.3">
      <c r="A708" s="214">
        <f>SUBTOTAL(9,$Q$22:Q707)+1</f>
        <v>686</v>
      </c>
      <c r="B708" s="223">
        <v>117120135</v>
      </c>
      <c r="C708" s="223" t="s">
        <v>2710</v>
      </c>
      <c r="D708" s="223" t="s">
        <v>92</v>
      </c>
      <c r="E708" s="223">
        <v>17</v>
      </c>
      <c r="F708" s="223">
        <v>8.02</v>
      </c>
      <c r="G708" s="66" t="str">
        <f>IFERROR(VLOOKUP(B708:B3747,'DOI TUONG'!$C$2:$E$1306,3,FALSE), "")</f>
        <v>PBT CĐ</v>
      </c>
      <c r="H708" s="66">
        <f t="shared" si="70"/>
        <v>0.2</v>
      </c>
      <c r="I708" s="215">
        <f t="shared" si="71"/>
        <v>8.2199999999999989</v>
      </c>
      <c r="J708" s="223">
        <v>88</v>
      </c>
      <c r="K708" s="66" t="str">
        <f t="shared" si="72"/>
        <v>Giỏi</v>
      </c>
      <c r="L708" s="66">
        <f t="shared" si="73"/>
        <v>450000</v>
      </c>
      <c r="M708" s="218" t="str">
        <f t="shared" si="74"/>
        <v/>
      </c>
      <c r="N708" s="219">
        <f t="shared" si="75"/>
        <v>1</v>
      </c>
      <c r="O708" s="219" t="str">
        <f t="shared" si="76"/>
        <v/>
      </c>
      <c r="Q708" s="114">
        <v>1</v>
      </c>
    </row>
    <row r="709" spans="1:17" ht="21.75" customHeight="1" x14ac:dyDescent="0.3">
      <c r="A709" s="214">
        <f>SUBTOTAL(9,$Q$22:Q708)+1</f>
        <v>687</v>
      </c>
      <c r="B709" s="223">
        <v>109110221</v>
      </c>
      <c r="C709" s="223" t="s">
        <v>1697</v>
      </c>
      <c r="D709" s="223" t="s">
        <v>331</v>
      </c>
      <c r="E709" s="223">
        <v>21.5</v>
      </c>
      <c r="F709" s="223">
        <v>8.2100000000000009</v>
      </c>
      <c r="G709" s="66" t="str">
        <f>IFERROR(VLOOKUP(B709:B3748,'DOI TUONG'!$C$2:$E$1306,3,FALSE), "")</f>
        <v/>
      </c>
      <c r="H709" s="66">
        <f t="shared" si="70"/>
        <v>0</v>
      </c>
      <c r="I709" s="215">
        <f t="shared" si="71"/>
        <v>8.2100000000000009</v>
      </c>
      <c r="J709" s="223">
        <v>92</v>
      </c>
      <c r="K709" s="66" t="str">
        <f t="shared" si="72"/>
        <v>Giỏi</v>
      </c>
      <c r="L709" s="66">
        <f t="shared" si="73"/>
        <v>450000</v>
      </c>
      <c r="M709" s="218" t="str">
        <f t="shared" si="74"/>
        <v/>
      </c>
      <c r="N709" s="219">
        <f t="shared" si="75"/>
        <v>1</v>
      </c>
      <c r="O709" s="219" t="str">
        <f t="shared" si="76"/>
        <v/>
      </c>
      <c r="Q709" s="114">
        <v>1</v>
      </c>
    </row>
    <row r="710" spans="1:17" ht="21.75" customHeight="1" x14ac:dyDescent="0.3">
      <c r="A710" s="214">
        <f>SUBTOTAL(9,$Q$22:Q709)+1</f>
        <v>688</v>
      </c>
      <c r="B710" s="223">
        <v>102130166</v>
      </c>
      <c r="C710" s="223" t="s">
        <v>244</v>
      </c>
      <c r="D710" s="223" t="s">
        <v>142</v>
      </c>
      <c r="E710" s="223">
        <v>18</v>
      </c>
      <c r="F710" s="223">
        <v>8.2100000000000009</v>
      </c>
      <c r="G710" s="66" t="str">
        <f>IFERROR(VLOOKUP(B710:B3749,'DOI TUONG'!$C$2:$E$1306,3,FALSE), "")</f>
        <v/>
      </c>
      <c r="H710" s="66">
        <f t="shared" si="70"/>
        <v>0</v>
      </c>
      <c r="I710" s="215">
        <f t="shared" si="71"/>
        <v>8.2100000000000009</v>
      </c>
      <c r="J710" s="223">
        <v>90</v>
      </c>
      <c r="K710" s="66" t="str">
        <f t="shared" si="72"/>
        <v>Giỏi</v>
      </c>
      <c r="L710" s="66">
        <f t="shared" si="73"/>
        <v>450000</v>
      </c>
      <c r="M710" s="218" t="str">
        <f t="shared" si="74"/>
        <v/>
      </c>
      <c r="N710" s="219">
        <f t="shared" si="75"/>
        <v>1</v>
      </c>
      <c r="O710" s="219" t="str">
        <f t="shared" si="76"/>
        <v/>
      </c>
      <c r="Q710" s="114">
        <v>1</v>
      </c>
    </row>
    <row r="711" spans="1:17" ht="21.75" customHeight="1" x14ac:dyDescent="0.3">
      <c r="A711" s="214">
        <f>SUBTOTAL(9,$Q$22:Q710)+1</f>
        <v>689</v>
      </c>
      <c r="B711" s="223">
        <v>118120089</v>
      </c>
      <c r="C711" s="223" t="s">
        <v>2229</v>
      </c>
      <c r="D711" s="223" t="s">
        <v>80</v>
      </c>
      <c r="E711" s="223">
        <v>19</v>
      </c>
      <c r="F711" s="223">
        <v>8.2100000000000009</v>
      </c>
      <c r="G711" s="66" t="str">
        <f>IFERROR(VLOOKUP(B711:B3750,'DOI TUONG'!$C$2:$E$1306,3,FALSE), "")</f>
        <v/>
      </c>
      <c r="H711" s="66">
        <f t="shared" si="70"/>
        <v>0</v>
      </c>
      <c r="I711" s="215">
        <f t="shared" si="71"/>
        <v>8.2100000000000009</v>
      </c>
      <c r="J711" s="223">
        <v>90</v>
      </c>
      <c r="K711" s="66" t="str">
        <f t="shared" si="72"/>
        <v>Giỏi</v>
      </c>
      <c r="L711" s="66">
        <f t="shared" si="73"/>
        <v>450000</v>
      </c>
      <c r="M711" s="218" t="str">
        <f t="shared" si="74"/>
        <v/>
      </c>
      <c r="N711" s="219">
        <f t="shared" si="75"/>
        <v>1</v>
      </c>
      <c r="O711" s="219" t="str">
        <f t="shared" si="76"/>
        <v/>
      </c>
      <c r="Q711" s="114">
        <v>1</v>
      </c>
    </row>
    <row r="712" spans="1:17" ht="21.75" customHeight="1" x14ac:dyDescent="0.3">
      <c r="A712" s="214">
        <f>SUBTOTAL(9,$Q$22:Q711)+1</f>
        <v>690</v>
      </c>
      <c r="B712" s="223">
        <v>105110167</v>
      </c>
      <c r="C712" s="223" t="s">
        <v>3432</v>
      </c>
      <c r="D712" s="223" t="s">
        <v>285</v>
      </c>
      <c r="E712" s="223">
        <v>15</v>
      </c>
      <c r="F712" s="223">
        <v>8.2100000000000009</v>
      </c>
      <c r="G712" s="66" t="str">
        <f>IFERROR(VLOOKUP(B712:B3751,'DOI TUONG'!$C$2:$E$1306,3,FALSE), "")</f>
        <v/>
      </c>
      <c r="H712" s="66">
        <f t="shared" si="70"/>
        <v>0</v>
      </c>
      <c r="I712" s="215">
        <f t="shared" si="71"/>
        <v>8.2100000000000009</v>
      </c>
      <c r="J712" s="223">
        <v>89</v>
      </c>
      <c r="K712" s="66" t="str">
        <f t="shared" si="72"/>
        <v>Giỏi</v>
      </c>
      <c r="L712" s="66">
        <f t="shared" si="73"/>
        <v>450000</v>
      </c>
      <c r="M712" s="218" t="str">
        <f t="shared" si="74"/>
        <v/>
      </c>
      <c r="N712" s="219">
        <f t="shared" si="75"/>
        <v>1</v>
      </c>
      <c r="O712" s="219" t="str">
        <f t="shared" si="76"/>
        <v/>
      </c>
      <c r="Q712" s="114">
        <v>1</v>
      </c>
    </row>
    <row r="713" spans="1:17" ht="21.75" customHeight="1" x14ac:dyDescent="0.3">
      <c r="A713" s="214">
        <f>SUBTOTAL(9,$Q$22:Q712)+1</f>
        <v>691</v>
      </c>
      <c r="B713" s="223">
        <v>107120115</v>
      </c>
      <c r="C713" s="223" t="s">
        <v>1173</v>
      </c>
      <c r="D713" s="223" t="s">
        <v>29</v>
      </c>
      <c r="E713" s="223">
        <v>16</v>
      </c>
      <c r="F713" s="223">
        <v>8.2100000000000009</v>
      </c>
      <c r="G713" s="66" t="str">
        <f>IFERROR(VLOOKUP(B713:B3752,'DOI TUONG'!$C$2:$E$1306,3,FALSE), "")</f>
        <v/>
      </c>
      <c r="H713" s="66">
        <f t="shared" si="70"/>
        <v>0</v>
      </c>
      <c r="I713" s="215">
        <f t="shared" si="71"/>
        <v>8.2100000000000009</v>
      </c>
      <c r="J713" s="223">
        <v>89</v>
      </c>
      <c r="K713" s="66" t="str">
        <f t="shared" si="72"/>
        <v>Giỏi</v>
      </c>
      <c r="L713" s="66">
        <f t="shared" si="73"/>
        <v>450000</v>
      </c>
      <c r="M713" s="218" t="str">
        <f t="shared" si="74"/>
        <v/>
      </c>
      <c r="N713" s="219">
        <f t="shared" si="75"/>
        <v>1</v>
      </c>
      <c r="O713" s="219" t="str">
        <f t="shared" si="76"/>
        <v/>
      </c>
      <c r="Q713" s="114">
        <v>1</v>
      </c>
    </row>
    <row r="714" spans="1:17" ht="21.75" customHeight="1" x14ac:dyDescent="0.3">
      <c r="A714" s="214">
        <f>SUBTOTAL(9,$Q$22:Q713)+1</f>
        <v>692</v>
      </c>
      <c r="B714" s="223">
        <v>107120122</v>
      </c>
      <c r="C714" s="223" t="s">
        <v>2972</v>
      </c>
      <c r="D714" s="223" t="s">
        <v>29</v>
      </c>
      <c r="E714" s="223">
        <v>14</v>
      </c>
      <c r="F714" s="223">
        <v>8.2100000000000009</v>
      </c>
      <c r="G714" s="66" t="str">
        <f>IFERROR(VLOOKUP(B714:B3753,'DOI TUONG'!$C$2:$E$1306,3,FALSE), "")</f>
        <v/>
      </c>
      <c r="H714" s="66">
        <f t="shared" si="70"/>
        <v>0</v>
      </c>
      <c r="I714" s="215">
        <f t="shared" si="71"/>
        <v>8.2100000000000009</v>
      </c>
      <c r="J714" s="223">
        <v>89</v>
      </c>
      <c r="K714" s="66" t="str">
        <f t="shared" si="72"/>
        <v>Giỏi</v>
      </c>
      <c r="L714" s="66">
        <f t="shared" si="73"/>
        <v>450000</v>
      </c>
      <c r="M714" s="218" t="str">
        <f t="shared" si="74"/>
        <v/>
      </c>
      <c r="N714" s="219">
        <f t="shared" si="75"/>
        <v>1</v>
      </c>
      <c r="O714" s="219" t="str">
        <f t="shared" si="76"/>
        <v/>
      </c>
      <c r="Q714" s="114">
        <v>1</v>
      </c>
    </row>
    <row r="715" spans="1:17" ht="21.75" customHeight="1" x14ac:dyDescent="0.3">
      <c r="A715" s="214">
        <f>SUBTOTAL(9,$Q$22:Q714)+1</f>
        <v>693</v>
      </c>
      <c r="B715" s="223">
        <v>118140071</v>
      </c>
      <c r="C715" s="223" t="s">
        <v>2769</v>
      </c>
      <c r="D715" s="223" t="s">
        <v>2183</v>
      </c>
      <c r="E715" s="223">
        <v>27</v>
      </c>
      <c r="F715" s="223">
        <v>8.2100000000000009</v>
      </c>
      <c r="G715" s="66" t="str">
        <f>IFERROR(VLOOKUP(B715:B3754,'DOI TUONG'!$C$2:$E$1306,3,FALSE), "")</f>
        <v/>
      </c>
      <c r="H715" s="66">
        <f t="shared" si="70"/>
        <v>0</v>
      </c>
      <c r="I715" s="215">
        <f t="shared" si="71"/>
        <v>8.2100000000000009</v>
      </c>
      <c r="J715" s="223">
        <v>88</v>
      </c>
      <c r="K715" s="66" t="str">
        <f t="shared" si="72"/>
        <v>Giỏi</v>
      </c>
      <c r="L715" s="66">
        <f t="shared" si="73"/>
        <v>450000</v>
      </c>
      <c r="M715" s="218" t="str">
        <f t="shared" si="74"/>
        <v/>
      </c>
      <c r="N715" s="219">
        <f t="shared" si="75"/>
        <v>1</v>
      </c>
      <c r="O715" s="219" t="str">
        <f t="shared" si="76"/>
        <v/>
      </c>
      <c r="Q715" s="114">
        <v>1</v>
      </c>
    </row>
    <row r="716" spans="1:17" ht="21.75" customHeight="1" x14ac:dyDescent="0.3">
      <c r="A716" s="214">
        <f>SUBTOTAL(9,$Q$22:Q715)+1</f>
        <v>694</v>
      </c>
      <c r="B716" s="223">
        <v>118130037</v>
      </c>
      <c r="C716" s="223" t="s">
        <v>1070</v>
      </c>
      <c r="D716" s="223" t="s">
        <v>298</v>
      </c>
      <c r="E716" s="223">
        <v>19</v>
      </c>
      <c r="F716" s="223">
        <v>8.2100000000000009</v>
      </c>
      <c r="G716" s="66" t="str">
        <f>IFERROR(VLOOKUP(B716:B3755,'DOI TUONG'!$C$2:$E$1306,3,FALSE), "")</f>
        <v/>
      </c>
      <c r="H716" s="66">
        <f t="shared" si="70"/>
        <v>0</v>
      </c>
      <c r="I716" s="215">
        <f t="shared" si="71"/>
        <v>8.2100000000000009</v>
      </c>
      <c r="J716" s="223">
        <v>88</v>
      </c>
      <c r="K716" s="66" t="str">
        <f t="shared" si="72"/>
        <v>Giỏi</v>
      </c>
      <c r="L716" s="66">
        <f t="shared" si="73"/>
        <v>450000</v>
      </c>
      <c r="M716" s="218" t="str">
        <f t="shared" si="74"/>
        <v/>
      </c>
      <c r="N716" s="219">
        <f t="shared" si="75"/>
        <v>1</v>
      </c>
      <c r="O716" s="219" t="str">
        <f t="shared" si="76"/>
        <v/>
      </c>
      <c r="Q716" s="114">
        <v>1</v>
      </c>
    </row>
    <row r="717" spans="1:17" ht="21.75" customHeight="1" x14ac:dyDescent="0.3">
      <c r="A717" s="214">
        <f>SUBTOTAL(9,$Q$22:Q716)+1</f>
        <v>695</v>
      </c>
      <c r="B717" s="223">
        <v>111110127</v>
      </c>
      <c r="C717" s="223" t="s">
        <v>1104</v>
      </c>
      <c r="D717" s="223" t="s">
        <v>254</v>
      </c>
      <c r="E717" s="223">
        <v>21</v>
      </c>
      <c r="F717" s="223">
        <v>8.2100000000000009</v>
      </c>
      <c r="G717" s="66" t="str">
        <f>IFERROR(VLOOKUP(B717:B3756,'DOI TUONG'!$C$2:$E$1306,3,FALSE), "")</f>
        <v/>
      </c>
      <c r="H717" s="66">
        <f t="shared" si="70"/>
        <v>0</v>
      </c>
      <c r="I717" s="215">
        <f t="shared" si="71"/>
        <v>8.2100000000000009</v>
      </c>
      <c r="J717" s="223">
        <v>88</v>
      </c>
      <c r="K717" s="66" t="str">
        <f t="shared" si="72"/>
        <v>Giỏi</v>
      </c>
      <c r="L717" s="66">
        <f t="shared" si="73"/>
        <v>450000</v>
      </c>
      <c r="M717" s="218" t="str">
        <f t="shared" si="74"/>
        <v/>
      </c>
      <c r="N717" s="219">
        <f t="shared" si="75"/>
        <v>1</v>
      </c>
      <c r="O717" s="219" t="str">
        <f t="shared" si="76"/>
        <v/>
      </c>
      <c r="Q717" s="114">
        <v>1</v>
      </c>
    </row>
    <row r="718" spans="1:17" ht="21.75" customHeight="1" x14ac:dyDescent="0.3">
      <c r="A718" s="214">
        <f>SUBTOTAL(9,$Q$22:Q717)+1</f>
        <v>696</v>
      </c>
      <c r="B718" s="223">
        <v>102130115</v>
      </c>
      <c r="C718" s="223" t="s">
        <v>1403</v>
      </c>
      <c r="D718" s="223" t="s">
        <v>339</v>
      </c>
      <c r="E718" s="223">
        <v>15</v>
      </c>
      <c r="F718" s="223">
        <v>8.2100000000000009</v>
      </c>
      <c r="G718" s="66" t="str">
        <f>IFERROR(VLOOKUP(B718:B3757,'DOI TUONG'!$C$2:$E$1306,3,FALSE), "")</f>
        <v/>
      </c>
      <c r="H718" s="66">
        <f t="shared" si="70"/>
        <v>0</v>
      </c>
      <c r="I718" s="215">
        <f t="shared" si="71"/>
        <v>8.2100000000000009</v>
      </c>
      <c r="J718" s="223">
        <v>87</v>
      </c>
      <c r="K718" s="66" t="str">
        <f t="shared" si="72"/>
        <v>Giỏi</v>
      </c>
      <c r="L718" s="66">
        <f t="shared" si="73"/>
        <v>450000</v>
      </c>
      <c r="M718" s="218" t="str">
        <f t="shared" si="74"/>
        <v/>
      </c>
      <c r="N718" s="219">
        <f t="shared" si="75"/>
        <v>1</v>
      </c>
      <c r="O718" s="219" t="str">
        <f t="shared" si="76"/>
        <v/>
      </c>
      <c r="Q718" s="114">
        <v>1</v>
      </c>
    </row>
    <row r="719" spans="1:17" ht="21.75" customHeight="1" x14ac:dyDescent="0.3">
      <c r="A719" s="214">
        <f>SUBTOTAL(9,$Q$22:Q718)+1</f>
        <v>697</v>
      </c>
      <c r="B719" s="223">
        <v>118110060</v>
      </c>
      <c r="C719" s="223" t="s">
        <v>1056</v>
      </c>
      <c r="D719" s="223" t="s">
        <v>178</v>
      </c>
      <c r="E719" s="223">
        <v>17</v>
      </c>
      <c r="F719" s="223">
        <v>8.2100000000000009</v>
      </c>
      <c r="G719" s="66" t="str">
        <f>IFERROR(VLOOKUP(B719:B3758,'DOI TUONG'!$C$2:$E$1306,3,FALSE), "")</f>
        <v/>
      </c>
      <c r="H719" s="66">
        <f t="shared" si="70"/>
        <v>0</v>
      </c>
      <c r="I719" s="215">
        <f t="shared" si="71"/>
        <v>8.2100000000000009</v>
      </c>
      <c r="J719" s="223">
        <v>87</v>
      </c>
      <c r="K719" s="66" t="str">
        <f t="shared" si="72"/>
        <v>Giỏi</v>
      </c>
      <c r="L719" s="66">
        <f t="shared" si="73"/>
        <v>450000</v>
      </c>
      <c r="M719" s="218" t="str">
        <f t="shared" si="74"/>
        <v/>
      </c>
      <c r="N719" s="219">
        <f t="shared" si="75"/>
        <v>1</v>
      </c>
      <c r="O719" s="219" t="str">
        <f t="shared" si="76"/>
        <v/>
      </c>
      <c r="Q719" s="114">
        <v>1</v>
      </c>
    </row>
    <row r="720" spans="1:17" ht="21.75" customHeight="1" x14ac:dyDescent="0.3">
      <c r="A720" s="214">
        <f>SUBTOTAL(9,$Q$22:Q719)+1</f>
        <v>698</v>
      </c>
      <c r="B720" s="223">
        <v>117140059</v>
      </c>
      <c r="C720" s="223" t="s">
        <v>1463</v>
      </c>
      <c r="D720" s="223" t="s">
        <v>2144</v>
      </c>
      <c r="E720" s="223">
        <v>18</v>
      </c>
      <c r="F720" s="223">
        <v>8.2100000000000009</v>
      </c>
      <c r="G720" s="66" t="str">
        <f>IFERROR(VLOOKUP(B720:B3759,'DOI TUONG'!$C$2:$E$1306,3,FALSE), "")</f>
        <v/>
      </c>
      <c r="H720" s="66">
        <f t="shared" si="70"/>
        <v>0</v>
      </c>
      <c r="I720" s="215">
        <f t="shared" si="71"/>
        <v>8.2100000000000009</v>
      </c>
      <c r="J720" s="223">
        <v>86</v>
      </c>
      <c r="K720" s="66" t="str">
        <f t="shared" si="72"/>
        <v>Giỏi</v>
      </c>
      <c r="L720" s="66">
        <f t="shared" si="73"/>
        <v>450000</v>
      </c>
      <c r="M720" s="218" t="str">
        <f t="shared" si="74"/>
        <v/>
      </c>
      <c r="N720" s="219">
        <f t="shared" si="75"/>
        <v>1</v>
      </c>
      <c r="O720" s="219" t="str">
        <f t="shared" si="76"/>
        <v/>
      </c>
      <c r="Q720" s="114">
        <v>1</v>
      </c>
    </row>
    <row r="721" spans="1:17" ht="21.75" customHeight="1" x14ac:dyDescent="0.3">
      <c r="A721" s="214">
        <f>SUBTOTAL(9,$Q$22:Q720)+1</f>
        <v>699</v>
      </c>
      <c r="B721" s="223">
        <v>102110370</v>
      </c>
      <c r="C721" s="223" t="s">
        <v>1084</v>
      </c>
      <c r="D721" s="223" t="s">
        <v>32</v>
      </c>
      <c r="E721" s="223">
        <v>21</v>
      </c>
      <c r="F721" s="223">
        <v>8.2100000000000009</v>
      </c>
      <c r="G721" s="66" t="str">
        <f>IFERROR(VLOOKUP(B721:B3760,'DOI TUONG'!$C$2:$E$1306,3,FALSE), "")</f>
        <v/>
      </c>
      <c r="H721" s="66">
        <f t="shared" si="70"/>
        <v>0</v>
      </c>
      <c r="I721" s="215">
        <f t="shared" si="71"/>
        <v>8.2100000000000009</v>
      </c>
      <c r="J721" s="223">
        <v>85</v>
      </c>
      <c r="K721" s="66" t="str">
        <f t="shared" si="72"/>
        <v>Giỏi</v>
      </c>
      <c r="L721" s="66">
        <f t="shared" si="73"/>
        <v>450000</v>
      </c>
      <c r="M721" s="218" t="str">
        <f t="shared" si="74"/>
        <v/>
      </c>
      <c r="N721" s="219">
        <f t="shared" si="75"/>
        <v>1</v>
      </c>
      <c r="O721" s="219" t="str">
        <f t="shared" si="76"/>
        <v/>
      </c>
      <c r="Q721" s="114">
        <v>1</v>
      </c>
    </row>
    <row r="722" spans="1:17" ht="21.75" customHeight="1" x14ac:dyDescent="0.3">
      <c r="A722" s="214">
        <f>SUBTOTAL(9,$Q$22:Q721)+1</f>
        <v>700</v>
      </c>
      <c r="B722" s="223">
        <v>107140141</v>
      </c>
      <c r="C722" s="223" t="s">
        <v>3579</v>
      </c>
      <c r="D722" s="223" t="s">
        <v>1998</v>
      </c>
      <c r="E722" s="223">
        <v>27</v>
      </c>
      <c r="F722" s="223">
        <v>8.2100000000000009</v>
      </c>
      <c r="G722" s="66" t="str">
        <f>IFERROR(VLOOKUP(B722:B3761,'DOI TUONG'!$C$2:$E$1306,3,FALSE), "")</f>
        <v/>
      </c>
      <c r="H722" s="66">
        <f t="shared" si="70"/>
        <v>0</v>
      </c>
      <c r="I722" s="215">
        <f t="shared" si="71"/>
        <v>8.2100000000000009</v>
      </c>
      <c r="J722" s="223">
        <v>85</v>
      </c>
      <c r="K722" s="66" t="str">
        <f t="shared" si="72"/>
        <v>Giỏi</v>
      </c>
      <c r="L722" s="66">
        <f t="shared" si="73"/>
        <v>450000</v>
      </c>
      <c r="M722" s="218" t="str">
        <f t="shared" si="74"/>
        <v/>
      </c>
      <c r="N722" s="219">
        <f t="shared" si="75"/>
        <v>1</v>
      </c>
      <c r="O722" s="219" t="str">
        <f t="shared" si="76"/>
        <v/>
      </c>
      <c r="Q722" s="114">
        <v>1</v>
      </c>
    </row>
    <row r="723" spans="1:17" ht="21.75" customHeight="1" x14ac:dyDescent="0.3">
      <c r="A723" s="214">
        <f>SUBTOTAL(9,$Q$22:Q722)+1</f>
        <v>701</v>
      </c>
      <c r="B723" s="223">
        <v>117120057</v>
      </c>
      <c r="C723" s="223" t="s">
        <v>638</v>
      </c>
      <c r="D723" s="223" t="s">
        <v>189</v>
      </c>
      <c r="E723" s="223">
        <v>17</v>
      </c>
      <c r="F723" s="223">
        <v>8.2100000000000009</v>
      </c>
      <c r="G723" s="66" t="str">
        <f>IFERROR(VLOOKUP(B723:B3762,'DOI TUONG'!$C$2:$E$1306,3,FALSE), "")</f>
        <v/>
      </c>
      <c r="H723" s="66">
        <f t="shared" si="70"/>
        <v>0</v>
      </c>
      <c r="I723" s="215">
        <f t="shared" si="71"/>
        <v>8.2100000000000009</v>
      </c>
      <c r="J723" s="223">
        <v>85</v>
      </c>
      <c r="K723" s="66" t="str">
        <f t="shared" si="72"/>
        <v>Giỏi</v>
      </c>
      <c r="L723" s="66">
        <f t="shared" si="73"/>
        <v>450000</v>
      </c>
      <c r="M723" s="218" t="str">
        <f t="shared" si="74"/>
        <v/>
      </c>
      <c r="N723" s="219">
        <f t="shared" si="75"/>
        <v>1</v>
      </c>
      <c r="O723" s="219" t="str">
        <f t="shared" si="76"/>
        <v/>
      </c>
      <c r="Q723" s="114">
        <v>1</v>
      </c>
    </row>
    <row r="724" spans="1:17" ht="21.75" customHeight="1" x14ac:dyDescent="0.3">
      <c r="A724" s="214">
        <f>SUBTOTAL(9,$Q$22:Q723)+1</f>
        <v>702</v>
      </c>
      <c r="B724" s="223">
        <v>110110392</v>
      </c>
      <c r="C724" s="223" t="s">
        <v>1287</v>
      </c>
      <c r="D724" s="223" t="s">
        <v>150</v>
      </c>
      <c r="E724" s="223">
        <v>21</v>
      </c>
      <c r="F724" s="223">
        <v>8.2100000000000009</v>
      </c>
      <c r="G724" s="66" t="str">
        <f>IFERROR(VLOOKUP(B724:B3763,'DOI TUONG'!$C$2:$E$1306,3,FALSE), "")</f>
        <v/>
      </c>
      <c r="H724" s="66">
        <f t="shared" si="70"/>
        <v>0</v>
      </c>
      <c r="I724" s="215">
        <f t="shared" si="71"/>
        <v>8.2100000000000009</v>
      </c>
      <c r="J724" s="223">
        <v>85</v>
      </c>
      <c r="K724" s="66" t="str">
        <f t="shared" si="72"/>
        <v>Giỏi</v>
      </c>
      <c r="L724" s="66">
        <f t="shared" si="73"/>
        <v>450000</v>
      </c>
      <c r="M724" s="218" t="str">
        <f t="shared" si="74"/>
        <v/>
      </c>
      <c r="N724" s="219">
        <f t="shared" si="75"/>
        <v>1</v>
      </c>
      <c r="O724" s="219" t="str">
        <f t="shared" si="76"/>
        <v/>
      </c>
      <c r="Q724" s="114">
        <v>1</v>
      </c>
    </row>
    <row r="725" spans="1:17" ht="21.75" customHeight="1" x14ac:dyDescent="0.3">
      <c r="A725" s="214">
        <f>SUBTOTAL(9,$Q$22:Q724)+1</f>
        <v>703</v>
      </c>
      <c r="B725" s="223">
        <v>102110251</v>
      </c>
      <c r="C725" s="223" t="s">
        <v>3317</v>
      </c>
      <c r="D725" s="223" t="s">
        <v>145</v>
      </c>
      <c r="E725" s="223">
        <v>16</v>
      </c>
      <c r="F725" s="223">
        <v>8.2100000000000009</v>
      </c>
      <c r="G725" s="66" t="str">
        <f>IFERROR(VLOOKUP(B725:B3764,'DOI TUONG'!$C$2:$E$1306,3,FALSE), "")</f>
        <v/>
      </c>
      <c r="H725" s="66">
        <f t="shared" si="70"/>
        <v>0</v>
      </c>
      <c r="I725" s="215">
        <f t="shared" si="71"/>
        <v>8.2100000000000009</v>
      </c>
      <c r="J725" s="223">
        <v>84</v>
      </c>
      <c r="K725" s="66" t="str">
        <f t="shared" si="72"/>
        <v>Giỏi</v>
      </c>
      <c r="L725" s="66">
        <f t="shared" si="73"/>
        <v>450000</v>
      </c>
      <c r="M725" s="218" t="str">
        <f t="shared" si="74"/>
        <v/>
      </c>
      <c r="N725" s="219">
        <f t="shared" si="75"/>
        <v>1</v>
      </c>
      <c r="O725" s="219" t="str">
        <f t="shared" si="76"/>
        <v/>
      </c>
      <c r="Q725" s="114">
        <v>1</v>
      </c>
    </row>
    <row r="726" spans="1:17" ht="21.75" customHeight="1" x14ac:dyDescent="0.3">
      <c r="A726" s="214">
        <f>SUBTOTAL(9,$Q$22:Q725)+1</f>
        <v>704</v>
      </c>
      <c r="B726" s="223">
        <v>105120287</v>
      </c>
      <c r="C726" s="223" t="s">
        <v>3433</v>
      </c>
      <c r="D726" s="223" t="s">
        <v>153</v>
      </c>
      <c r="E726" s="223">
        <v>15</v>
      </c>
      <c r="F726" s="223">
        <v>8.2100000000000009</v>
      </c>
      <c r="G726" s="66" t="str">
        <f>IFERROR(VLOOKUP(B726:B3765,'DOI TUONG'!$C$2:$E$1306,3,FALSE), "")</f>
        <v/>
      </c>
      <c r="H726" s="66">
        <f t="shared" si="70"/>
        <v>0</v>
      </c>
      <c r="I726" s="215">
        <f t="shared" si="71"/>
        <v>8.2100000000000009</v>
      </c>
      <c r="J726" s="223">
        <v>84</v>
      </c>
      <c r="K726" s="66" t="str">
        <f t="shared" si="72"/>
        <v>Giỏi</v>
      </c>
      <c r="L726" s="66">
        <f t="shared" si="73"/>
        <v>450000</v>
      </c>
      <c r="M726" s="218" t="str">
        <f t="shared" si="74"/>
        <v/>
      </c>
      <c r="N726" s="219">
        <f t="shared" si="75"/>
        <v>1</v>
      </c>
      <c r="O726" s="219" t="str">
        <f t="shared" si="76"/>
        <v/>
      </c>
      <c r="Q726" s="114">
        <v>1</v>
      </c>
    </row>
    <row r="727" spans="1:17" ht="21.75" customHeight="1" x14ac:dyDescent="0.3">
      <c r="A727" s="214">
        <f>SUBTOTAL(9,$Q$22:Q726)+1</f>
        <v>705</v>
      </c>
      <c r="B727" s="223">
        <v>102110328</v>
      </c>
      <c r="C727" s="223" t="s">
        <v>3318</v>
      </c>
      <c r="D727" s="223" t="s">
        <v>145</v>
      </c>
      <c r="E727" s="223">
        <v>16</v>
      </c>
      <c r="F727" s="223">
        <v>8.2100000000000009</v>
      </c>
      <c r="G727" s="66" t="str">
        <f>IFERROR(VLOOKUP(B727:B3766,'DOI TUONG'!$C$2:$E$1306,3,FALSE), "")</f>
        <v/>
      </c>
      <c r="H727" s="66">
        <f t="shared" ref="H727:H790" si="77">IF(G727="UV ĐT",0.3, 0)+IF(G727="UV HSV", 0.3, 0)+IF(G727="PBT LCĐ", 0.3,0)+ IF(G727="UV LCĐ", 0.2, 0)+IF(G727="BT CĐ", 0.3,0)+ IF(G727="PBT CĐ", 0.2,0)+ IF(G727="CN CLB", 0.2,0)+ IF(G727="CN DĐ", 0.2,0)+IF(G727="TĐXK", 0.3, 0)+IF(G727="PĐXK", 0.2, 0)+IF(G727="LT", 0.3,0)+IF(G727="LP", 0.2, 0)+IF(G727="GK 0.2",0.2,0)+IF(G727="GK 0.3", 0.3, 0)+IF(G727="TB ĐD",0.3,0)+IF(G727="PB ĐD",0.2,0)+IF(G727="ĐT ĐTQ",0.3,0)+IF(G727="ĐP ĐTQ",0.2,0)</f>
        <v>0</v>
      </c>
      <c r="I727" s="215">
        <f t="shared" ref="I727:I790" si="78">F727+H727</f>
        <v>8.2100000000000009</v>
      </c>
      <c r="J727" s="223">
        <v>83</v>
      </c>
      <c r="K727" s="66" t="str">
        <f t="shared" ref="K727:K790" si="79">IF(AND(I727&gt;=9,J727&gt;=90), "Xuất sắc", IF(AND(I727&gt;=8,J727&gt;=80), "Giỏi", "Khá"))</f>
        <v>Giỏi</v>
      </c>
      <c r="L727" s="66">
        <f t="shared" ref="L727:L790" si="80">IF(K727="Xuất sắc", 500000, IF(K727="Giỏi", 450000, 395000))</f>
        <v>450000</v>
      </c>
      <c r="M727" s="218" t="str">
        <f t="shared" si="74"/>
        <v/>
      </c>
      <c r="N727" s="219">
        <f t="shared" si="75"/>
        <v>1</v>
      </c>
      <c r="O727" s="219" t="str">
        <f t="shared" si="76"/>
        <v/>
      </c>
      <c r="Q727" s="114">
        <v>1</v>
      </c>
    </row>
    <row r="728" spans="1:17" ht="21.75" customHeight="1" x14ac:dyDescent="0.3">
      <c r="A728" s="214">
        <f>SUBTOTAL(9,$Q$22:Q727)+1</f>
        <v>706</v>
      </c>
      <c r="B728" s="223">
        <v>118110145</v>
      </c>
      <c r="C728" s="223" t="s">
        <v>573</v>
      </c>
      <c r="D728" s="223" t="s">
        <v>231</v>
      </c>
      <c r="E728" s="223">
        <v>17</v>
      </c>
      <c r="F728" s="223">
        <v>8.2100000000000009</v>
      </c>
      <c r="G728" s="66" t="str">
        <f>IFERROR(VLOOKUP(B728:B3767,'DOI TUONG'!$C$2:$E$1306,3,FALSE), "")</f>
        <v/>
      </c>
      <c r="H728" s="66">
        <f t="shared" si="77"/>
        <v>0</v>
      </c>
      <c r="I728" s="215">
        <f t="shared" si="78"/>
        <v>8.2100000000000009</v>
      </c>
      <c r="J728" s="223">
        <v>83</v>
      </c>
      <c r="K728" s="66" t="str">
        <f t="shared" si="79"/>
        <v>Giỏi</v>
      </c>
      <c r="L728" s="66">
        <f t="shared" si="80"/>
        <v>450000</v>
      </c>
      <c r="M728" s="218" t="str">
        <f t="shared" si="74"/>
        <v/>
      </c>
      <c r="N728" s="219">
        <f t="shared" si="75"/>
        <v>1</v>
      </c>
      <c r="O728" s="219" t="str">
        <f t="shared" si="76"/>
        <v/>
      </c>
      <c r="Q728" s="114">
        <v>1</v>
      </c>
    </row>
    <row r="729" spans="1:17" ht="21.75" customHeight="1" x14ac:dyDescent="0.3">
      <c r="A729" s="214">
        <f>SUBTOTAL(9,$Q$22:Q728)+1</f>
        <v>707</v>
      </c>
      <c r="B729" s="223">
        <v>118130007</v>
      </c>
      <c r="C729" s="223" t="s">
        <v>1494</v>
      </c>
      <c r="D729" s="223" t="s">
        <v>298</v>
      </c>
      <c r="E729" s="223">
        <v>19</v>
      </c>
      <c r="F729" s="223">
        <v>8.2100000000000009</v>
      </c>
      <c r="G729" s="66" t="str">
        <f>IFERROR(VLOOKUP(B729:B3768,'DOI TUONG'!$C$2:$E$1306,3,FALSE), "")</f>
        <v/>
      </c>
      <c r="H729" s="66">
        <f t="shared" si="77"/>
        <v>0</v>
      </c>
      <c r="I729" s="215">
        <f t="shared" si="78"/>
        <v>8.2100000000000009</v>
      </c>
      <c r="J729" s="223">
        <v>81</v>
      </c>
      <c r="K729" s="66" t="str">
        <f t="shared" si="79"/>
        <v>Giỏi</v>
      </c>
      <c r="L729" s="66">
        <f t="shared" si="80"/>
        <v>450000</v>
      </c>
      <c r="M729" s="218" t="str">
        <f t="shared" si="74"/>
        <v/>
      </c>
      <c r="N729" s="219">
        <f t="shared" si="75"/>
        <v>1</v>
      </c>
      <c r="O729" s="219" t="str">
        <f t="shared" si="76"/>
        <v/>
      </c>
      <c r="Q729" s="114">
        <v>1</v>
      </c>
    </row>
    <row r="730" spans="1:17" ht="21.75" customHeight="1" x14ac:dyDescent="0.3">
      <c r="A730" s="214">
        <f>SUBTOTAL(9,$Q$22:Q729)+1</f>
        <v>708</v>
      </c>
      <c r="B730" s="223">
        <v>110140143</v>
      </c>
      <c r="C730" s="223" t="s">
        <v>180</v>
      </c>
      <c r="D730" s="223" t="s">
        <v>2296</v>
      </c>
      <c r="E730" s="223">
        <v>19</v>
      </c>
      <c r="F730" s="223">
        <v>8.2100000000000009</v>
      </c>
      <c r="G730" s="66" t="str">
        <f>IFERROR(VLOOKUP(B730:B3769,'DOI TUONG'!$C$2:$E$1306,3,FALSE), "")</f>
        <v/>
      </c>
      <c r="H730" s="66">
        <f t="shared" si="77"/>
        <v>0</v>
      </c>
      <c r="I730" s="215">
        <f t="shared" si="78"/>
        <v>8.2100000000000009</v>
      </c>
      <c r="J730" s="223">
        <v>78</v>
      </c>
      <c r="K730" s="66" t="str">
        <f t="shared" si="79"/>
        <v>Khá</v>
      </c>
      <c r="L730" s="66">
        <f t="shared" si="80"/>
        <v>395000</v>
      </c>
      <c r="M730" s="218" t="str">
        <f t="shared" si="74"/>
        <v/>
      </c>
      <c r="N730" s="219" t="str">
        <f t="shared" si="75"/>
        <v/>
      </c>
      <c r="O730" s="219">
        <f t="shared" si="76"/>
        <v>1</v>
      </c>
      <c r="Q730" s="114">
        <v>1</v>
      </c>
    </row>
    <row r="731" spans="1:17" ht="21.75" customHeight="1" x14ac:dyDescent="0.3">
      <c r="A731" s="214">
        <f>SUBTOTAL(9,$Q$22:Q730)+1</f>
        <v>709</v>
      </c>
      <c r="B731" s="223">
        <v>109130095</v>
      </c>
      <c r="C731" s="223" t="s">
        <v>2851</v>
      </c>
      <c r="D731" s="223" t="s">
        <v>257</v>
      </c>
      <c r="E731" s="223">
        <v>21.5</v>
      </c>
      <c r="F731" s="223">
        <v>8</v>
      </c>
      <c r="G731" s="66" t="str">
        <f>IFERROR(VLOOKUP(B731:B3770,'DOI TUONG'!$C$2:$E$1306,3,FALSE), "")</f>
        <v>LP</v>
      </c>
      <c r="H731" s="66">
        <f t="shared" si="77"/>
        <v>0.2</v>
      </c>
      <c r="I731" s="215">
        <f t="shared" si="78"/>
        <v>8.1999999999999993</v>
      </c>
      <c r="J731" s="223">
        <v>91</v>
      </c>
      <c r="K731" s="66" t="str">
        <f t="shared" si="79"/>
        <v>Giỏi</v>
      </c>
      <c r="L731" s="66">
        <f t="shared" si="80"/>
        <v>450000</v>
      </c>
      <c r="M731" s="218" t="str">
        <f t="shared" si="74"/>
        <v/>
      </c>
      <c r="N731" s="219">
        <f t="shared" si="75"/>
        <v>1</v>
      </c>
      <c r="O731" s="219" t="str">
        <f t="shared" si="76"/>
        <v/>
      </c>
      <c r="Q731" s="114">
        <v>1</v>
      </c>
    </row>
    <row r="732" spans="1:17" ht="21.75" customHeight="1" x14ac:dyDescent="0.3">
      <c r="A732" s="214">
        <f>SUBTOTAL(9,$Q$22:Q731)+1</f>
        <v>710</v>
      </c>
      <c r="B732" s="223">
        <v>118130198</v>
      </c>
      <c r="C732" s="223" t="s">
        <v>889</v>
      </c>
      <c r="D732" s="223" t="s">
        <v>59</v>
      </c>
      <c r="E732" s="223">
        <v>21</v>
      </c>
      <c r="F732" s="223">
        <v>8.1999999999999993</v>
      </c>
      <c r="G732" s="66" t="str">
        <f>IFERROR(VLOOKUP(B732:B3771,'DOI TUONG'!$C$2:$E$1306,3,FALSE), "")</f>
        <v/>
      </c>
      <c r="H732" s="66">
        <f t="shared" si="77"/>
        <v>0</v>
      </c>
      <c r="I732" s="215">
        <f t="shared" si="78"/>
        <v>8.1999999999999993</v>
      </c>
      <c r="J732" s="223">
        <v>90</v>
      </c>
      <c r="K732" s="66" t="str">
        <f t="shared" si="79"/>
        <v>Giỏi</v>
      </c>
      <c r="L732" s="66">
        <f t="shared" si="80"/>
        <v>450000</v>
      </c>
      <c r="M732" s="218" t="str">
        <f t="shared" si="74"/>
        <v/>
      </c>
      <c r="N732" s="219">
        <f t="shared" si="75"/>
        <v>1</v>
      </c>
      <c r="O732" s="219" t="str">
        <f t="shared" si="76"/>
        <v/>
      </c>
      <c r="Q732" s="114">
        <v>1</v>
      </c>
    </row>
    <row r="733" spans="1:17" ht="21.75" customHeight="1" x14ac:dyDescent="0.3">
      <c r="A733" s="214">
        <f>SUBTOTAL(9,$Q$22:Q732)+1</f>
        <v>711</v>
      </c>
      <c r="B733" s="223">
        <v>107140225</v>
      </c>
      <c r="C733" s="223" t="s">
        <v>3580</v>
      </c>
      <c r="D733" s="223" t="s">
        <v>1991</v>
      </c>
      <c r="E733" s="223">
        <v>17</v>
      </c>
      <c r="F733" s="223">
        <v>8.1999999999999993</v>
      </c>
      <c r="G733" s="66" t="str">
        <f>IFERROR(VLOOKUP(B733:B3772,'DOI TUONG'!$C$2:$E$1306,3,FALSE), "")</f>
        <v/>
      </c>
      <c r="H733" s="66">
        <f t="shared" si="77"/>
        <v>0</v>
      </c>
      <c r="I733" s="215">
        <f t="shared" si="78"/>
        <v>8.1999999999999993</v>
      </c>
      <c r="J733" s="223">
        <v>89</v>
      </c>
      <c r="K733" s="66" t="str">
        <f t="shared" si="79"/>
        <v>Giỏi</v>
      </c>
      <c r="L733" s="66">
        <f t="shared" si="80"/>
        <v>450000</v>
      </c>
      <c r="M733" s="218" t="str">
        <f t="shared" ref="M733:M796" si="81">IF(K733="Xuất sắc",1,"")</f>
        <v/>
      </c>
      <c r="N733" s="219">
        <f t="shared" ref="N733:N796" si="82">IF(K733="Giỏi",1,"")</f>
        <v>1</v>
      </c>
      <c r="O733" s="219" t="str">
        <f t="shared" ref="O733:O796" si="83">IF(K733="Khá",1,"")</f>
        <v/>
      </c>
      <c r="Q733" s="114">
        <v>1</v>
      </c>
    </row>
    <row r="734" spans="1:17" ht="21.75" customHeight="1" x14ac:dyDescent="0.3">
      <c r="A734" s="214">
        <f>SUBTOTAL(9,$Q$22:Q733)+1</f>
        <v>712</v>
      </c>
      <c r="B734" s="223">
        <v>107130137</v>
      </c>
      <c r="C734" s="223" t="s">
        <v>762</v>
      </c>
      <c r="D734" s="223" t="s">
        <v>125</v>
      </c>
      <c r="E734" s="223">
        <v>17</v>
      </c>
      <c r="F734" s="223">
        <v>8.1999999999999993</v>
      </c>
      <c r="G734" s="66" t="str">
        <f>IFERROR(VLOOKUP(B734:B3773,'DOI TUONG'!$C$2:$E$1306,3,FALSE), "")</f>
        <v/>
      </c>
      <c r="H734" s="66">
        <f t="shared" si="77"/>
        <v>0</v>
      </c>
      <c r="I734" s="215">
        <f t="shared" si="78"/>
        <v>8.1999999999999993</v>
      </c>
      <c r="J734" s="223">
        <v>89</v>
      </c>
      <c r="K734" s="66" t="str">
        <f t="shared" si="79"/>
        <v>Giỏi</v>
      </c>
      <c r="L734" s="66">
        <f t="shared" si="80"/>
        <v>450000</v>
      </c>
      <c r="M734" s="218" t="str">
        <f t="shared" si="81"/>
        <v/>
      </c>
      <c r="N734" s="219">
        <f t="shared" si="82"/>
        <v>1</v>
      </c>
      <c r="O734" s="219" t="str">
        <f t="shared" si="83"/>
        <v/>
      </c>
      <c r="Q734" s="114">
        <v>1</v>
      </c>
    </row>
    <row r="735" spans="1:17" ht="21.75" customHeight="1" x14ac:dyDescent="0.3">
      <c r="A735" s="214">
        <f>SUBTOTAL(9,$Q$22:Q734)+1</f>
        <v>713</v>
      </c>
      <c r="B735" s="223">
        <v>105120086</v>
      </c>
      <c r="C735" s="223" t="s">
        <v>1874</v>
      </c>
      <c r="D735" s="223" t="s">
        <v>110</v>
      </c>
      <c r="E735" s="223">
        <v>16</v>
      </c>
      <c r="F735" s="223">
        <v>8.1999999999999993</v>
      </c>
      <c r="G735" s="66" t="str">
        <f>IFERROR(VLOOKUP(B735:B3774,'DOI TUONG'!$C$2:$E$1306,3,FALSE), "")</f>
        <v/>
      </c>
      <c r="H735" s="66">
        <f t="shared" si="77"/>
        <v>0</v>
      </c>
      <c r="I735" s="215">
        <f t="shared" si="78"/>
        <v>8.1999999999999993</v>
      </c>
      <c r="J735" s="223">
        <v>88</v>
      </c>
      <c r="K735" s="66" t="str">
        <f t="shared" si="79"/>
        <v>Giỏi</v>
      </c>
      <c r="L735" s="66">
        <f t="shared" si="80"/>
        <v>450000</v>
      </c>
      <c r="M735" s="218" t="str">
        <f t="shared" si="81"/>
        <v/>
      </c>
      <c r="N735" s="219">
        <f t="shared" si="82"/>
        <v>1</v>
      </c>
      <c r="O735" s="219" t="str">
        <f t="shared" si="83"/>
        <v/>
      </c>
      <c r="Q735" s="114">
        <v>1</v>
      </c>
    </row>
    <row r="736" spans="1:17" ht="21.75" customHeight="1" x14ac:dyDescent="0.3">
      <c r="A736" s="214">
        <f>SUBTOTAL(9,$Q$22:Q735)+1</f>
        <v>714</v>
      </c>
      <c r="B736" s="223">
        <v>103110109</v>
      </c>
      <c r="C736" s="223" t="s">
        <v>1175</v>
      </c>
      <c r="D736" s="223" t="s">
        <v>131</v>
      </c>
      <c r="E736" s="223">
        <v>22</v>
      </c>
      <c r="F736" s="223">
        <v>8.1999999999999993</v>
      </c>
      <c r="G736" s="66" t="str">
        <f>IFERROR(VLOOKUP(B736:B3775,'DOI TUONG'!$C$2:$E$1306,3,FALSE), "")</f>
        <v/>
      </c>
      <c r="H736" s="66">
        <f t="shared" si="77"/>
        <v>0</v>
      </c>
      <c r="I736" s="215">
        <f t="shared" si="78"/>
        <v>8.1999999999999993</v>
      </c>
      <c r="J736" s="223">
        <v>87</v>
      </c>
      <c r="K736" s="66" t="str">
        <f t="shared" si="79"/>
        <v>Giỏi</v>
      </c>
      <c r="L736" s="66">
        <f t="shared" si="80"/>
        <v>450000</v>
      </c>
      <c r="M736" s="218" t="str">
        <f t="shared" si="81"/>
        <v/>
      </c>
      <c r="N736" s="219">
        <f t="shared" si="82"/>
        <v>1</v>
      </c>
      <c r="O736" s="219" t="str">
        <f t="shared" si="83"/>
        <v/>
      </c>
      <c r="Q736" s="114">
        <v>1</v>
      </c>
    </row>
    <row r="737" spans="1:17" ht="21.75" customHeight="1" x14ac:dyDescent="0.3">
      <c r="A737" s="214">
        <f>SUBTOTAL(9,$Q$22:Q736)+1</f>
        <v>715</v>
      </c>
      <c r="B737" s="223">
        <v>117120134</v>
      </c>
      <c r="C737" s="223" t="s">
        <v>787</v>
      </c>
      <c r="D737" s="223" t="s">
        <v>92</v>
      </c>
      <c r="E737" s="223">
        <v>15</v>
      </c>
      <c r="F737" s="223">
        <v>8</v>
      </c>
      <c r="G737" s="66" t="str">
        <f>IFERROR(VLOOKUP(B737:B3776,'DOI TUONG'!$C$2:$E$1306,3,FALSE), "")</f>
        <v>GK 0.2</v>
      </c>
      <c r="H737" s="66">
        <f t="shared" si="77"/>
        <v>0.2</v>
      </c>
      <c r="I737" s="215">
        <f t="shared" si="78"/>
        <v>8.1999999999999993</v>
      </c>
      <c r="J737" s="223">
        <v>87</v>
      </c>
      <c r="K737" s="66" t="str">
        <f t="shared" si="79"/>
        <v>Giỏi</v>
      </c>
      <c r="L737" s="66">
        <f t="shared" si="80"/>
        <v>450000</v>
      </c>
      <c r="M737" s="218" t="str">
        <f t="shared" si="81"/>
        <v/>
      </c>
      <c r="N737" s="219">
        <f t="shared" si="82"/>
        <v>1</v>
      </c>
      <c r="O737" s="219" t="str">
        <f t="shared" si="83"/>
        <v/>
      </c>
      <c r="Q737" s="114">
        <v>1</v>
      </c>
    </row>
    <row r="738" spans="1:17" ht="21.75" customHeight="1" x14ac:dyDescent="0.3">
      <c r="A738" s="214">
        <f>SUBTOTAL(9,$Q$22:Q737)+1</f>
        <v>716</v>
      </c>
      <c r="B738" s="223">
        <v>105140219</v>
      </c>
      <c r="C738" s="223" t="s">
        <v>3434</v>
      </c>
      <c r="D738" s="223" t="s">
        <v>1866</v>
      </c>
      <c r="E738" s="223">
        <v>14</v>
      </c>
      <c r="F738" s="223">
        <v>8.1999999999999993</v>
      </c>
      <c r="G738" s="66" t="str">
        <f>IFERROR(VLOOKUP(B738:B3777,'DOI TUONG'!$C$2:$E$1306,3,FALSE), "")</f>
        <v/>
      </c>
      <c r="H738" s="66">
        <f t="shared" si="77"/>
        <v>0</v>
      </c>
      <c r="I738" s="215">
        <f t="shared" si="78"/>
        <v>8.1999999999999993</v>
      </c>
      <c r="J738" s="223">
        <v>84</v>
      </c>
      <c r="K738" s="66" t="str">
        <f t="shared" si="79"/>
        <v>Giỏi</v>
      </c>
      <c r="L738" s="66">
        <f t="shared" si="80"/>
        <v>450000</v>
      </c>
      <c r="M738" s="218" t="str">
        <f t="shared" si="81"/>
        <v/>
      </c>
      <c r="N738" s="219">
        <f t="shared" si="82"/>
        <v>1</v>
      </c>
      <c r="O738" s="219" t="str">
        <f t="shared" si="83"/>
        <v/>
      </c>
      <c r="Q738" s="114">
        <v>1</v>
      </c>
    </row>
    <row r="739" spans="1:17" ht="21.75" customHeight="1" x14ac:dyDescent="0.3">
      <c r="A739" s="214">
        <f>SUBTOTAL(9,$Q$22:Q738)+1</f>
        <v>717</v>
      </c>
      <c r="B739" s="223">
        <v>110140089</v>
      </c>
      <c r="C739" s="223" t="s">
        <v>2313</v>
      </c>
      <c r="D739" s="223" t="s">
        <v>2293</v>
      </c>
      <c r="E739" s="223">
        <v>17</v>
      </c>
      <c r="F739" s="223">
        <v>8.1999999999999993</v>
      </c>
      <c r="G739" s="66" t="str">
        <f>IFERROR(VLOOKUP(B739:B3778,'DOI TUONG'!$C$2:$E$1306,3,FALSE), "")</f>
        <v/>
      </c>
      <c r="H739" s="66">
        <f t="shared" si="77"/>
        <v>0</v>
      </c>
      <c r="I739" s="215">
        <f t="shared" si="78"/>
        <v>8.1999999999999993</v>
      </c>
      <c r="J739" s="223">
        <v>81</v>
      </c>
      <c r="K739" s="66" t="str">
        <f t="shared" si="79"/>
        <v>Giỏi</v>
      </c>
      <c r="L739" s="66">
        <f t="shared" si="80"/>
        <v>450000</v>
      </c>
      <c r="M739" s="218" t="str">
        <f t="shared" si="81"/>
        <v/>
      </c>
      <c r="N739" s="219">
        <f t="shared" si="82"/>
        <v>1</v>
      </c>
      <c r="O739" s="219" t="str">
        <f t="shared" si="83"/>
        <v/>
      </c>
      <c r="Q739" s="114">
        <v>1</v>
      </c>
    </row>
    <row r="740" spans="1:17" ht="21.75" customHeight="1" x14ac:dyDescent="0.3">
      <c r="A740" s="214">
        <f>SUBTOTAL(9,$Q$22:Q739)+1</f>
        <v>718</v>
      </c>
      <c r="B740" s="223">
        <v>107110202</v>
      </c>
      <c r="C740" s="223" t="s">
        <v>481</v>
      </c>
      <c r="D740" s="223" t="s">
        <v>784</v>
      </c>
      <c r="E740" s="223">
        <v>19.5</v>
      </c>
      <c r="F740" s="223">
        <v>8.1999999999999993</v>
      </c>
      <c r="G740" s="66" t="str">
        <f>IFERROR(VLOOKUP(B740:B3779,'DOI TUONG'!$C$2:$E$1306,3,FALSE), "")</f>
        <v/>
      </c>
      <c r="H740" s="66">
        <f t="shared" si="77"/>
        <v>0</v>
      </c>
      <c r="I740" s="215">
        <f t="shared" si="78"/>
        <v>8.1999999999999993</v>
      </c>
      <c r="J740" s="223">
        <v>79</v>
      </c>
      <c r="K740" s="66" t="str">
        <f t="shared" si="79"/>
        <v>Khá</v>
      </c>
      <c r="L740" s="66">
        <f t="shared" si="80"/>
        <v>395000</v>
      </c>
      <c r="M740" s="218" t="str">
        <f t="shared" si="81"/>
        <v/>
      </c>
      <c r="N740" s="219" t="str">
        <f t="shared" si="82"/>
        <v/>
      </c>
      <c r="O740" s="219">
        <f t="shared" si="83"/>
        <v>1</v>
      </c>
      <c r="Q740" s="114">
        <v>1</v>
      </c>
    </row>
    <row r="741" spans="1:17" ht="21.75" customHeight="1" x14ac:dyDescent="0.3">
      <c r="A741" s="214">
        <f>SUBTOTAL(9,$Q$22:Q740)+1</f>
        <v>719</v>
      </c>
      <c r="B741" s="223">
        <v>104120119</v>
      </c>
      <c r="C741" s="223" t="s">
        <v>382</v>
      </c>
      <c r="D741" s="223" t="s">
        <v>239</v>
      </c>
      <c r="E741" s="223">
        <v>15</v>
      </c>
      <c r="F741" s="223">
        <v>7.89</v>
      </c>
      <c r="G741" s="66" t="str">
        <f>IFERROR(VLOOKUP(B741:B3780,'DOI TUONG'!$C$2:$E$1306,3,FALSE), "")</f>
        <v>UV ĐT</v>
      </c>
      <c r="H741" s="66">
        <f t="shared" si="77"/>
        <v>0.3</v>
      </c>
      <c r="I741" s="215">
        <f t="shared" si="78"/>
        <v>8.19</v>
      </c>
      <c r="J741" s="223">
        <v>93</v>
      </c>
      <c r="K741" s="66" t="str">
        <f t="shared" si="79"/>
        <v>Giỏi</v>
      </c>
      <c r="L741" s="66">
        <f t="shared" si="80"/>
        <v>450000</v>
      </c>
      <c r="M741" s="218" t="str">
        <f t="shared" si="81"/>
        <v/>
      </c>
      <c r="N741" s="219">
        <f t="shared" si="82"/>
        <v>1</v>
      </c>
      <c r="O741" s="219" t="str">
        <f t="shared" si="83"/>
        <v/>
      </c>
      <c r="Q741" s="114">
        <v>1</v>
      </c>
    </row>
    <row r="742" spans="1:17" ht="21.75" customHeight="1" x14ac:dyDescent="0.3">
      <c r="A742" s="214">
        <f>SUBTOTAL(9,$Q$22:Q741)+1</f>
        <v>720</v>
      </c>
      <c r="B742" s="223">
        <v>101140045</v>
      </c>
      <c r="C742" s="223" t="s">
        <v>1738</v>
      </c>
      <c r="D742" s="223" t="s">
        <v>1739</v>
      </c>
      <c r="E742" s="223">
        <v>19</v>
      </c>
      <c r="F742" s="223">
        <v>8.19</v>
      </c>
      <c r="G742" s="66" t="str">
        <f>IFERROR(VLOOKUP(B742:B3781,'DOI TUONG'!$C$2:$E$1306,3,FALSE), "")</f>
        <v/>
      </c>
      <c r="H742" s="66">
        <f t="shared" si="77"/>
        <v>0</v>
      </c>
      <c r="I742" s="215">
        <f t="shared" si="78"/>
        <v>8.19</v>
      </c>
      <c r="J742" s="223">
        <v>88</v>
      </c>
      <c r="K742" s="66" t="str">
        <f t="shared" si="79"/>
        <v>Giỏi</v>
      </c>
      <c r="L742" s="66">
        <f t="shared" si="80"/>
        <v>450000</v>
      </c>
      <c r="M742" s="218" t="str">
        <f t="shared" si="81"/>
        <v/>
      </c>
      <c r="N742" s="219">
        <f t="shared" si="82"/>
        <v>1</v>
      </c>
      <c r="O742" s="219" t="str">
        <f t="shared" si="83"/>
        <v/>
      </c>
      <c r="Q742" s="114">
        <v>1</v>
      </c>
    </row>
    <row r="743" spans="1:17" ht="21.75" customHeight="1" x14ac:dyDescent="0.3">
      <c r="A743" s="214">
        <f>SUBTOTAL(9,$Q$22:Q742)+1</f>
        <v>721</v>
      </c>
      <c r="B743" s="223">
        <v>118120008</v>
      </c>
      <c r="C743" s="223" t="s">
        <v>1515</v>
      </c>
      <c r="D743" s="223" t="s">
        <v>82</v>
      </c>
      <c r="E743" s="223">
        <v>19</v>
      </c>
      <c r="F743" s="223">
        <v>8.19</v>
      </c>
      <c r="G743" s="66" t="str">
        <f>IFERROR(VLOOKUP(B743:B3782,'DOI TUONG'!$C$2:$E$1306,3,FALSE), "")</f>
        <v/>
      </c>
      <c r="H743" s="66">
        <f t="shared" si="77"/>
        <v>0</v>
      </c>
      <c r="I743" s="215">
        <f t="shared" si="78"/>
        <v>8.19</v>
      </c>
      <c r="J743" s="223">
        <v>88</v>
      </c>
      <c r="K743" s="66" t="str">
        <f t="shared" si="79"/>
        <v>Giỏi</v>
      </c>
      <c r="L743" s="66">
        <f t="shared" si="80"/>
        <v>450000</v>
      </c>
      <c r="M743" s="218" t="str">
        <f t="shared" si="81"/>
        <v/>
      </c>
      <c r="N743" s="219">
        <f t="shared" si="82"/>
        <v>1</v>
      </c>
      <c r="O743" s="219" t="str">
        <f t="shared" si="83"/>
        <v/>
      </c>
      <c r="Q743" s="114">
        <v>1</v>
      </c>
    </row>
    <row r="744" spans="1:17" ht="21.75" customHeight="1" x14ac:dyDescent="0.3">
      <c r="A744" s="214">
        <f>SUBTOTAL(9,$Q$22:Q743)+1</f>
        <v>722</v>
      </c>
      <c r="B744" s="223">
        <v>118120044</v>
      </c>
      <c r="C744" s="223" t="s">
        <v>2203</v>
      </c>
      <c r="D744" s="223" t="s">
        <v>82</v>
      </c>
      <c r="E744" s="223">
        <v>19</v>
      </c>
      <c r="F744" s="223">
        <v>8.19</v>
      </c>
      <c r="G744" s="66" t="str">
        <f>IFERROR(VLOOKUP(B744:B3783,'DOI TUONG'!$C$2:$E$1306,3,FALSE), "")</f>
        <v/>
      </c>
      <c r="H744" s="66">
        <f t="shared" si="77"/>
        <v>0</v>
      </c>
      <c r="I744" s="215">
        <f t="shared" si="78"/>
        <v>8.19</v>
      </c>
      <c r="J744" s="223">
        <v>87</v>
      </c>
      <c r="K744" s="66" t="str">
        <f t="shared" si="79"/>
        <v>Giỏi</v>
      </c>
      <c r="L744" s="66">
        <f t="shared" si="80"/>
        <v>450000</v>
      </c>
      <c r="M744" s="218" t="str">
        <f t="shared" si="81"/>
        <v/>
      </c>
      <c r="N744" s="219">
        <f t="shared" si="82"/>
        <v>1</v>
      </c>
      <c r="O744" s="219" t="str">
        <f t="shared" si="83"/>
        <v/>
      </c>
      <c r="Q744" s="114">
        <v>1</v>
      </c>
    </row>
    <row r="745" spans="1:17" ht="21.75" customHeight="1" x14ac:dyDescent="0.3">
      <c r="A745" s="214">
        <f>SUBTOTAL(9,$Q$22:Q744)+1</f>
        <v>723</v>
      </c>
      <c r="B745" s="223">
        <v>118120129</v>
      </c>
      <c r="C745" s="223" t="s">
        <v>940</v>
      </c>
      <c r="D745" s="223" t="s">
        <v>80</v>
      </c>
      <c r="E745" s="223">
        <v>19</v>
      </c>
      <c r="F745" s="223">
        <v>8.19</v>
      </c>
      <c r="G745" s="66" t="str">
        <f>IFERROR(VLOOKUP(B745:B3784,'DOI TUONG'!$C$2:$E$1306,3,FALSE), "")</f>
        <v/>
      </c>
      <c r="H745" s="66">
        <f t="shared" si="77"/>
        <v>0</v>
      </c>
      <c r="I745" s="215">
        <f t="shared" si="78"/>
        <v>8.19</v>
      </c>
      <c r="J745" s="223">
        <v>87</v>
      </c>
      <c r="K745" s="66" t="str">
        <f t="shared" si="79"/>
        <v>Giỏi</v>
      </c>
      <c r="L745" s="66">
        <f t="shared" si="80"/>
        <v>450000</v>
      </c>
      <c r="M745" s="218" t="str">
        <f t="shared" si="81"/>
        <v/>
      </c>
      <c r="N745" s="219">
        <f t="shared" si="82"/>
        <v>1</v>
      </c>
      <c r="O745" s="219" t="str">
        <f t="shared" si="83"/>
        <v/>
      </c>
      <c r="Q745" s="114">
        <v>1</v>
      </c>
    </row>
    <row r="746" spans="1:17" ht="21.75" customHeight="1" x14ac:dyDescent="0.3">
      <c r="A746" s="214">
        <f>SUBTOTAL(9,$Q$22:Q745)+1</f>
        <v>724</v>
      </c>
      <c r="B746" s="223">
        <v>118120153</v>
      </c>
      <c r="C746" s="223" t="s">
        <v>2189</v>
      </c>
      <c r="D746" s="223" t="s">
        <v>166</v>
      </c>
      <c r="E746" s="223">
        <v>18</v>
      </c>
      <c r="F746" s="223">
        <v>8.19</v>
      </c>
      <c r="G746" s="66" t="str">
        <f>IFERROR(VLOOKUP(B746:B3785,'DOI TUONG'!$C$2:$E$1306,3,FALSE), "")</f>
        <v/>
      </c>
      <c r="H746" s="66">
        <f t="shared" si="77"/>
        <v>0</v>
      </c>
      <c r="I746" s="215">
        <f t="shared" si="78"/>
        <v>8.19</v>
      </c>
      <c r="J746" s="223">
        <v>86</v>
      </c>
      <c r="K746" s="66" t="str">
        <f t="shared" si="79"/>
        <v>Giỏi</v>
      </c>
      <c r="L746" s="66">
        <f t="shared" si="80"/>
        <v>450000</v>
      </c>
      <c r="M746" s="218" t="str">
        <f t="shared" si="81"/>
        <v/>
      </c>
      <c r="N746" s="219">
        <f t="shared" si="82"/>
        <v>1</v>
      </c>
      <c r="O746" s="219" t="str">
        <f t="shared" si="83"/>
        <v/>
      </c>
      <c r="Q746" s="114">
        <v>1</v>
      </c>
    </row>
    <row r="747" spans="1:17" ht="21.75" customHeight="1" x14ac:dyDescent="0.3">
      <c r="A747" s="214">
        <f>SUBTOTAL(9,$Q$22:Q746)+1</f>
        <v>725</v>
      </c>
      <c r="B747" s="223">
        <v>110120183</v>
      </c>
      <c r="C747" s="223" t="s">
        <v>960</v>
      </c>
      <c r="D747" s="223" t="s">
        <v>45</v>
      </c>
      <c r="E747" s="223">
        <v>16.5</v>
      </c>
      <c r="F747" s="223">
        <v>8.19</v>
      </c>
      <c r="G747" s="66" t="str">
        <f>IFERROR(VLOOKUP(B747:B3786,'DOI TUONG'!$C$2:$E$1306,3,FALSE), "")</f>
        <v/>
      </c>
      <c r="H747" s="66">
        <f t="shared" si="77"/>
        <v>0</v>
      </c>
      <c r="I747" s="215">
        <f t="shared" si="78"/>
        <v>8.19</v>
      </c>
      <c r="J747" s="223">
        <v>86</v>
      </c>
      <c r="K747" s="66" t="str">
        <f t="shared" si="79"/>
        <v>Giỏi</v>
      </c>
      <c r="L747" s="66">
        <f t="shared" si="80"/>
        <v>450000</v>
      </c>
      <c r="M747" s="218" t="str">
        <f t="shared" si="81"/>
        <v/>
      </c>
      <c r="N747" s="219">
        <f t="shared" si="82"/>
        <v>1</v>
      </c>
      <c r="O747" s="219" t="str">
        <f t="shared" si="83"/>
        <v/>
      </c>
      <c r="Q747" s="114">
        <v>1</v>
      </c>
    </row>
    <row r="748" spans="1:17" ht="21.75" customHeight="1" x14ac:dyDescent="0.3">
      <c r="A748" s="214">
        <f>SUBTOTAL(9,$Q$22:Q747)+1</f>
        <v>726</v>
      </c>
      <c r="B748" s="223">
        <v>102110356</v>
      </c>
      <c r="C748" s="223" t="s">
        <v>3319</v>
      </c>
      <c r="D748" s="223" t="s">
        <v>32</v>
      </c>
      <c r="E748" s="223">
        <v>21</v>
      </c>
      <c r="F748" s="223">
        <v>8.19</v>
      </c>
      <c r="G748" s="66" t="str">
        <f>IFERROR(VLOOKUP(B748:B3787,'DOI TUONG'!$C$2:$E$1306,3,FALSE), "")</f>
        <v/>
      </c>
      <c r="H748" s="66">
        <f t="shared" si="77"/>
        <v>0</v>
      </c>
      <c r="I748" s="215">
        <f t="shared" si="78"/>
        <v>8.19</v>
      </c>
      <c r="J748" s="223">
        <v>84</v>
      </c>
      <c r="K748" s="66" t="str">
        <f t="shared" si="79"/>
        <v>Giỏi</v>
      </c>
      <c r="L748" s="66">
        <f t="shared" si="80"/>
        <v>450000</v>
      </c>
      <c r="M748" s="218" t="str">
        <f t="shared" si="81"/>
        <v/>
      </c>
      <c r="N748" s="219">
        <f t="shared" si="82"/>
        <v>1</v>
      </c>
      <c r="O748" s="219" t="str">
        <f t="shared" si="83"/>
        <v/>
      </c>
      <c r="Q748" s="114">
        <v>1</v>
      </c>
    </row>
    <row r="749" spans="1:17" ht="21.75" customHeight="1" x14ac:dyDescent="0.3">
      <c r="A749" s="214">
        <f>SUBTOTAL(9,$Q$22:Q748)+1</f>
        <v>727</v>
      </c>
      <c r="B749" s="223">
        <v>118110126</v>
      </c>
      <c r="C749" s="223" t="s">
        <v>878</v>
      </c>
      <c r="D749" s="223" t="s">
        <v>231</v>
      </c>
      <c r="E749" s="223">
        <v>19</v>
      </c>
      <c r="F749" s="223">
        <v>8.19</v>
      </c>
      <c r="G749" s="66" t="str">
        <f>IFERROR(VLOOKUP(B749:B3788,'DOI TUONG'!$C$2:$E$1306,3,FALSE), "")</f>
        <v/>
      </c>
      <c r="H749" s="66">
        <f t="shared" si="77"/>
        <v>0</v>
      </c>
      <c r="I749" s="215">
        <f t="shared" si="78"/>
        <v>8.19</v>
      </c>
      <c r="J749" s="223">
        <v>81</v>
      </c>
      <c r="K749" s="66" t="str">
        <f t="shared" si="79"/>
        <v>Giỏi</v>
      </c>
      <c r="L749" s="66">
        <f t="shared" si="80"/>
        <v>450000</v>
      </c>
      <c r="M749" s="218" t="str">
        <f t="shared" si="81"/>
        <v/>
      </c>
      <c r="N749" s="219">
        <f t="shared" si="82"/>
        <v>1</v>
      </c>
      <c r="O749" s="219" t="str">
        <f t="shared" si="83"/>
        <v/>
      </c>
      <c r="Q749" s="114">
        <v>1</v>
      </c>
    </row>
    <row r="750" spans="1:17" ht="21.75" customHeight="1" x14ac:dyDescent="0.3">
      <c r="A750" s="214">
        <f>SUBTOTAL(9,$Q$22:Q749)+1</f>
        <v>728</v>
      </c>
      <c r="B750" s="223">
        <v>117120151</v>
      </c>
      <c r="C750" s="223" t="s">
        <v>501</v>
      </c>
      <c r="D750" s="223" t="s">
        <v>92</v>
      </c>
      <c r="E750" s="223">
        <v>17</v>
      </c>
      <c r="F750" s="223">
        <v>7.88</v>
      </c>
      <c r="G750" s="66" t="str">
        <f>IFERROR(VLOOKUP(B750:B3789,'DOI TUONG'!$C$2:$E$1306,3,FALSE), "")</f>
        <v>PBT LCĐ</v>
      </c>
      <c r="H750" s="66">
        <f t="shared" si="77"/>
        <v>0.3</v>
      </c>
      <c r="I750" s="215">
        <f t="shared" si="78"/>
        <v>8.18</v>
      </c>
      <c r="J750" s="223">
        <v>95</v>
      </c>
      <c r="K750" s="66" t="str">
        <f t="shared" si="79"/>
        <v>Giỏi</v>
      </c>
      <c r="L750" s="66">
        <f t="shared" si="80"/>
        <v>450000</v>
      </c>
      <c r="M750" s="218" t="str">
        <f t="shared" si="81"/>
        <v/>
      </c>
      <c r="N750" s="219">
        <f t="shared" si="82"/>
        <v>1</v>
      </c>
      <c r="O750" s="219" t="str">
        <f t="shared" si="83"/>
        <v/>
      </c>
      <c r="Q750" s="114">
        <v>1</v>
      </c>
    </row>
    <row r="751" spans="1:17" ht="21.75" customHeight="1" x14ac:dyDescent="0.3">
      <c r="A751" s="214">
        <f>SUBTOTAL(9,$Q$22:Q750)+1</f>
        <v>729</v>
      </c>
      <c r="B751" s="223">
        <v>101110167</v>
      </c>
      <c r="C751" s="223" t="s">
        <v>509</v>
      </c>
      <c r="D751" s="223" t="s">
        <v>170</v>
      </c>
      <c r="E751" s="223">
        <v>20</v>
      </c>
      <c r="F751" s="223">
        <v>7.98</v>
      </c>
      <c r="G751" s="66" t="str">
        <f>IFERROR(VLOOKUP(B751:B3790,'DOI TUONG'!$C$2:$E$1306,3,FALSE), "")</f>
        <v>PBT CĐ</v>
      </c>
      <c r="H751" s="66">
        <f t="shared" si="77"/>
        <v>0.2</v>
      </c>
      <c r="I751" s="215">
        <f t="shared" si="78"/>
        <v>8.18</v>
      </c>
      <c r="J751" s="223">
        <v>93</v>
      </c>
      <c r="K751" s="66" t="str">
        <f t="shared" si="79"/>
        <v>Giỏi</v>
      </c>
      <c r="L751" s="66">
        <f t="shared" si="80"/>
        <v>450000</v>
      </c>
      <c r="M751" s="218" t="str">
        <f t="shared" si="81"/>
        <v/>
      </c>
      <c r="N751" s="219">
        <f t="shared" si="82"/>
        <v>1</v>
      </c>
      <c r="O751" s="219" t="str">
        <f t="shared" si="83"/>
        <v/>
      </c>
      <c r="Q751" s="114">
        <v>1</v>
      </c>
    </row>
    <row r="752" spans="1:17" ht="21.75" customHeight="1" x14ac:dyDescent="0.3">
      <c r="A752" s="214">
        <f>SUBTOTAL(9,$Q$22:Q751)+1</f>
        <v>730</v>
      </c>
      <c r="B752" s="223">
        <v>118110159</v>
      </c>
      <c r="C752" s="223" t="s">
        <v>928</v>
      </c>
      <c r="D752" s="223" t="s">
        <v>95</v>
      </c>
      <c r="E752" s="223">
        <v>20</v>
      </c>
      <c r="F752" s="223">
        <v>8.18</v>
      </c>
      <c r="G752" s="66" t="str">
        <f>IFERROR(VLOOKUP(B752:B3791,'DOI TUONG'!$C$2:$E$1306,3,FALSE), "")</f>
        <v/>
      </c>
      <c r="H752" s="66">
        <f t="shared" si="77"/>
        <v>0</v>
      </c>
      <c r="I752" s="215">
        <f t="shared" si="78"/>
        <v>8.18</v>
      </c>
      <c r="J752" s="223">
        <v>91</v>
      </c>
      <c r="K752" s="66" t="str">
        <f t="shared" si="79"/>
        <v>Giỏi</v>
      </c>
      <c r="L752" s="66">
        <f t="shared" si="80"/>
        <v>450000</v>
      </c>
      <c r="M752" s="218" t="str">
        <f t="shared" si="81"/>
        <v/>
      </c>
      <c r="N752" s="219">
        <f t="shared" si="82"/>
        <v>1</v>
      </c>
      <c r="O752" s="219" t="str">
        <f t="shared" si="83"/>
        <v/>
      </c>
      <c r="Q752" s="114">
        <v>1</v>
      </c>
    </row>
    <row r="753" spans="1:17" ht="21.75" customHeight="1" x14ac:dyDescent="0.3">
      <c r="A753" s="214">
        <f>SUBTOTAL(9,$Q$22:Q752)+1</f>
        <v>731</v>
      </c>
      <c r="B753" s="223">
        <v>117110141</v>
      </c>
      <c r="C753" s="223" t="s">
        <v>750</v>
      </c>
      <c r="D753" s="223" t="s">
        <v>297</v>
      </c>
      <c r="E753" s="223">
        <v>17</v>
      </c>
      <c r="F753" s="223">
        <v>8.18</v>
      </c>
      <c r="G753" s="66" t="str">
        <f>IFERROR(VLOOKUP(B753:B3792,'DOI TUONG'!$C$2:$E$1306,3,FALSE), "")</f>
        <v/>
      </c>
      <c r="H753" s="66">
        <f t="shared" si="77"/>
        <v>0</v>
      </c>
      <c r="I753" s="215">
        <f t="shared" si="78"/>
        <v>8.18</v>
      </c>
      <c r="J753" s="223">
        <v>90</v>
      </c>
      <c r="K753" s="66" t="str">
        <f t="shared" si="79"/>
        <v>Giỏi</v>
      </c>
      <c r="L753" s="66">
        <f t="shared" si="80"/>
        <v>450000</v>
      </c>
      <c r="M753" s="218" t="str">
        <f t="shared" si="81"/>
        <v/>
      </c>
      <c r="N753" s="219">
        <f t="shared" si="82"/>
        <v>1</v>
      </c>
      <c r="O753" s="219" t="str">
        <f t="shared" si="83"/>
        <v/>
      </c>
      <c r="Q753" s="114">
        <v>1</v>
      </c>
    </row>
    <row r="754" spans="1:17" ht="21.75" customHeight="1" x14ac:dyDescent="0.3">
      <c r="A754" s="214">
        <f>SUBTOTAL(9,$Q$22:Q753)+1</f>
        <v>732</v>
      </c>
      <c r="B754" s="223">
        <v>107130165</v>
      </c>
      <c r="C754" s="223" t="s">
        <v>1430</v>
      </c>
      <c r="D754" s="223" t="s">
        <v>125</v>
      </c>
      <c r="E754" s="223">
        <v>17</v>
      </c>
      <c r="F754" s="223">
        <v>8.18</v>
      </c>
      <c r="G754" s="66" t="str">
        <f>IFERROR(VLOOKUP(B754:B3793,'DOI TUONG'!$C$2:$E$1306,3,FALSE), "")</f>
        <v/>
      </c>
      <c r="H754" s="66">
        <f t="shared" si="77"/>
        <v>0</v>
      </c>
      <c r="I754" s="215">
        <f t="shared" si="78"/>
        <v>8.18</v>
      </c>
      <c r="J754" s="223">
        <v>89</v>
      </c>
      <c r="K754" s="66" t="str">
        <f t="shared" si="79"/>
        <v>Giỏi</v>
      </c>
      <c r="L754" s="66">
        <f t="shared" si="80"/>
        <v>450000</v>
      </c>
      <c r="M754" s="218" t="str">
        <f t="shared" si="81"/>
        <v/>
      </c>
      <c r="N754" s="219">
        <f t="shared" si="82"/>
        <v>1</v>
      </c>
      <c r="O754" s="219" t="str">
        <f t="shared" si="83"/>
        <v/>
      </c>
      <c r="Q754" s="114">
        <v>1</v>
      </c>
    </row>
    <row r="755" spans="1:17" ht="21.75" customHeight="1" x14ac:dyDescent="0.3">
      <c r="A755" s="214">
        <f>SUBTOTAL(9,$Q$22:Q754)+1</f>
        <v>733</v>
      </c>
      <c r="B755" s="223">
        <v>118120189</v>
      </c>
      <c r="C755" s="223" t="s">
        <v>731</v>
      </c>
      <c r="D755" s="223" t="s">
        <v>166</v>
      </c>
      <c r="E755" s="223">
        <v>18</v>
      </c>
      <c r="F755" s="223">
        <v>8.18</v>
      </c>
      <c r="G755" s="66" t="str">
        <f>IFERROR(VLOOKUP(B755:B3794,'DOI TUONG'!$C$2:$E$1306,3,FALSE), "")</f>
        <v/>
      </c>
      <c r="H755" s="66">
        <f t="shared" si="77"/>
        <v>0</v>
      </c>
      <c r="I755" s="215">
        <f t="shared" si="78"/>
        <v>8.18</v>
      </c>
      <c r="J755" s="223">
        <v>89</v>
      </c>
      <c r="K755" s="66" t="str">
        <f t="shared" si="79"/>
        <v>Giỏi</v>
      </c>
      <c r="L755" s="66">
        <f t="shared" si="80"/>
        <v>450000</v>
      </c>
      <c r="M755" s="218" t="str">
        <f t="shared" si="81"/>
        <v/>
      </c>
      <c r="N755" s="219">
        <f t="shared" si="82"/>
        <v>1</v>
      </c>
      <c r="O755" s="219" t="str">
        <f t="shared" si="83"/>
        <v/>
      </c>
      <c r="Q755" s="114">
        <v>1</v>
      </c>
    </row>
    <row r="756" spans="1:17" ht="21.75" customHeight="1" x14ac:dyDescent="0.3">
      <c r="A756" s="214">
        <f>SUBTOTAL(9,$Q$22:Q755)+1</f>
        <v>734</v>
      </c>
      <c r="B756" s="223">
        <v>117130058</v>
      </c>
      <c r="C756" s="223" t="s">
        <v>2174</v>
      </c>
      <c r="D756" s="223" t="s">
        <v>295</v>
      </c>
      <c r="E756" s="223">
        <v>15</v>
      </c>
      <c r="F756" s="223">
        <v>8.18</v>
      </c>
      <c r="G756" s="66" t="str">
        <f>IFERROR(VLOOKUP(B756:B3795,'DOI TUONG'!$C$2:$E$1306,3,FALSE), "")</f>
        <v/>
      </c>
      <c r="H756" s="66">
        <f t="shared" si="77"/>
        <v>0</v>
      </c>
      <c r="I756" s="215">
        <f t="shared" si="78"/>
        <v>8.18</v>
      </c>
      <c r="J756" s="223">
        <v>86</v>
      </c>
      <c r="K756" s="66" t="str">
        <f t="shared" si="79"/>
        <v>Giỏi</v>
      </c>
      <c r="L756" s="66">
        <f t="shared" si="80"/>
        <v>450000</v>
      </c>
      <c r="M756" s="218" t="str">
        <f t="shared" si="81"/>
        <v/>
      </c>
      <c r="N756" s="219">
        <f t="shared" si="82"/>
        <v>1</v>
      </c>
      <c r="O756" s="219" t="str">
        <f t="shared" si="83"/>
        <v/>
      </c>
      <c r="Q756" s="114">
        <v>1</v>
      </c>
    </row>
    <row r="757" spans="1:17" ht="21.75" customHeight="1" x14ac:dyDescent="0.3">
      <c r="A757" s="214">
        <f>SUBTOTAL(9,$Q$22:Q756)+1</f>
        <v>735</v>
      </c>
      <c r="B757" s="223">
        <v>118120113</v>
      </c>
      <c r="C757" s="223" t="s">
        <v>2204</v>
      </c>
      <c r="D757" s="223" t="s">
        <v>80</v>
      </c>
      <c r="E757" s="223">
        <v>19</v>
      </c>
      <c r="F757" s="223">
        <v>8.18</v>
      </c>
      <c r="G757" s="66" t="str">
        <f>IFERROR(VLOOKUP(B757:B3796,'DOI TUONG'!$C$2:$E$1306,3,FALSE), "")</f>
        <v/>
      </c>
      <c r="H757" s="66">
        <f t="shared" si="77"/>
        <v>0</v>
      </c>
      <c r="I757" s="215">
        <f t="shared" si="78"/>
        <v>8.18</v>
      </c>
      <c r="J757" s="223">
        <v>85</v>
      </c>
      <c r="K757" s="66" t="str">
        <f t="shared" si="79"/>
        <v>Giỏi</v>
      </c>
      <c r="L757" s="66">
        <f t="shared" si="80"/>
        <v>450000</v>
      </c>
      <c r="M757" s="218" t="str">
        <f t="shared" si="81"/>
        <v/>
      </c>
      <c r="N757" s="219">
        <f t="shared" si="82"/>
        <v>1</v>
      </c>
      <c r="O757" s="219" t="str">
        <f t="shared" si="83"/>
        <v/>
      </c>
      <c r="Q757" s="114">
        <v>1</v>
      </c>
    </row>
    <row r="758" spans="1:17" ht="21.75" customHeight="1" x14ac:dyDescent="0.3">
      <c r="A758" s="214">
        <f>SUBTOTAL(9,$Q$22:Q757)+1</f>
        <v>736</v>
      </c>
      <c r="B758" s="223">
        <v>110120192</v>
      </c>
      <c r="C758" s="223" t="s">
        <v>3916</v>
      </c>
      <c r="D758" s="223" t="s">
        <v>45</v>
      </c>
      <c r="E758" s="223">
        <v>16.5</v>
      </c>
      <c r="F758" s="223">
        <v>8.18</v>
      </c>
      <c r="G758" s="66" t="str">
        <f>IFERROR(VLOOKUP(B758:B3797,'DOI TUONG'!$C$2:$E$1306,3,FALSE), "")</f>
        <v/>
      </c>
      <c r="H758" s="66">
        <f t="shared" si="77"/>
        <v>0</v>
      </c>
      <c r="I758" s="215">
        <f t="shared" si="78"/>
        <v>8.18</v>
      </c>
      <c r="J758" s="223">
        <v>85</v>
      </c>
      <c r="K758" s="66" t="str">
        <f t="shared" si="79"/>
        <v>Giỏi</v>
      </c>
      <c r="L758" s="66">
        <f t="shared" si="80"/>
        <v>450000</v>
      </c>
      <c r="M758" s="218" t="str">
        <f t="shared" si="81"/>
        <v/>
      </c>
      <c r="N758" s="219">
        <f t="shared" si="82"/>
        <v>1</v>
      </c>
      <c r="O758" s="219" t="str">
        <f t="shared" si="83"/>
        <v/>
      </c>
      <c r="Q758" s="114">
        <v>1</v>
      </c>
    </row>
    <row r="759" spans="1:17" ht="21.75" customHeight="1" x14ac:dyDescent="0.3">
      <c r="A759" s="214">
        <f>SUBTOTAL(9,$Q$22:Q758)+1</f>
        <v>737</v>
      </c>
      <c r="B759" s="223">
        <v>103110245</v>
      </c>
      <c r="C759" s="223" t="s">
        <v>3265</v>
      </c>
      <c r="D759" s="223" t="s">
        <v>414</v>
      </c>
      <c r="E759" s="223">
        <v>18.5</v>
      </c>
      <c r="F759" s="223">
        <v>8.18</v>
      </c>
      <c r="G759" s="66" t="str">
        <f>IFERROR(VLOOKUP(B759:B3798,'DOI TUONG'!$C$2:$E$1306,3,FALSE), "")</f>
        <v/>
      </c>
      <c r="H759" s="66">
        <f t="shared" si="77"/>
        <v>0</v>
      </c>
      <c r="I759" s="215">
        <f t="shared" si="78"/>
        <v>8.18</v>
      </c>
      <c r="J759" s="223">
        <v>84</v>
      </c>
      <c r="K759" s="66" t="str">
        <f t="shared" si="79"/>
        <v>Giỏi</v>
      </c>
      <c r="L759" s="66">
        <f t="shared" si="80"/>
        <v>450000</v>
      </c>
      <c r="M759" s="218" t="str">
        <f t="shared" si="81"/>
        <v/>
      </c>
      <c r="N759" s="219">
        <f t="shared" si="82"/>
        <v>1</v>
      </c>
      <c r="O759" s="219" t="str">
        <f t="shared" si="83"/>
        <v/>
      </c>
      <c r="Q759" s="114">
        <v>1</v>
      </c>
    </row>
    <row r="760" spans="1:17" ht="21.75" customHeight="1" x14ac:dyDescent="0.3">
      <c r="A760" s="214">
        <f>SUBTOTAL(9,$Q$22:Q759)+1</f>
        <v>738</v>
      </c>
      <c r="B760" s="223">
        <v>102110189</v>
      </c>
      <c r="C760" s="223" t="s">
        <v>3320</v>
      </c>
      <c r="D760" s="223" t="s">
        <v>205</v>
      </c>
      <c r="E760" s="223">
        <v>16</v>
      </c>
      <c r="F760" s="223">
        <v>8.18</v>
      </c>
      <c r="G760" s="66" t="str">
        <f>IFERROR(VLOOKUP(B760:B3799,'DOI TUONG'!$C$2:$E$1306,3,FALSE), "")</f>
        <v/>
      </c>
      <c r="H760" s="66">
        <f t="shared" si="77"/>
        <v>0</v>
      </c>
      <c r="I760" s="215">
        <f t="shared" si="78"/>
        <v>8.18</v>
      </c>
      <c r="J760" s="223">
        <v>84</v>
      </c>
      <c r="K760" s="66" t="str">
        <f t="shared" si="79"/>
        <v>Giỏi</v>
      </c>
      <c r="L760" s="66">
        <f t="shared" si="80"/>
        <v>450000</v>
      </c>
      <c r="M760" s="218" t="str">
        <f t="shared" si="81"/>
        <v/>
      </c>
      <c r="N760" s="219">
        <f t="shared" si="82"/>
        <v>1</v>
      </c>
      <c r="O760" s="219" t="str">
        <f t="shared" si="83"/>
        <v/>
      </c>
      <c r="Q760" s="114">
        <v>1</v>
      </c>
    </row>
    <row r="761" spans="1:17" ht="21.75" customHeight="1" x14ac:dyDescent="0.3">
      <c r="A761" s="214">
        <f>SUBTOTAL(9,$Q$22:Q760)+1</f>
        <v>739</v>
      </c>
      <c r="B761" s="223">
        <v>105120284</v>
      </c>
      <c r="C761" s="223" t="s">
        <v>1039</v>
      </c>
      <c r="D761" s="223" t="s">
        <v>153</v>
      </c>
      <c r="E761" s="223">
        <v>20</v>
      </c>
      <c r="F761" s="223">
        <v>8.18</v>
      </c>
      <c r="G761" s="66" t="str">
        <f>IFERROR(VLOOKUP(B761:B3800,'DOI TUONG'!$C$2:$E$1306,3,FALSE), "")</f>
        <v/>
      </c>
      <c r="H761" s="66">
        <f t="shared" si="77"/>
        <v>0</v>
      </c>
      <c r="I761" s="215">
        <f t="shared" si="78"/>
        <v>8.18</v>
      </c>
      <c r="J761" s="223">
        <v>84</v>
      </c>
      <c r="K761" s="66" t="str">
        <f t="shared" si="79"/>
        <v>Giỏi</v>
      </c>
      <c r="L761" s="66">
        <f t="shared" si="80"/>
        <v>450000</v>
      </c>
      <c r="M761" s="218" t="str">
        <f t="shared" si="81"/>
        <v/>
      </c>
      <c r="N761" s="219">
        <f t="shared" si="82"/>
        <v>1</v>
      </c>
      <c r="O761" s="219" t="str">
        <f t="shared" si="83"/>
        <v/>
      </c>
      <c r="Q761" s="114">
        <v>1</v>
      </c>
    </row>
    <row r="762" spans="1:17" ht="21.75" customHeight="1" x14ac:dyDescent="0.3">
      <c r="A762" s="214">
        <f>SUBTOTAL(9,$Q$22:Q761)+1</f>
        <v>740</v>
      </c>
      <c r="B762" s="223">
        <v>110120212</v>
      </c>
      <c r="C762" s="223" t="s">
        <v>819</v>
      </c>
      <c r="D762" s="223" t="s">
        <v>45</v>
      </c>
      <c r="E762" s="223">
        <v>16.5</v>
      </c>
      <c r="F762" s="223">
        <v>8.18</v>
      </c>
      <c r="G762" s="66" t="str">
        <f>IFERROR(VLOOKUP(B762:B3801,'DOI TUONG'!$C$2:$E$1306,3,FALSE), "")</f>
        <v/>
      </c>
      <c r="H762" s="66">
        <f t="shared" si="77"/>
        <v>0</v>
      </c>
      <c r="I762" s="215">
        <f t="shared" si="78"/>
        <v>8.18</v>
      </c>
      <c r="J762" s="223">
        <v>83</v>
      </c>
      <c r="K762" s="66" t="str">
        <f t="shared" si="79"/>
        <v>Giỏi</v>
      </c>
      <c r="L762" s="66">
        <f t="shared" si="80"/>
        <v>450000</v>
      </c>
      <c r="M762" s="218" t="str">
        <f t="shared" si="81"/>
        <v/>
      </c>
      <c r="N762" s="219">
        <f t="shared" si="82"/>
        <v>1</v>
      </c>
      <c r="O762" s="219" t="str">
        <f t="shared" si="83"/>
        <v/>
      </c>
      <c r="Q762" s="114">
        <v>1</v>
      </c>
    </row>
    <row r="763" spans="1:17" ht="21.75" customHeight="1" x14ac:dyDescent="0.3">
      <c r="A763" s="214">
        <f>SUBTOTAL(9,$Q$22:Q762)+1</f>
        <v>741</v>
      </c>
      <c r="B763" s="223">
        <v>110110503</v>
      </c>
      <c r="C763" s="223" t="s">
        <v>2332</v>
      </c>
      <c r="D763" s="223" t="s">
        <v>147</v>
      </c>
      <c r="E763" s="223">
        <v>19</v>
      </c>
      <c r="F763" s="223">
        <v>8.17</v>
      </c>
      <c r="G763" s="66" t="str">
        <f>IFERROR(VLOOKUP(B763:B3802,'DOI TUONG'!$C$2:$E$1306,3,FALSE), "")</f>
        <v/>
      </c>
      <c r="H763" s="66">
        <f t="shared" si="77"/>
        <v>0</v>
      </c>
      <c r="I763" s="215">
        <f t="shared" si="78"/>
        <v>8.17</v>
      </c>
      <c r="J763" s="223">
        <v>92</v>
      </c>
      <c r="K763" s="66" t="str">
        <f t="shared" si="79"/>
        <v>Giỏi</v>
      </c>
      <c r="L763" s="66">
        <f t="shared" si="80"/>
        <v>450000</v>
      </c>
      <c r="M763" s="218" t="str">
        <f t="shared" si="81"/>
        <v/>
      </c>
      <c r="N763" s="219">
        <f t="shared" si="82"/>
        <v>1</v>
      </c>
      <c r="O763" s="219" t="str">
        <f t="shared" si="83"/>
        <v/>
      </c>
      <c r="Q763" s="114">
        <v>1</v>
      </c>
    </row>
    <row r="764" spans="1:17" ht="21.75" customHeight="1" x14ac:dyDescent="0.3">
      <c r="A764" s="214">
        <f>SUBTOTAL(9,$Q$22:Q763)+1</f>
        <v>742</v>
      </c>
      <c r="B764" s="223">
        <v>109140130</v>
      </c>
      <c r="C764" s="223" t="s">
        <v>2859</v>
      </c>
      <c r="D764" s="223" t="s">
        <v>2262</v>
      </c>
      <c r="E764" s="223">
        <v>16</v>
      </c>
      <c r="F764" s="223">
        <v>7.97</v>
      </c>
      <c r="G764" s="66" t="str">
        <f>IFERROR(VLOOKUP(B764:B3803,'DOI TUONG'!$C$2:$E$1306,3,FALSE), "")</f>
        <v>LP</v>
      </c>
      <c r="H764" s="66">
        <f t="shared" si="77"/>
        <v>0.2</v>
      </c>
      <c r="I764" s="215">
        <f t="shared" si="78"/>
        <v>8.17</v>
      </c>
      <c r="J764" s="223">
        <v>92</v>
      </c>
      <c r="K764" s="66" t="str">
        <f t="shared" si="79"/>
        <v>Giỏi</v>
      </c>
      <c r="L764" s="66">
        <f t="shared" si="80"/>
        <v>450000</v>
      </c>
      <c r="M764" s="218" t="str">
        <f t="shared" si="81"/>
        <v/>
      </c>
      <c r="N764" s="219">
        <f t="shared" si="82"/>
        <v>1</v>
      </c>
      <c r="O764" s="219" t="str">
        <f t="shared" si="83"/>
        <v/>
      </c>
      <c r="Q764" s="114">
        <v>1</v>
      </c>
    </row>
    <row r="765" spans="1:17" ht="21.75" customHeight="1" x14ac:dyDescent="0.3">
      <c r="A765" s="214">
        <f>SUBTOTAL(9,$Q$22:Q764)+1</f>
        <v>743</v>
      </c>
      <c r="B765" s="223">
        <v>107110358</v>
      </c>
      <c r="C765" s="223" t="s">
        <v>899</v>
      </c>
      <c r="D765" s="223" t="s">
        <v>66</v>
      </c>
      <c r="E765" s="223">
        <v>19</v>
      </c>
      <c r="F765" s="223">
        <v>8.17</v>
      </c>
      <c r="G765" s="66" t="str">
        <f>IFERROR(VLOOKUP(B765:B3804,'DOI TUONG'!$C$2:$E$1306,3,FALSE), "")</f>
        <v/>
      </c>
      <c r="H765" s="66">
        <f t="shared" si="77"/>
        <v>0</v>
      </c>
      <c r="I765" s="215">
        <f t="shared" si="78"/>
        <v>8.17</v>
      </c>
      <c r="J765" s="223">
        <v>90</v>
      </c>
      <c r="K765" s="66" t="str">
        <f t="shared" si="79"/>
        <v>Giỏi</v>
      </c>
      <c r="L765" s="66">
        <f t="shared" si="80"/>
        <v>450000</v>
      </c>
      <c r="M765" s="218" t="str">
        <f t="shared" si="81"/>
        <v/>
      </c>
      <c r="N765" s="219">
        <f t="shared" si="82"/>
        <v>1</v>
      </c>
      <c r="O765" s="219" t="str">
        <f t="shared" si="83"/>
        <v/>
      </c>
      <c r="Q765" s="114">
        <v>1</v>
      </c>
    </row>
    <row r="766" spans="1:17" ht="21.75" customHeight="1" x14ac:dyDescent="0.3">
      <c r="A766" s="214">
        <f>SUBTOTAL(9,$Q$22:Q765)+1</f>
        <v>744</v>
      </c>
      <c r="B766" s="223">
        <v>109130116</v>
      </c>
      <c r="C766" s="223" t="s">
        <v>975</v>
      </c>
      <c r="D766" s="223" t="s">
        <v>252</v>
      </c>
      <c r="E766" s="223">
        <v>21.5</v>
      </c>
      <c r="F766" s="223">
        <v>8.17</v>
      </c>
      <c r="G766" s="66" t="str">
        <f>IFERROR(VLOOKUP(B766:B3805,'DOI TUONG'!$C$2:$E$1306,3,FALSE), "")</f>
        <v/>
      </c>
      <c r="H766" s="66">
        <f t="shared" si="77"/>
        <v>0</v>
      </c>
      <c r="I766" s="215">
        <f t="shared" si="78"/>
        <v>8.17</v>
      </c>
      <c r="J766" s="223">
        <v>89</v>
      </c>
      <c r="K766" s="66" t="str">
        <f t="shared" si="79"/>
        <v>Giỏi</v>
      </c>
      <c r="L766" s="66">
        <f t="shared" si="80"/>
        <v>450000</v>
      </c>
      <c r="M766" s="218" t="str">
        <f t="shared" si="81"/>
        <v/>
      </c>
      <c r="N766" s="219">
        <f t="shared" si="82"/>
        <v>1</v>
      </c>
      <c r="O766" s="219" t="str">
        <f t="shared" si="83"/>
        <v/>
      </c>
      <c r="Q766" s="114">
        <v>1</v>
      </c>
    </row>
    <row r="767" spans="1:17" ht="21.75" customHeight="1" x14ac:dyDescent="0.3">
      <c r="A767" s="214">
        <f>SUBTOTAL(9,$Q$22:Q766)+1</f>
        <v>745</v>
      </c>
      <c r="B767" s="223">
        <v>110110119</v>
      </c>
      <c r="C767" s="223" t="s">
        <v>1065</v>
      </c>
      <c r="D767" s="223" t="s">
        <v>214</v>
      </c>
      <c r="E767" s="223">
        <v>18</v>
      </c>
      <c r="F767" s="223">
        <v>7.97</v>
      </c>
      <c r="G767" s="66" t="str">
        <f>IFERROR(VLOOKUP(B767:B3806,'DOI TUONG'!$C$2:$E$1306,3,FALSE), "")</f>
        <v>LP</v>
      </c>
      <c r="H767" s="66">
        <f t="shared" si="77"/>
        <v>0.2</v>
      </c>
      <c r="I767" s="215">
        <f t="shared" si="78"/>
        <v>8.17</v>
      </c>
      <c r="J767" s="223">
        <v>89</v>
      </c>
      <c r="K767" s="66" t="str">
        <f t="shared" si="79"/>
        <v>Giỏi</v>
      </c>
      <c r="L767" s="66">
        <f t="shared" si="80"/>
        <v>450000</v>
      </c>
      <c r="M767" s="218" t="str">
        <f t="shared" si="81"/>
        <v/>
      </c>
      <c r="N767" s="219">
        <f t="shared" si="82"/>
        <v>1</v>
      </c>
      <c r="O767" s="219" t="str">
        <f t="shared" si="83"/>
        <v/>
      </c>
      <c r="Q767" s="114">
        <v>1</v>
      </c>
    </row>
    <row r="768" spans="1:17" ht="21.75" customHeight="1" x14ac:dyDescent="0.3">
      <c r="A768" s="214">
        <f>SUBTOTAL(9,$Q$22:Q767)+1</f>
        <v>746</v>
      </c>
      <c r="B768" s="223">
        <v>101110365</v>
      </c>
      <c r="C768" s="223" t="s">
        <v>1248</v>
      </c>
      <c r="D768" s="223" t="s">
        <v>140</v>
      </c>
      <c r="E768" s="223">
        <v>23</v>
      </c>
      <c r="F768" s="223">
        <v>8.17</v>
      </c>
      <c r="G768" s="66" t="str">
        <f>IFERROR(VLOOKUP(B768:B3807,'DOI TUONG'!$C$2:$E$1306,3,FALSE), "")</f>
        <v>PBT CĐ</v>
      </c>
      <c r="H768" s="66">
        <f t="shared" si="77"/>
        <v>0.2</v>
      </c>
      <c r="I768" s="215">
        <f t="shared" si="78"/>
        <v>8.3699999999999992</v>
      </c>
      <c r="J768" s="223">
        <v>88</v>
      </c>
      <c r="K768" s="66" t="str">
        <f t="shared" si="79"/>
        <v>Giỏi</v>
      </c>
      <c r="L768" s="66">
        <f t="shared" si="80"/>
        <v>450000</v>
      </c>
      <c r="M768" s="218" t="str">
        <f t="shared" si="81"/>
        <v/>
      </c>
      <c r="N768" s="219">
        <f t="shared" si="82"/>
        <v>1</v>
      </c>
      <c r="O768" s="219" t="str">
        <f t="shared" si="83"/>
        <v/>
      </c>
      <c r="Q768" s="114">
        <v>1</v>
      </c>
    </row>
    <row r="769" spans="1:17" ht="21.75" customHeight="1" x14ac:dyDescent="0.3">
      <c r="A769" s="214">
        <f>SUBTOTAL(9,$Q$22:Q768)+1</f>
        <v>747</v>
      </c>
      <c r="B769" s="223">
        <v>106110168</v>
      </c>
      <c r="C769" s="223" t="s">
        <v>1441</v>
      </c>
      <c r="D769" s="223" t="s">
        <v>196</v>
      </c>
      <c r="E769" s="223">
        <v>15</v>
      </c>
      <c r="F769" s="223">
        <v>8.17</v>
      </c>
      <c r="G769" s="66" t="str">
        <f>IFERROR(VLOOKUP(B769:B3808,'DOI TUONG'!$C$2:$E$1306,3,FALSE), "")</f>
        <v/>
      </c>
      <c r="H769" s="66">
        <f t="shared" si="77"/>
        <v>0</v>
      </c>
      <c r="I769" s="215">
        <f t="shared" si="78"/>
        <v>8.17</v>
      </c>
      <c r="J769" s="223">
        <v>88</v>
      </c>
      <c r="K769" s="66" t="str">
        <f t="shared" si="79"/>
        <v>Giỏi</v>
      </c>
      <c r="L769" s="66">
        <f t="shared" si="80"/>
        <v>450000</v>
      </c>
      <c r="M769" s="218" t="str">
        <f t="shared" si="81"/>
        <v/>
      </c>
      <c r="N769" s="219">
        <f t="shared" si="82"/>
        <v>1</v>
      </c>
      <c r="O769" s="219" t="str">
        <f t="shared" si="83"/>
        <v/>
      </c>
      <c r="Q769" s="114">
        <v>1</v>
      </c>
    </row>
    <row r="770" spans="1:17" ht="21.75" customHeight="1" x14ac:dyDescent="0.3">
      <c r="A770" s="214">
        <f>SUBTOTAL(9,$Q$22:Q769)+1</f>
        <v>748</v>
      </c>
      <c r="B770" s="223">
        <v>102130082</v>
      </c>
      <c r="C770" s="223" t="s">
        <v>1190</v>
      </c>
      <c r="D770" s="223" t="s">
        <v>44</v>
      </c>
      <c r="E770" s="223">
        <v>18</v>
      </c>
      <c r="F770" s="223">
        <v>8.17</v>
      </c>
      <c r="G770" s="66" t="str">
        <f>IFERROR(VLOOKUP(B770:B3809,'DOI TUONG'!$C$2:$E$1306,3,FALSE), "")</f>
        <v/>
      </c>
      <c r="H770" s="66">
        <f t="shared" si="77"/>
        <v>0</v>
      </c>
      <c r="I770" s="215">
        <f t="shared" si="78"/>
        <v>8.17</v>
      </c>
      <c r="J770" s="223">
        <v>87</v>
      </c>
      <c r="K770" s="66" t="str">
        <f t="shared" si="79"/>
        <v>Giỏi</v>
      </c>
      <c r="L770" s="66">
        <f t="shared" si="80"/>
        <v>450000</v>
      </c>
      <c r="M770" s="218" t="str">
        <f t="shared" si="81"/>
        <v/>
      </c>
      <c r="N770" s="219">
        <f t="shared" si="82"/>
        <v>1</v>
      </c>
      <c r="O770" s="219" t="str">
        <f t="shared" si="83"/>
        <v/>
      </c>
      <c r="Q770" s="114">
        <v>1</v>
      </c>
    </row>
    <row r="771" spans="1:17" ht="21.75" customHeight="1" x14ac:dyDescent="0.3">
      <c r="A771" s="214">
        <f>SUBTOTAL(9,$Q$22:Q770)+1</f>
        <v>749</v>
      </c>
      <c r="B771" s="223">
        <v>118120029</v>
      </c>
      <c r="C771" s="223" t="s">
        <v>2219</v>
      </c>
      <c r="D771" s="223" t="s">
        <v>82</v>
      </c>
      <c r="E771" s="223">
        <v>19</v>
      </c>
      <c r="F771" s="223">
        <v>8.17</v>
      </c>
      <c r="G771" s="66" t="str">
        <f>IFERROR(VLOOKUP(B771:B3810,'DOI TUONG'!$C$2:$E$1306,3,FALSE), "")</f>
        <v/>
      </c>
      <c r="H771" s="66">
        <f t="shared" si="77"/>
        <v>0</v>
      </c>
      <c r="I771" s="215">
        <f t="shared" si="78"/>
        <v>8.17</v>
      </c>
      <c r="J771" s="223">
        <v>87</v>
      </c>
      <c r="K771" s="66" t="str">
        <f t="shared" si="79"/>
        <v>Giỏi</v>
      </c>
      <c r="L771" s="66">
        <f t="shared" si="80"/>
        <v>450000</v>
      </c>
      <c r="M771" s="218" t="str">
        <f t="shared" si="81"/>
        <v/>
      </c>
      <c r="N771" s="219">
        <f t="shared" si="82"/>
        <v>1</v>
      </c>
      <c r="O771" s="219" t="str">
        <f t="shared" si="83"/>
        <v/>
      </c>
      <c r="Q771" s="114">
        <v>1</v>
      </c>
    </row>
    <row r="772" spans="1:17" ht="21.75" customHeight="1" x14ac:dyDescent="0.3">
      <c r="A772" s="214">
        <f>SUBTOTAL(9,$Q$22:Q771)+1</f>
        <v>750</v>
      </c>
      <c r="B772" s="223">
        <v>107130217</v>
      </c>
      <c r="C772" s="223" t="s">
        <v>2032</v>
      </c>
      <c r="D772" s="223" t="s">
        <v>328</v>
      </c>
      <c r="E772" s="223">
        <v>24</v>
      </c>
      <c r="F772" s="223">
        <v>8.17</v>
      </c>
      <c r="G772" s="66" t="str">
        <f>IFERROR(VLOOKUP(B772:B3811,'DOI TUONG'!$C$2:$E$1306,3,FALSE), "")</f>
        <v/>
      </c>
      <c r="H772" s="66">
        <f t="shared" si="77"/>
        <v>0</v>
      </c>
      <c r="I772" s="215">
        <f t="shared" si="78"/>
        <v>8.17</v>
      </c>
      <c r="J772" s="223">
        <v>85</v>
      </c>
      <c r="K772" s="66" t="str">
        <f t="shared" si="79"/>
        <v>Giỏi</v>
      </c>
      <c r="L772" s="66">
        <f t="shared" si="80"/>
        <v>450000</v>
      </c>
      <c r="M772" s="218" t="str">
        <f t="shared" si="81"/>
        <v/>
      </c>
      <c r="N772" s="219">
        <f t="shared" si="82"/>
        <v>1</v>
      </c>
      <c r="O772" s="219" t="str">
        <f t="shared" si="83"/>
        <v/>
      </c>
      <c r="Q772" s="114">
        <v>1</v>
      </c>
    </row>
    <row r="773" spans="1:17" ht="21.75" customHeight="1" x14ac:dyDescent="0.3">
      <c r="A773" s="214">
        <f>SUBTOTAL(9,$Q$22:Q772)+1</f>
        <v>751</v>
      </c>
      <c r="B773" s="223">
        <v>118130096</v>
      </c>
      <c r="C773" s="223" t="s">
        <v>977</v>
      </c>
      <c r="D773" s="223" t="s">
        <v>97</v>
      </c>
      <c r="E773" s="223">
        <v>17</v>
      </c>
      <c r="F773" s="223">
        <v>8.17</v>
      </c>
      <c r="G773" s="66" t="str">
        <f>IFERROR(VLOOKUP(B773:B3812,'DOI TUONG'!$C$2:$E$1306,3,FALSE), "")</f>
        <v/>
      </c>
      <c r="H773" s="66">
        <f t="shared" si="77"/>
        <v>0</v>
      </c>
      <c r="I773" s="215">
        <f t="shared" si="78"/>
        <v>8.17</v>
      </c>
      <c r="J773" s="223">
        <v>85</v>
      </c>
      <c r="K773" s="66" t="str">
        <f t="shared" si="79"/>
        <v>Giỏi</v>
      </c>
      <c r="L773" s="66">
        <f t="shared" si="80"/>
        <v>450000</v>
      </c>
      <c r="M773" s="218" t="str">
        <f t="shared" si="81"/>
        <v/>
      </c>
      <c r="N773" s="219">
        <f t="shared" si="82"/>
        <v>1</v>
      </c>
      <c r="O773" s="219" t="str">
        <f t="shared" si="83"/>
        <v/>
      </c>
      <c r="Q773" s="114">
        <v>1</v>
      </c>
    </row>
    <row r="774" spans="1:17" ht="21.75" customHeight="1" x14ac:dyDescent="0.3">
      <c r="A774" s="214">
        <f>SUBTOTAL(9,$Q$22:Q773)+1</f>
        <v>752</v>
      </c>
      <c r="B774" s="223">
        <v>107110315</v>
      </c>
      <c r="C774" s="223" t="s">
        <v>1336</v>
      </c>
      <c r="D774" s="223" t="s">
        <v>66</v>
      </c>
      <c r="E774" s="223">
        <v>19</v>
      </c>
      <c r="F774" s="223">
        <v>8.17</v>
      </c>
      <c r="G774" s="66" t="str">
        <f>IFERROR(VLOOKUP(B774:B3813,'DOI TUONG'!$C$2:$E$1306,3,FALSE), "")</f>
        <v/>
      </c>
      <c r="H774" s="66">
        <f t="shared" si="77"/>
        <v>0</v>
      </c>
      <c r="I774" s="215">
        <f t="shared" si="78"/>
        <v>8.17</v>
      </c>
      <c r="J774" s="223">
        <v>84</v>
      </c>
      <c r="K774" s="66" t="str">
        <f t="shared" si="79"/>
        <v>Giỏi</v>
      </c>
      <c r="L774" s="66">
        <f t="shared" si="80"/>
        <v>450000</v>
      </c>
      <c r="M774" s="218" t="str">
        <f t="shared" si="81"/>
        <v/>
      </c>
      <c r="N774" s="219">
        <f t="shared" si="82"/>
        <v>1</v>
      </c>
      <c r="O774" s="219" t="str">
        <f t="shared" si="83"/>
        <v/>
      </c>
      <c r="Q774" s="114">
        <v>1</v>
      </c>
    </row>
    <row r="775" spans="1:17" ht="21.75" customHeight="1" x14ac:dyDescent="0.3">
      <c r="A775" s="214">
        <f>SUBTOTAL(9,$Q$22:Q774)+1</f>
        <v>753</v>
      </c>
      <c r="B775" s="223">
        <v>118130057</v>
      </c>
      <c r="C775" s="223" t="s">
        <v>2201</v>
      </c>
      <c r="D775" s="223" t="s">
        <v>298</v>
      </c>
      <c r="E775" s="223">
        <v>21</v>
      </c>
      <c r="F775" s="223">
        <v>8.17</v>
      </c>
      <c r="G775" s="66" t="str">
        <f>IFERROR(VLOOKUP(B775:B3814,'DOI TUONG'!$C$2:$E$1306,3,FALSE), "")</f>
        <v/>
      </c>
      <c r="H775" s="66">
        <f t="shared" si="77"/>
        <v>0</v>
      </c>
      <c r="I775" s="215">
        <f t="shared" si="78"/>
        <v>8.17</v>
      </c>
      <c r="J775" s="223">
        <v>83</v>
      </c>
      <c r="K775" s="66" t="str">
        <f t="shared" si="79"/>
        <v>Giỏi</v>
      </c>
      <c r="L775" s="66">
        <f t="shared" si="80"/>
        <v>450000</v>
      </c>
      <c r="M775" s="218" t="str">
        <f t="shared" si="81"/>
        <v/>
      </c>
      <c r="N775" s="219">
        <f t="shared" si="82"/>
        <v>1</v>
      </c>
      <c r="O775" s="219" t="str">
        <f t="shared" si="83"/>
        <v/>
      </c>
      <c r="Q775" s="114">
        <v>1</v>
      </c>
    </row>
    <row r="776" spans="1:17" ht="21.75" customHeight="1" x14ac:dyDescent="0.3">
      <c r="A776" s="214">
        <f>SUBTOTAL(9,$Q$22:Q775)+1</f>
        <v>754</v>
      </c>
      <c r="B776" s="223">
        <v>107120249</v>
      </c>
      <c r="C776" s="223" t="s">
        <v>3581</v>
      </c>
      <c r="D776" s="223" t="s">
        <v>77</v>
      </c>
      <c r="E776" s="223">
        <v>19</v>
      </c>
      <c r="F776" s="223">
        <v>8.17</v>
      </c>
      <c r="G776" s="66" t="str">
        <f>IFERROR(VLOOKUP(B776:B3815,'DOI TUONG'!$C$2:$E$1306,3,FALSE), "")</f>
        <v/>
      </c>
      <c r="H776" s="66">
        <f t="shared" si="77"/>
        <v>0</v>
      </c>
      <c r="I776" s="215">
        <f t="shared" si="78"/>
        <v>8.17</v>
      </c>
      <c r="J776" s="223">
        <v>78</v>
      </c>
      <c r="K776" s="66" t="str">
        <f t="shared" si="79"/>
        <v>Khá</v>
      </c>
      <c r="L776" s="66">
        <f t="shared" si="80"/>
        <v>395000</v>
      </c>
      <c r="M776" s="218" t="str">
        <f t="shared" si="81"/>
        <v/>
      </c>
      <c r="N776" s="219" t="str">
        <f t="shared" si="82"/>
        <v/>
      </c>
      <c r="O776" s="219">
        <f t="shared" si="83"/>
        <v>1</v>
      </c>
      <c r="Q776" s="114">
        <v>1</v>
      </c>
    </row>
    <row r="777" spans="1:17" ht="21.75" customHeight="1" x14ac:dyDescent="0.3">
      <c r="A777" s="214">
        <f>SUBTOTAL(9,$Q$22:Q776)+1</f>
        <v>755</v>
      </c>
      <c r="B777" s="223">
        <v>102110138</v>
      </c>
      <c r="C777" s="223" t="s">
        <v>691</v>
      </c>
      <c r="D777" s="223" t="s">
        <v>115</v>
      </c>
      <c r="E777" s="223">
        <v>16</v>
      </c>
      <c r="F777" s="223">
        <v>8.16</v>
      </c>
      <c r="G777" s="66" t="str">
        <f>IFERROR(VLOOKUP(B777:B3816,'DOI TUONG'!$C$2:$E$1306,3,FALSE), "")</f>
        <v/>
      </c>
      <c r="H777" s="66">
        <f t="shared" si="77"/>
        <v>0</v>
      </c>
      <c r="I777" s="215">
        <f t="shared" si="78"/>
        <v>8.16</v>
      </c>
      <c r="J777" s="223">
        <v>95</v>
      </c>
      <c r="K777" s="66" t="str">
        <f t="shared" si="79"/>
        <v>Giỏi</v>
      </c>
      <c r="L777" s="66">
        <f t="shared" si="80"/>
        <v>450000</v>
      </c>
      <c r="M777" s="218" t="str">
        <f t="shared" si="81"/>
        <v/>
      </c>
      <c r="N777" s="219">
        <f t="shared" si="82"/>
        <v>1</v>
      </c>
      <c r="O777" s="219" t="str">
        <f t="shared" si="83"/>
        <v/>
      </c>
      <c r="Q777" s="114">
        <v>1</v>
      </c>
    </row>
    <row r="778" spans="1:17" ht="21.75" customHeight="1" x14ac:dyDescent="0.3">
      <c r="A778" s="214">
        <f>SUBTOTAL(9,$Q$22:Q777)+1</f>
        <v>756</v>
      </c>
      <c r="B778" s="223">
        <v>117120156</v>
      </c>
      <c r="C778" s="223" t="s">
        <v>2161</v>
      </c>
      <c r="D778" s="223" t="s">
        <v>92</v>
      </c>
      <c r="E778" s="223">
        <v>15</v>
      </c>
      <c r="F778" s="223">
        <v>7.96</v>
      </c>
      <c r="G778" s="66" t="str">
        <f>IFERROR(VLOOKUP(B778:B3817,'DOI TUONG'!$C$2:$E$1306,3,FALSE), "")</f>
        <v>UV LCĐ</v>
      </c>
      <c r="H778" s="66">
        <f t="shared" si="77"/>
        <v>0.2</v>
      </c>
      <c r="I778" s="215">
        <f t="shared" si="78"/>
        <v>8.16</v>
      </c>
      <c r="J778" s="223">
        <v>93</v>
      </c>
      <c r="K778" s="66" t="str">
        <f t="shared" si="79"/>
        <v>Giỏi</v>
      </c>
      <c r="L778" s="66">
        <f t="shared" si="80"/>
        <v>450000</v>
      </c>
      <c r="M778" s="218" t="str">
        <f t="shared" si="81"/>
        <v/>
      </c>
      <c r="N778" s="219">
        <f t="shared" si="82"/>
        <v>1</v>
      </c>
      <c r="O778" s="219" t="str">
        <f t="shared" si="83"/>
        <v/>
      </c>
      <c r="Q778" s="114">
        <v>1</v>
      </c>
    </row>
    <row r="779" spans="1:17" ht="21.75" customHeight="1" x14ac:dyDescent="0.3">
      <c r="A779" s="214">
        <f>SUBTOTAL(9,$Q$22:Q778)+1</f>
        <v>757</v>
      </c>
      <c r="B779" s="223">
        <v>118120140</v>
      </c>
      <c r="C779" s="223" t="s">
        <v>910</v>
      </c>
      <c r="D779" s="223" t="s">
        <v>166</v>
      </c>
      <c r="E779" s="223">
        <v>18</v>
      </c>
      <c r="F779" s="223">
        <v>7.86</v>
      </c>
      <c r="G779" s="66" t="str">
        <f>IFERROR(VLOOKUP(B779:B3818,'DOI TUONG'!$C$2:$E$1306,3,FALSE), "")</f>
        <v>UV ĐT</v>
      </c>
      <c r="H779" s="66">
        <f t="shared" si="77"/>
        <v>0.3</v>
      </c>
      <c r="I779" s="215">
        <f t="shared" si="78"/>
        <v>8.16</v>
      </c>
      <c r="J779" s="223">
        <v>93</v>
      </c>
      <c r="K779" s="66" t="str">
        <f t="shared" si="79"/>
        <v>Giỏi</v>
      </c>
      <c r="L779" s="66">
        <f t="shared" si="80"/>
        <v>450000</v>
      </c>
      <c r="M779" s="218" t="str">
        <f t="shared" si="81"/>
        <v/>
      </c>
      <c r="N779" s="219">
        <f t="shared" si="82"/>
        <v>1</v>
      </c>
      <c r="O779" s="219" t="str">
        <f t="shared" si="83"/>
        <v/>
      </c>
      <c r="Q779" s="114">
        <v>1</v>
      </c>
    </row>
    <row r="780" spans="1:17" ht="21.75" customHeight="1" x14ac:dyDescent="0.3">
      <c r="A780" s="214">
        <f>SUBTOTAL(9,$Q$22:Q779)+1</f>
        <v>758</v>
      </c>
      <c r="B780" s="223">
        <v>117130061</v>
      </c>
      <c r="C780" s="223" t="s">
        <v>1514</v>
      </c>
      <c r="D780" s="223" t="s">
        <v>295</v>
      </c>
      <c r="E780" s="223">
        <v>18</v>
      </c>
      <c r="F780" s="223">
        <v>7.86</v>
      </c>
      <c r="G780" s="66" t="str">
        <f>IFERROR(VLOOKUP(B780:B3819,'DOI TUONG'!$C$2:$E$1306,3,FALSE), "")</f>
        <v>BT CĐ</v>
      </c>
      <c r="H780" s="66">
        <f t="shared" si="77"/>
        <v>0.3</v>
      </c>
      <c r="I780" s="215">
        <f t="shared" si="78"/>
        <v>8.16</v>
      </c>
      <c r="J780" s="223">
        <v>92</v>
      </c>
      <c r="K780" s="66" t="str">
        <f t="shared" si="79"/>
        <v>Giỏi</v>
      </c>
      <c r="L780" s="66">
        <f t="shared" si="80"/>
        <v>450000</v>
      </c>
      <c r="M780" s="218" t="str">
        <f t="shared" si="81"/>
        <v/>
      </c>
      <c r="N780" s="219">
        <f t="shared" si="82"/>
        <v>1</v>
      </c>
      <c r="O780" s="219" t="str">
        <f t="shared" si="83"/>
        <v/>
      </c>
      <c r="Q780" s="114">
        <v>1</v>
      </c>
    </row>
    <row r="781" spans="1:17" ht="21.75" customHeight="1" x14ac:dyDescent="0.3">
      <c r="A781" s="214">
        <f>SUBTOTAL(9,$Q$22:Q780)+1</f>
        <v>759</v>
      </c>
      <c r="B781" s="223">
        <v>102140121</v>
      </c>
      <c r="C781" s="223" t="s">
        <v>3321</v>
      </c>
      <c r="D781" s="223" t="s">
        <v>1806</v>
      </c>
      <c r="E781" s="223">
        <v>20</v>
      </c>
      <c r="F781" s="223">
        <v>8.16</v>
      </c>
      <c r="G781" s="66" t="str">
        <f>IFERROR(VLOOKUP(B781:B3820,'DOI TUONG'!$C$2:$E$1306,3,FALSE), "")</f>
        <v/>
      </c>
      <c r="H781" s="66">
        <f t="shared" si="77"/>
        <v>0</v>
      </c>
      <c r="I781" s="215">
        <f t="shared" si="78"/>
        <v>8.16</v>
      </c>
      <c r="J781" s="223">
        <v>89</v>
      </c>
      <c r="K781" s="66" t="str">
        <f t="shared" si="79"/>
        <v>Giỏi</v>
      </c>
      <c r="L781" s="66">
        <f t="shared" si="80"/>
        <v>450000</v>
      </c>
      <c r="M781" s="218" t="str">
        <f t="shared" si="81"/>
        <v/>
      </c>
      <c r="N781" s="219">
        <f t="shared" si="82"/>
        <v>1</v>
      </c>
      <c r="O781" s="219" t="str">
        <f t="shared" si="83"/>
        <v/>
      </c>
      <c r="Q781" s="114">
        <v>1</v>
      </c>
    </row>
    <row r="782" spans="1:17" ht="21.75" customHeight="1" x14ac:dyDescent="0.3">
      <c r="A782" s="214">
        <f>SUBTOTAL(9,$Q$22:Q781)+1</f>
        <v>760</v>
      </c>
      <c r="B782" s="223">
        <v>118120096</v>
      </c>
      <c r="C782" s="223" t="s">
        <v>1115</v>
      </c>
      <c r="D782" s="223" t="s">
        <v>80</v>
      </c>
      <c r="E782" s="223">
        <v>19</v>
      </c>
      <c r="F782" s="223">
        <v>8.16</v>
      </c>
      <c r="G782" s="66" t="str">
        <f>IFERROR(VLOOKUP(B782:B3821,'DOI TUONG'!$C$2:$E$1306,3,FALSE), "")</f>
        <v/>
      </c>
      <c r="H782" s="66">
        <f t="shared" si="77"/>
        <v>0</v>
      </c>
      <c r="I782" s="215">
        <f t="shared" si="78"/>
        <v>8.16</v>
      </c>
      <c r="J782" s="223">
        <v>88</v>
      </c>
      <c r="K782" s="66" t="str">
        <f t="shared" si="79"/>
        <v>Giỏi</v>
      </c>
      <c r="L782" s="66">
        <f t="shared" si="80"/>
        <v>450000</v>
      </c>
      <c r="M782" s="218" t="str">
        <f t="shared" si="81"/>
        <v/>
      </c>
      <c r="N782" s="219">
        <f t="shared" si="82"/>
        <v>1</v>
      </c>
      <c r="O782" s="219" t="str">
        <f t="shared" si="83"/>
        <v/>
      </c>
      <c r="Q782" s="114">
        <v>1</v>
      </c>
    </row>
    <row r="783" spans="1:17" ht="21.75" customHeight="1" x14ac:dyDescent="0.3">
      <c r="A783" s="214">
        <f>SUBTOTAL(9,$Q$22:Q782)+1</f>
        <v>761</v>
      </c>
      <c r="B783" s="223">
        <v>118110111</v>
      </c>
      <c r="C783" s="223" t="s">
        <v>1017</v>
      </c>
      <c r="D783" s="223" t="s">
        <v>231</v>
      </c>
      <c r="E783" s="223">
        <v>17</v>
      </c>
      <c r="F783" s="223">
        <v>8.16</v>
      </c>
      <c r="G783" s="66" t="str">
        <f>IFERROR(VLOOKUP(B783:B3822,'DOI TUONG'!$C$2:$E$1306,3,FALSE), "")</f>
        <v/>
      </c>
      <c r="H783" s="66">
        <f t="shared" si="77"/>
        <v>0</v>
      </c>
      <c r="I783" s="215">
        <f t="shared" si="78"/>
        <v>8.16</v>
      </c>
      <c r="J783" s="223">
        <v>88</v>
      </c>
      <c r="K783" s="66" t="str">
        <f t="shared" si="79"/>
        <v>Giỏi</v>
      </c>
      <c r="L783" s="66">
        <f t="shared" si="80"/>
        <v>450000</v>
      </c>
      <c r="M783" s="218" t="str">
        <f t="shared" si="81"/>
        <v/>
      </c>
      <c r="N783" s="219">
        <f t="shared" si="82"/>
        <v>1</v>
      </c>
      <c r="O783" s="219" t="str">
        <f t="shared" si="83"/>
        <v/>
      </c>
      <c r="Q783" s="114">
        <v>1</v>
      </c>
    </row>
    <row r="784" spans="1:17" ht="21.75" customHeight="1" x14ac:dyDescent="0.3">
      <c r="A784" s="214">
        <f>SUBTOTAL(9,$Q$22:Q783)+1</f>
        <v>762</v>
      </c>
      <c r="B784" s="223">
        <v>106110144</v>
      </c>
      <c r="C784" s="223" t="s">
        <v>238</v>
      </c>
      <c r="D784" s="223" t="s">
        <v>196</v>
      </c>
      <c r="E784" s="223">
        <v>16</v>
      </c>
      <c r="F784" s="223">
        <v>8.16</v>
      </c>
      <c r="G784" s="66" t="str">
        <f>IFERROR(VLOOKUP(B784:B3823,'DOI TUONG'!$C$2:$E$1306,3,FALSE), "")</f>
        <v/>
      </c>
      <c r="H784" s="66">
        <f t="shared" si="77"/>
        <v>0</v>
      </c>
      <c r="I784" s="215">
        <f t="shared" si="78"/>
        <v>8.16</v>
      </c>
      <c r="J784" s="223">
        <v>87</v>
      </c>
      <c r="K784" s="66" t="str">
        <f t="shared" si="79"/>
        <v>Giỏi</v>
      </c>
      <c r="L784" s="66">
        <f t="shared" si="80"/>
        <v>450000</v>
      </c>
      <c r="M784" s="218" t="str">
        <f t="shared" si="81"/>
        <v/>
      </c>
      <c r="N784" s="219">
        <f t="shared" si="82"/>
        <v>1</v>
      </c>
      <c r="O784" s="219" t="str">
        <f t="shared" si="83"/>
        <v/>
      </c>
      <c r="Q784" s="114">
        <v>1</v>
      </c>
    </row>
    <row r="785" spans="1:17" ht="21.75" customHeight="1" x14ac:dyDescent="0.3">
      <c r="A785" s="214">
        <f>SUBTOTAL(9,$Q$22:Q784)+1</f>
        <v>763</v>
      </c>
      <c r="B785" s="223">
        <v>118110071</v>
      </c>
      <c r="C785" s="223" t="s">
        <v>1218</v>
      </c>
      <c r="D785" s="223" t="s">
        <v>178</v>
      </c>
      <c r="E785" s="223">
        <v>17</v>
      </c>
      <c r="F785" s="223">
        <v>8.16</v>
      </c>
      <c r="G785" s="66" t="str">
        <f>IFERROR(VLOOKUP(B785:B3824,'DOI TUONG'!$C$2:$E$1306,3,FALSE), "")</f>
        <v/>
      </c>
      <c r="H785" s="66">
        <f t="shared" si="77"/>
        <v>0</v>
      </c>
      <c r="I785" s="215">
        <f t="shared" si="78"/>
        <v>8.16</v>
      </c>
      <c r="J785" s="223">
        <v>86</v>
      </c>
      <c r="K785" s="66" t="str">
        <f t="shared" si="79"/>
        <v>Giỏi</v>
      </c>
      <c r="L785" s="66">
        <f t="shared" si="80"/>
        <v>450000</v>
      </c>
      <c r="M785" s="218" t="str">
        <f t="shared" si="81"/>
        <v/>
      </c>
      <c r="N785" s="219">
        <f t="shared" si="82"/>
        <v>1</v>
      </c>
      <c r="O785" s="219" t="str">
        <f t="shared" si="83"/>
        <v/>
      </c>
      <c r="Q785" s="114">
        <v>1</v>
      </c>
    </row>
    <row r="786" spans="1:17" ht="21.75" customHeight="1" x14ac:dyDescent="0.3">
      <c r="A786" s="214">
        <f>SUBTOTAL(9,$Q$22:Q785)+1</f>
        <v>764</v>
      </c>
      <c r="B786" s="223">
        <v>118110040</v>
      </c>
      <c r="C786" s="223" t="s">
        <v>3781</v>
      </c>
      <c r="D786" s="223" t="s">
        <v>178</v>
      </c>
      <c r="E786" s="223">
        <v>17</v>
      </c>
      <c r="F786" s="223">
        <v>8.16</v>
      </c>
      <c r="G786" s="66" t="str">
        <f>IFERROR(VLOOKUP(B786:B3825,'DOI TUONG'!$C$2:$E$1306,3,FALSE), "")</f>
        <v/>
      </c>
      <c r="H786" s="66">
        <f t="shared" si="77"/>
        <v>0</v>
      </c>
      <c r="I786" s="215">
        <f t="shared" si="78"/>
        <v>8.16</v>
      </c>
      <c r="J786" s="223">
        <v>86</v>
      </c>
      <c r="K786" s="66" t="str">
        <f t="shared" si="79"/>
        <v>Giỏi</v>
      </c>
      <c r="L786" s="66">
        <f t="shared" si="80"/>
        <v>450000</v>
      </c>
      <c r="M786" s="218" t="str">
        <f t="shared" si="81"/>
        <v/>
      </c>
      <c r="N786" s="219">
        <f t="shared" si="82"/>
        <v>1</v>
      </c>
      <c r="O786" s="219" t="str">
        <f t="shared" si="83"/>
        <v/>
      </c>
      <c r="Q786" s="114">
        <v>1</v>
      </c>
    </row>
    <row r="787" spans="1:17" ht="21.75" customHeight="1" x14ac:dyDescent="0.3">
      <c r="A787" s="214">
        <f>SUBTOTAL(9,$Q$22:Q786)+1</f>
        <v>765</v>
      </c>
      <c r="B787" s="223">
        <v>105130051</v>
      </c>
      <c r="C787" s="223" t="s">
        <v>1195</v>
      </c>
      <c r="D787" s="223" t="s">
        <v>369</v>
      </c>
      <c r="E787" s="223">
        <v>21.5</v>
      </c>
      <c r="F787" s="223">
        <v>8.16</v>
      </c>
      <c r="G787" s="66" t="str">
        <f>IFERROR(VLOOKUP(B787:B3826,'DOI TUONG'!$C$2:$E$1306,3,FALSE), "")</f>
        <v/>
      </c>
      <c r="H787" s="66">
        <f t="shared" si="77"/>
        <v>0</v>
      </c>
      <c r="I787" s="215">
        <f t="shared" si="78"/>
        <v>8.16</v>
      </c>
      <c r="J787" s="223">
        <v>85</v>
      </c>
      <c r="K787" s="66" t="str">
        <f t="shared" si="79"/>
        <v>Giỏi</v>
      </c>
      <c r="L787" s="66">
        <f t="shared" si="80"/>
        <v>450000</v>
      </c>
      <c r="M787" s="218" t="str">
        <f t="shared" si="81"/>
        <v/>
      </c>
      <c r="N787" s="219">
        <f t="shared" si="82"/>
        <v>1</v>
      </c>
      <c r="O787" s="219" t="str">
        <f t="shared" si="83"/>
        <v/>
      </c>
      <c r="Q787" s="114">
        <v>1</v>
      </c>
    </row>
    <row r="788" spans="1:17" ht="21.75" customHeight="1" x14ac:dyDescent="0.3">
      <c r="A788" s="214">
        <f>SUBTOTAL(9,$Q$22:Q787)+1</f>
        <v>766</v>
      </c>
      <c r="B788" s="223">
        <v>121120059</v>
      </c>
      <c r="C788" s="223" t="s">
        <v>3696</v>
      </c>
      <c r="D788" s="223" t="s">
        <v>229</v>
      </c>
      <c r="E788" s="223">
        <v>17</v>
      </c>
      <c r="F788" s="223">
        <v>8.16</v>
      </c>
      <c r="G788" s="66" t="str">
        <f>IFERROR(VLOOKUP(B788:B3827,'DOI TUONG'!$C$2:$E$1306,3,FALSE), "")</f>
        <v/>
      </c>
      <c r="H788" s="66">
        <f t="shared" si="77"/>
        <v>0</v>
      </c>
      <c r="I788" s="215">
        <f t="shared" si="78"/>
        <v>8.16</v>
      </c>
      <c r="J788" s="223">
        <v>85</v>
      </c>
      <c r="K788" s="66" t="str">
        <f t="shared" si="79"/>
        <v>Giỏi</v>
      </c>
      <c r="L788" s="66">
        <f t="shared" si="80"/>
        <v>450000</v>
      </c>
      <c r="M788" s="218" t="str">
        <f t="shared" si="81"/>
        <v/>
      </c>
      <c r="N788" s="219">
        <f t="shared" si="82"/>
        <v>1</v>
      </c>
      <c r="O788" s="219" t="str">
        <f t="shared" si="83"/>
        <v/>
      </c>
      <c r="Q788" s="114">
        <v>1</v>
      </c>
    </row>
    <row r="789" spans="1:17" ht="21.75" customHeight="1" x14ac:dyDescent="0.3">
      <c r="A789" s="214">
        <f>SUBTOTAL(9,$Q$22:Q788)+1</f>
        <v>767</v>
      </c>
      <c r="B789" s="223">
        <v>118110051</v>
      </c>
      <c r="C789" s="223" t="s">
        <v>780</v>
      </c>
      <c r="D789" s="223" t="s">
        <v>178</v>
      </c>
      <c r="E789" s="223">
        <v>17</v>
      </c>
      <c r="F789" s="223">
        <v>8.16</v>
      </c>
      <c r="G789" s="66" t="str">
        <f>IFERROR(VLOOKUP(B789:B3828,'DOI TUONG'!$C$2:$E$1306,3,FALSE), "")</f>
        <v/>
      </c>
      <c r="H789" s="66">
        <f t="shared" si="77"/>
        <v>0</v>
      </c>
      <c r="I789" s="215">
        <f t="shared" si="78"/>
        <v>8.16</v>
      </c>
      <c r="J789" s="223">
        <v>85</v>
      </c>
      <c r="K789" s="66" t="str">
        <f t="shared" si="79"/>
        <v>Giỏi</v>
      </c>
      <c r="L789" s="66">
        <f t="shared" si="80"/>
        <v>450000</v>
      </c>
      <c r="M789" s="218" t="str">
        <f t="shared" si="81"/>
        <v/>
      </c>
      <c r="N789" s="219">
        <f t="shared" si="82"/>
        <v>1</v>
      </c>
      <c r="O789" s="219" t="str">
        <f t="shared" si="83"/>
        <v/>
      </c>
      <c r="Q789" s="114">
        <v>1</v>
      </c>
    </row>
    <row r="790" spans="1:17" ht="21.75" customHeight="1" x14ac:dyDescent="0.3">
      <c r="A790" s="214">
        <f>SUBTOTAL(9,$Q$22:Q789)+1</f>
        <v>768</v>
      </c>
      <c r="B790" s="223">
        <v>110110117</v>
      </c>
      <c r="C790" s="223" t="s">
        <v>1272</v>
      </c>
      <c r="D790" s="223" t="s">
        <v>214</v>
      </c>
      <c r="E790" s="223">
        <v>18</v>
      </c>
      <c r="F790" s="223">
        <v>8.16</v>
      </c>
      <c r="G790" s="66" t="str">
        <f>IFERROR(VLOOKUP(B790:B3829,'DOI TUONG'!$C$2:$E$1306,3,FALSE), "")</f>
        <v/>
      </c>
      <c r="H790" s="66">
        <f t="shared" si="77"/>
        <v>0</v>
      </c>
      <c r="I790" s="215">
        <f t="shared" si="78"/>
        <v>8.16</v>
      </c>
      <c r="J790" s="223">
        <v>85</v>
      </c>
      <c r="K790" s="66" t="str">
        <f t="shared" si="79"/>
        <v>Giỏi</v>
      </c>
      <c r="L790" s="66">
        <f t="shared" si="80"/>
        <v>450000</v>
      </c>
      <c r="M790" s="218" t="str">
        <f t="shared" si="81"/>
        <v/>
      </c>
      <c r="N790" s="219">
        <f t="shared" si="82"/>
        <v>1</v>
      </c>
      <c r="O790" s="219" t="str">
        <f t="shared" si="83"/>
        <v/>
      </c>
      <c r="Q790" s="114">
        <v>1</v>
      </c>
    </row>
    <row r="791" spans="1:17" ht="21.75" customHeight="1" x14ac:dyDescent="0.3">
      <c r="A791" s="214">
        <f>SUBTOTAL(9,$Q$22:Q790)+1</f>
        <v>769</v>
      </c>
      <c r="B791" s="223">
        <v>118140059</v>
      </c>
      <c r="C791" s="223" t="s">
        <v>2770</v>
      </c>
      <c r="D791" s="223" t="s">
        <v>2183</v>
      </c>
      <c r="E791" s="223">
        <v>20</v>
      </c>
      <c r="F791" s="223">
        <v>8.16</v>
      </c>
      <c r="G791" s="66" t="str">
        <f>IFERROR(VLOOKUP(B791:B3830,'DOI TUONG'!$C$2:$E$1306,3,FALSE), "")</f>
        <v/>
      </c>
      <c r="H791" s="66">
        <f t="shared" ref="H791:H854" si="84">IF(G791="UV ĐT",0.3, 0)+IF(G791="UV HSV", 0.3, 0)+IF(G791="PBT LCĐ", 0.3,0)+ IF(G791="UV LCĐ", 0.2, 0)+IF(G791="BT CĐ", 0.3,0)+ IF(G791="PBT CĐ", 0.2,0)+ IF(G791="CN CLB", 0.2,0)+ IF(G791="CN DĐ", 0.2,0)+IF(G791="TĐXK", 0.3, 0)+IF(G791="PĐXK", 0.2, 0)+IF(G791="LT", 0.3,0)+IF(G791="LP", 0.2, 0)+IF(G791="GK 0.2",0.2,0)+IF(G791="GK 0.3", 0.3, 0)+IF(G791="TB ĐD",0.3,0)+IF(G791="PB ĐD",0.2,0)+IF(G791="ĐT ĐTQ",0.3,0)+IF(G791="ĐP ĐTQ",0.2,0)</f>
        <v>0</v>
      </c>
      <c r="I791" s="215">
        <f t="shared" ref="I791:I854" si="85">F791+H791</f>
        <v>8.16</v>
      </c>
      <c r="J791" s="223">
        <v>83</v>
      </c>
      <c r="K791" s="66" t="str">
        <f t="shared" ref="K791:K854" si="86">IF(AND(I791&gt;=9,J791&gt;=90), "Xuất sắc", IF(AND(I791&gt;=8,J791&gt;=80), "Giỏi", "Khá"))</f>
        <v>Giỏi</v>
      </c>
      <c r="L791" s="66">
        <f t="shared" ref="L791:L854" si="87">IF(K791="Xuất sắc", 500000, IF(K791="Giỏi", 450000, 395000))</f>
        <v>450000</v>
      </c>
      <c r="M791" s="218" t="str">
        <f t="shared" si="81"/>
        <v/>
      </c>
      <c r="N791" s="219">
        <f t="shared" si="82"/>
        <v>1</v>
      </c>
      <c r="O791" s="219" t="str">
        <f t="shared" si="83"/>
        <v/>
      </c>
      <c r="Q791" s="114">
        <v>1</v>
      </c>
    </row>
    <row r="792" spans="1:17" ht="21.75" customHeight="1" x14ac:dyDescent="0.3">
      <c r="A792" s="214">
        <f>SUBTOTAL(9,$Q$22:Q791)+1</f>
        <v>770</v>
      </c>
      <c r="B792" s="223">
        <v>103130213</v>
      </c>
      <c r="C792" s="223" t="s">
        <v>3266</v>
      </c>
      <c r="D792" s="223" t="s">
        <v>411</v>
      </c>
      <c r="E792" s="223">
        <v>18</v>
      </c>
      <c r="F792" s="223">
        <v>8.16</v>
      </c>
      <c r="G792" s="66" t="str">
        <f>IFERROR(VLOOKUP(B792:B3831,'DOI TUONG'!$C$2:$E$1306,3,FALSE), "")</f>
        <v/>
      </c>
      <c r="H792" s="66">
        <f t="shared" si="84"/>
        <v>0</v>
      </c>
      <c r="I792" s="215">
        <f t="shared" si="85"/>
        <v>8.16</v>
      </c>
      <c r="J792" s="223">
        <v>82</v>
      </c>
      <c r="K792" s="66" t="str">
        <f t="shared" si="86"/>
        <v>Giỏi</v>
      </c>
      <c r="L792" s="66">
        <f t="shared" si="87"/>
        <v>450000</v>
      </c>
      <c r="M792" s="218" t="str">
        <f t="shared" si="81"/>
        <v/>
      </c>
      <c r="N792" s="219">
        <f t="shared" si="82"/>
        <v>1</v>
      </c>
      <c r="O792" s="219" t="str">
        <f t="shared" si="83"/>
        <v/>
      </c>
      <c r="Q792" s="114">
        <v>1</v>
      </c>
    </row>
    <row r="793" spans="1:17" ht="21.75" customHeight="1" x14ac:dyDescent="0.3">
      <c r="A793" s="214">
        <f>SUBTOTAL(9,$Q$22:Q792)+1</f>
        <v>771</v>
      </c>
      <c r="B793" s="223">
        <v>105120384</v>
      </c>
      <c r="C793" s="223" t="s">
        <v>1888</v>
      </c>
      <c r="D793" s="223" t="s">
        <v>168</v>
      </c>
      <c r="E793" s="223">
        <v>16</v>
      </c>
      <c r="F793" s="223">
        <v>8.16</v>
      </c>
      <c r="G793" s="66" t="str">
        <f>IFERROR(VLOOKUP(B793:B3832,'DOI TUONG'!$C$2:$E$1306,3,FALSE), "")</f>
        <v/>
      </c>
      <c r="H793" s="66">
        <f t="shared" si="84"/>
        <v>0</v>
      </c>
      <c r="I793" s="215">
        <f t="shared" si="85"/>
        <v>8.16</v>
      </c>
      <c r="J793" s="223">
        <v>82</v>
      </c>
      <c r="K793" s="66" t="str">
        <f t="shared" si="86"/>
        <v>Giỏi</v>
      </c>
      <c r="L793" s="66">
        <f t="shared" si="87"/>
        <v>450000</v>
      </c>
      <c r="M793" s="218" t="str">
        <f t="shared" si="81"/>
        <v/>
      </c>
      <c r="N793" s="219">
        <f t="shared" si="82"/>
        <v>1</v>
      </c>
      <c r="O793" s="219" t="str">
        <f t="shared" si="83"/>
        <v/>
      </c>
      <c r="Q793" s="114">
        <v>1</v>
      </c>
    </row>
    <row r="794" spans="1:17" ht="21.75" customHeight="1" x14ac:dyDescent="0.3">
      <c r="A794" s="214">
        <f>SUBTOTAL(9,$Q$22:Q793)+1</f>
        <v>772</v>
      </c>
      <c r="B794" s="223">
        <v>105110361</v>
      </c>
      <c r="C794" s="223" t="s">
        <v>1337</v>
      </c>
      <c r="D794" s="223" t="s">
        <v>56</v>
      </c>
      <c r="E794" s="223">
        <v>15</v>
      </c>
      <c r="F794" s="223">
        <v>8.15</v>
      </c>
      <c r="G794" s="66" t="str">
        <f>IFERROR(VLOOKUP(B794:B3833,'DOI TUONG'!$C$2:$E$1306,3,FALSE), "")</f>
        <v/>
      </c>
      <c r="H794" s="66">
        <f t="shared" si="84"/>
        <v>0</v>
      </c>
      <c r="I794" s="215">
        <f t="shared" si="85"/>
        <v>8.15</v>
      </c>
      <c r="J794" s="223">
        <v>95</v>
      </c>
      <c r="K794" s="66" t="str">
        <f t="shared" si="86"/>
        <v>Giỏi</v>
      </c>
      <c r="L794" s="66">
        <f t="shared" si="87"/>
        <v>450000</v>
      </c>
      <c r="M794" s="218" t="str">
        <f t="shared" si="81"/>
        <v/>
      </c>
      <c r="N794" s="219">
        <f t="shared" si="82"/>
        <v>1</v>
      </c>
      <c r="O794" s="219" t="str">
        <f t="shared" si="83"/>
        <v/>
      </c>
      <c r="Q794" s="114">
        <v>1</v>
      </c>
    </row>
    <row r="795" spans="1:17" ht="21.75" customHeight="1" x14ac:dyDescent="0.3">
      <c r="A795" s="214">
        <f>SUBTOTAL(9,$Q$22:Q794)+1</f>
        <v>773</v>
      </c>
      <c r="B795" s="223">
        <v>105110428</v>
      </c>
      <c r="C795" s="223" t="s">
        <v>1526</v>
      </c>
      <c r="D795" s="223" t="s">
        <v>123</v>
      </c>
      <c r="E795" s="223">
        <v>15</v>
      </c>
      <c r="F795" s="223">
        <v>7.85</v>
      </c>
      <c r="G795" s="66" t="str">
        <f>IFERROR(VLOOKUP(B795:B3834,'DOI TUONG'!$C$2:$E$1306,3,FALSE), "")</f>
        <v>BT CĐ</v>
      </c>
      <c r="H795" s="66">
        <f t="shared" si="84"/>
        <v>0.3</v>
      </c>
      <c r="I795" s="215">
        <f t="shared" si="85"/>
        <v>8.15</v>
      </c>
      <c r="J795" s="223">
        <v>94</v>
      </c>
      <c r="K795" s="66" t="str">
        <f t="shared" si="86"/>
        <v>Giỏi</v>
      </c>
      <c r="L795" s="66">
        <f t="shared" si="87"/>
        <v>450000</v>
      </c>
      <c r="M795" s="218" t="str">
        <f t="shared" si="81"/>
        <v/>
      </c>
      <c r="N795" s="219">
        <f t="shared" si="82"/>
        <v>1</v>
      </c>
      <c r="O795" s="219" t="str">
        <f t="shared" si="83"/>
        <v/>
      </c>
      <c r="Q795" s="114">
        <v>1</v>
      </c>
    </row>
    <row r="796" spans="1:17" ht="21.75" customHeight="1" x14ac:dyDescent="0.3">
      <c r="A796" s="214">
        <f>SUBTOTAL(9,$Q$22:Q795)+1</f>
        <v>774</v>
      </c>
      <c r="B796" s="223">
        <v>121130051</v>
      </c>
      <c r="C796" s="223" t="s">
        <v>939</v>
      </c>
      <c r="D796" s="223" t="s">
        <v>134</v>
      </c>
      <c r="E796" s="223">
        <v>24.5</v>
      </c>
      <c r="F796" s="223">
        <v>7.85</v>
      </c>
      <c r="G796" s="66" t="str">
        <f>IFERROR(VLOOKUP(B796:B3835,'DOI TUONG'!$C$2:$E$1306,3,FALSE), "")</f>
        <v>LT</v>
      </c>
      <c r="H796" s="66">
        <f t="shared" si="84"/>
        <v>0.3</v>
      </c>
      <c r="I796" s="215">
        <f t="shared" si="85"/>
        <v>8.15</v>
      </c>
      <c r="J796" s="223">
        <v>90</v>
      </c>
      <c r="K796" s="66" t="str">
        <f t="shared" si="86"/>
        <v>Giỏi</v>
      </c>
      <c r="L796" s="66">
        <f t="shared" si="87"/>
        <v>450000</v>
      </c>
      <c r="M796" s="218" t="str">
        <f t="shared" si="81"/>
        <v/>
      </c>
      <c r="N796" s="219">
        <f t="shared" si="82"/>
        <v>1</v>
      </c>
      <c r="O796" s="219" t="str">
        <f t="shared" si="83"/>
        <v/>
      </c>
      <c r="Q796" s="114">
        <v>1</v>
      </c>
    </row>
    <row r="797" spans="1:17" ht="21.75" customHeight="1" x14ac:dyDescent="0.3">
      <c r="A797" s="214">
        <f>SUBTOTAL(9,$Q$22:Q796)+1</f>
        <v>775</v>
      </c>
      <c r="B797" s="223">
        <v>101110181</v>
      </c>
      <c r="C797" s="223" t="s">
        <v>3141</v>
      </c>
      <c r="D797" s="223" t="s">
        <v>170</v>
      </c>
      <c r="E797" s="223">
        <v>20</v>
      </c>
      <c r="F797" s="223">
        <v>8.15</v>
      </c>
      <c r="G797" s="66" t="str">
        <f>IFERROR(VLOOKUP(B797:B3836,'DOI TUONG'!$C$2:$E$1306,3,FALSE), "")</f>
        <v/>
      </c>
      <c r="H797" s="66">
        <f t="shared" si="84"/>
        <v>0</v>
      </c>
      <c r="I797" s="215">
        <f t="shared" si="85"/>
        <v>8.15</v>
      </c>
      <c r="J797" s="223">
        <v>89</v>
      </c>
      <c r="K797" s="66" t="str">
        <f t="shared" si="86"/>
        <v>Giỏi</v>
      </c>
      <c r="L797" s="66">
        <f t="shared" si="87"/>
        <v>450000</v>
      </c>
      <c r="M797" s="218" t="str">
        <f t="shared" ref="M797:M860" si="88">IF(K797="Xuất sắc",1,"")</f>
        <v/>
      </c>
      <c r="N797" s="219">
        <f t="shared" ref="N797:N860" si="89">IF(K797="Giỏi",1,"")</f>
        <v>1</v>
      </c>
      <c r="O797" s="219" t="str">
        <f t="shared" ref="O797:O860" si="90">IF(K797="Khá",1,"")</f>
        <v/>
      </c>
      <c r="Q797" s="114">
        <v>1</v>
      </c>
    </row>
    <row r="798" spans="1:17" ht="21.75" customHeight="1" x14ac:dyDescent="0.3">
      <c r="A798" s="214">
        <f>SUBTOTAL(9,$Q$22:Q797)+1</f>
        <v>776</v>
      </c>
      <c r="B798" s="223">
        <v>102130159</v>
      </c>
      <c r="C798" s="223" t="s">
        <v>885</v>
      </c>
      <c r="D798" s="223" t="s">
        <v>142</v>
      </c>
      <c r="E798" s="223">
        <v>18</v>
      </c>
      <c r="F798" s="223">
        <v>8.15</v>
      </c>
      <c r="G798" s="66" t="str">
        <f>IFERROR(VLOOKUP(B798:B3837,'DOI TUONG'!$C$2:$E$1306,3,FALSE), "")</f>
        <v/>
      </c>
      <c r="H798" s="66">
        <f t="shared" si="84"/>
        <v>0</v>
      </c>
      <c r="I798" s="215">
        <f t="shared" si="85"/>
        <v>8.15</v>
      </c>
      <c r="J798" s="223">
        <v>89</v>
      </c>
      <c r="K798" s="66" t="str">
        <f t="shared" si="86"/>
        <v>Giỏi</v>
      </c>
      <c r="L798" s="66">
        <f t="shared" si="87"/>
        <v>450000</v>
      </c>
      <c r="M798" s="218" t="str">
        <f t="shared" si="88"/>
        <v/>
      </c>
      <c r="N798" s="219">
        <f t="shared" si="89"/>
        <v>1</v>
      </c>
      <c r="O798" s="219" t="str">
        <f t="shared" si="90"/>
        <v/>
      </c>
      <c r="Q798" s="114">
        <v>1</v>
      </c>
    </row>
    <row r="799" spans="1:17" ht="21.75" customHeight="1" x14ac:dyDescent="0.3">
      <c r="A799" s="214">
        <f>SUBTOTAL(9,$Q$22:Q798)+1</f>
        <v>777</v>
      </c>
      <c r="B799" s="223">
        <v>106110085</v>
      </c>
      <c r="C799" s="223" t="s">
        <v>1045</v>
      </c>
      <c r="D799" s="223" t="s">
        <v>335</v>
      </c>
      <c r="E799" s="223">
        <v>17</v>
      </c>
      <c r="F799" s="223">
        <v>8.15</v>
      </c>
      <c r="G799" s="66" t="str">
        <f>IFERROR(VLOOKUP(B799:B3838,'DOI TUONG'!$C$2:$E$1306,3,FALSE), "")</f>
        <v/>
      </c>
      <c r="H799" s="66">
        <f t="shared" si="84"/>
        <v>0</v>
      </c>
      <c r="I799" s="215">
        <f t="shared" si="85"/>
        <v>8.15</v>
      </c>
      <c r="J799" s="223">
        <v>89</v>
      </c>
      <c r="K799" s="66" t="str">
        <f t="shared" si="86"/>
        <v>Giỏi</v>
      </c>
      <c r="L799" s="66">
        <f t="shared" si="87"/>
        <v>450000</v>
      </c>
      <c r="M799" s="218" t="str">
        <f t="shared" si="88"/>
        <v/>
      </c>
      <c r="N799" s="219">
        <f t="shared" si="89"/>
        <v>1</v>
      </c>
      <c r="O799" s="219" t="str">
        <f t="shared" si="90"/>
        <v/>
      </c>
      <c r="Q799" s="114">
        <v>1</v>
      </c>
    </row>
    <row r="800" spans="1:17" ht="21.75" customHeight="1" x14ac:dyDescent="0.3">
      <c r="A800" s="214">
        <f>SUBTOTAL(9,$Q$22:Q799)+1</f>
        <v>778</v>
      </c>
      <c r="B800" s="223">
        <v>105110130</v>
      </c>
      <c r="C800" s="223" t="s">
        <v>1340</v>
      </c>
      <c r="D800" s="223" t="s">
        <v>285</v>
      </c>
      <c r="E800" s="223">
        <v>12</v>
      </c>
      <c r="F800" s="223">
        <v>8.15</v>
      </c>
      <c r="G800" s="66" t="str">
        <f>IFERROR(VLOOKUP(B800:B3839,'DOI TUONG'!$C$2:$E$1306,3,FALSE), "")</f>
        <v/>
      </c>
      <c r="H800" s="66">
        <f t="shared" si="84"/>
        <v>0</v>
      </c>
      <c r="I800" s="215">
        <f t="shared" si="85"/>
        <v>8.15</v>
      </c>
      <c r="J800" s="223">
        <v>88</v>
      </c>
      <c r="K800" s="66" t="str">
        <f t="shared" si="86"/>
        <v>Giỏi</v>
      </c>
      <c r="L800" s="66">
        <f t="shared" si="87"/>
        <v>450000</v>
      </c>
      <c r="M800" s="218" t="str">
        <f t="shared" si="88"/>
        <v/>
      </c>
      <c r="N800" s="219">
        <f t="shared" si="89"/>
        <v>1</v>
      </c>
      <c r="O800" s="219" t="str">
        <f t="shared" si="90"/>
        <v/>
      </c>
      <c r="Q800" s="114">
        <v>1</v>
      </c>
    </row>
    <row r="801" spans="1:17" ht="21.75" customHeight="1" x14ac:dyDescent="0.3">
      <c r="A801" s="214">
        <f>SUBTOTAL(9,$Q$22:Q800)+1</f>
        <v>779</v>
      </c>
      <c r="B801" s="223">
        <v>107110203</v>
      </c>
      <c r="C801" s="223" t="s">
        <v>1096</v>
      </c>
      <c r="D801" s="223" t="s">
        <v>784</v>
      </c>
      <c r="E801" s="223">
        <v>19.5</v>
      </c>
      <c r="F801" s="223">
        <v>8.15</v>
      </c>
      <c r="G801" s="66" t="str">
        <f>IFERROR(VLOOKUP(B801:B3840,'DOI TUONG'!$C$2:$E$1306,3,FALSE), "")</f>
        <v/>
      </c>
      <c r="H801" s="66">
        <f t="shared" si="84"/>
        <v>0</v>
      </c>
      <c r="I801" s="215">
        <f t="shared" si="85"/>
        <v>8.15</v>
      </c>
      <c r="J801" s="223">
        <v>88</v>
      </c>
      <c r="K801" s="66" t="str">
        <f t="shared" si="86"/>
        <v>Giỏi</v>
      </c>
      <c r="L801" s="66">
        <f t="shared" si="87"/>
        <v>450000</v>
      </c>
      <c r="M801" s="218" t="str">
        <f t="shared" si="88"/>
        <v/>
      </c>
      <c r="N801" s="219">
        <f t="shared" si="89"/>
        <v>1</v>
      </c>
      <c r="O801" s="219" t="str">
        <f t="shared" si="90"/>
        <v/>
      </c>
      <c r="Q801" s="114">
        <v>1</v>
      </c>
    </row>
    <row r="802" spans="1:17" ht="21.75" customHeight="1" x14ac:dyDescent="0.3">
      <c r="A802" s="214">
        <f>SUBTOTAL(9,$Q$22:Q801)+1</f>
        <v>780</v>
      </c>
      <c r="B802" s="223">
        <v>118120120</v>
      </c>
      <c r="C802" s="223" t="s">
        <v>1155</v>
      </c>
      <c r="D802" s="223" t="s">
        <v>80</v>
      </c>
      <c r="E802" s="223">
        <v>19</v>
      </c>
      <c r="F802" s="223">
        <v>8.15</v>
      </c>
      <c r="G802" s="66" t="str">
        <f>IFERROR(VLOOKUP(B802:B3841,'DOI TUONG'!$C$2:$E$1306,3,FALSE), "")</f>
        <v/>
      </c>
      <c r="H802" s="66">
        <f t="shared" si="84"/>
        <v>0</v>
      </c>
      <c r="I802" s="215">
        <f t="shared" si="85"/>
        <v>8.15</v>
      </c>
      <c r="J802" s="223">
        <v>88</v>
      </c>
      <c r="K802" s="66" t="str">
        <f t="shared" si="86"/>
        <v>Giỏi</v>
      </c>
      <c r="L802" s="66">
        <f t="shared" si="87"/>
        <v>450000</v>
      </c>
      <c r="M802" s="218" t="str">
        <f t="shared" si="88"/>
        <v/>
      </c>
      <c r="N802" s="219">
        <f t="shared" si="89"/>
        <v>1</v>
      </c>
      <c r="O802" s="219" t="str">
        <f t="shared" si="90"/>
        <v/>
      </c>
      <c r="Q802" s="114">
        <v>1</v>
      </c>
    </row>
    <row r="803" spans="1:17" ht="21.75" customHeight="1" x14ac:dyDescent="0.3">
      <c r="A803" s="214">
        <f>SUBTOTAL(9,$Q$22:Q802)+1</f>
        <v>781</v>
      </c>
      <c r="B803" s="223">
        <v>117120078</v>
      </c>
      <c r="C803" s="223" t="s">
        <v>2158</v>
      </c>
      <c r="D803" s="223" t="s">
        <v>189</v>
      </c>
      <c r="E803" s="223">
        <v>17</v>
      </c>
      <c r="F803" s="223">
        <v>8.15</v>
      </c>
      <c r="G803" s="66" t="str">
        <f>IFERROR(VLOOKUP(B803:B3842,'DOI TUONG'!$C$2:$E$1306,3,FALSE), "")</f>
        <v/>
      </c>
      <c r="H803" s="66">
        <f t="shared" si="84"/>
        <v>0</v>
      </c>
      <c r="I803" s="215">
        <f t="shared" si="85"/>
        <v>8.15</v>
      </c>
      <c r="J803" s="223">
        <v>87</v>
      </c>
      <c r="K803" s="66" t="str">
        <f t="shared" si="86"/>
        <v>Giỏi</v>
      </c>
      <c r="L803" s="66">
        <f t="shared" si="87"/>
        <v>450000</v>
      </c>
      <c r="M803" s="218" t="str">
        <f t="shared" si="88"/>
        <v/>
      </c>
      <c r="N803" s="219">
        <f t="shared" si="89"/>
        <v>1</v>
      </c>
      <c r="O803" s="219" t="str">
        <f t="shared" si="90"/>
        <v/>
      </c>
      <c r="Q803" s="114">
        <v>1</v>
      </c>
    </row>
    <row r="804" spans="1:17" ht="21.75" customHeight="1" x14ac:dyDescent="0.3">
      <c r="A804" s="214">
        <f>SUBTOTAL(9,$Q$22:Q803)+1</f>
        <v>782</v>
      </c>
      <c r="B804" s="223">
        <v>110110264</v>
      </c>
      <c r="C804" s="223" t="s">
        <v>1427</v>
      </c>
      <c r="D804" s="223" t="s">
        <v>175</v>
      </c>
      <c r="E804" s="223">
        <v>19</v>
      </c>
      <c r="F804" s="223">
        <v>8.15</v>
      </c>
      <c r="G804" s="66" t="str">
        <f>IFERROR(VLOOKUP(B804:B3843,'DOI TUONG'!$C$2:$E$1306,3,FALSE), "")</f>
        <v/>
      </c>
      <c r="H804" s="66">
        <f t="shared" si="84"/>
        <v>0</v>
      </c>
      <c r="I804" s="215">
        <f t="shared" si="85"/>
        <v>8.15</v>
      </c>
      <c r="J804" s="223">
        <v>87</v>
      </c>
      <c r="K804" s="66" t="str">
        <f t="shared" si="86"/>
        <v>Giỏi</v>
      </c>
      <c r="L804" s="66">
        <f t="shared" si="87"/>
        <v>450000</v>
      </c>
      <c r="M804" s="218" t="str">
        <f t="shared" si="88"/>
        <v/>
      </c>
      <c r="N804" s="219">
        <f t="shared" si="89"/>
        <v>1</v>
      </c>
      <c r="O804" s="219" t="str">
        <f t="shared" si="90"/>
        <v/>
      </c>
      <c r="Q804" s="114">
        <v>1</v>
      </c>
    </row>
    <row r="805" spans="1:17" ht="21.75" customHeight="1" x14ac:dyDescent="0.3">
      <c r="A805" s="214">
        <f>SUBTOTAL(9,$Q$22:Q804)+1</f>
        <v>783</v>
      </c>
      <c r="B805" s="223">
        <v>101120299</v>
      </c>
      <c r="C805" s="223" t="s">
        <v>997</v>
      </c>
      <c r="D805" s="223" t="s">
        <v>103</v>
      </c>
      <c r="E805" s="223">
        <v>17</v>
      </c>
      <c r="F805" s="223">
        <v>8.15</v>
      </c>
      <c r="G805" s="66" t="str">
        <f>IFERROR(VLOOKUP(B805:B3844,'DOI TUONG'!$C$2:$E$1306,3,FALSE), "")</f>
        <v/>
      </c>
      <c r="H805" s="66">
        <f t="shared" si="84"/>
        <v>0</v>
      </c>
      <c r="I805" s="215">
        <f t="shared" si="85"/>
        <v>8.15</v>
      </c>
      <c r="J805" s="223">
        <v>86</v>
      </c>
      <c r="K805" s="66" t="str">
        <f t="shared" si="86"/>
        <v>Giỏi</v>
      </c>
      <c r="L805" s="66">
        <f t="shared" si="87"/>
        <v>450000</v>
      </c>
      <c r="M805" s="218" t="str">
        <f t="shared" si="88"/>
        <v/>
      </c>
      <c r="N805" s="219">
        <f t="shared" si="89"/>
        <v>1</v>
      </c>
      <c r="O805" s="219" t="str">
        <f t="shared" si="90"/>
        <v/>
      </c>
      <c r="Q805" s="114">
        <v>1</v>
      </c>
    </row>
    <row r="806" spans="1:17" ht="21.75" customHeight="1" x14ac:dyDescent="0.3">
      <c r="A806" s="214">
        <f>SUBTOTAL(9,$Q$22:Q805)+1</f>
        <v>784</v>
      </c>
      <c r="B806" s="223">
        <v>102110282</v>
      </c>
      <c r="C806" s="223" t="s">
        <v>754</v>
      </c>
      <c r="D806" s="223" t="s">
        <v>64</v>
      </c>
      <c r="E806" s="223">
        <v>16</v>
      </c>
      <c r="F806" s="223">
        <v>8.15</v>
      </c>
      <c r="G806" s="66" t="str">
        <f>IFERROR(VLOOKUP(B806:B3845,'DOI TUONG'!$C$2:$E$1306,3,FALSE), "")</f>
        <v/>
      </c>
      <c r="H806" s="66">
        <f t="shared" si="84"/>
        <v>0</v>
      </c>
      <c r="I806" s="215">
        <f t="shared" si="85"/>
        <v>8.15</v>
      </c>
      <c r="J806" s="223">
        <v>85</v>
      </c>
      <c r="K806" s="66" t="str">
        <f t="shared" si="86"/>
        <v>Giỏi</v>
      </c>
      <c r="L806" s="66">
        <f t="shared" si="87"/>
        <v>450000</v>
      </c>
      <c r="M806" s="218" t="str">
        <f t="shared" si="88"/>
        <v/>
      </c>
      <c r="N806" s="219">
        <f t="shared" si="89"/>
        <v>1</v>
      </c>
      <c r="O806" s="219" t="str">
        <f t="shared" si="90"/>
        <v/>
      </c>
      <c r="Q806" s="114">
        <v>1</v>
      </c>
    </row>
    <row r="807" spans="1:17" ht="21.75" customHeight="1" x14ac:dyDescent="0.3">
      <c r="A807" s="214">
        <f>SUBTOTAL(9,$Q$22:Q806)+1</f>
        <v>785</v>
      </c>
      <c r="B807" s="223">
        <v>118110131</v>
      </c>
      <c r="C807" s="223" t="s">
        <v>1206</v>
      </c>
      <c r="D807" s="223" t="s">
        <v>231</v>
      </c>
      <c r="E807" s="223">
        <v>17</v>
      </c>
      <c r="F807" s="223">
        <v>8.15</v>
      </c>
      <c r="G807" s="66" t="str">
        <f>IFERROR(VLOOKUP(B807:B3846,'DOI TUONG'!$C$2:$E$1306,3,FALSE), "")</f>
        <v/>
      </c>
      <c r="H807" s="66">
        <f t="shared" si="84"/>
        <v>0</v>
      </c>
      <c r="I807" s="215">
        <f t="shared" si="85"/>
        <v>8.15</v>
      </c>
      <c r="J807" s="223">
        <v>85</v>
      </c>
      <c r="K807" s="66" t="str">
        <f t="shared" si="86"/>
        <v>Giỏi</v>
      </c>
      <c r="L807" s="66">
        <f t="shared" si="87"/>
        <v>450000</v>
      </c>
      <c r="M807" s="218" t="str">
        <f t="shared" si="88"/>
        <v/>
      </c>
      <c r="N807" s="219">
        <f t="shared" si="89"/>
        <v>1</v>
      </c>
      <c r="O807" s="219" t="str">
        <f t="shared" si="90"/>
        <v/>
      </c>
      <c r="Q807" s="114">
        <v>1</v>
      </c>
    </row>
    <row r="808" spans="1:17" ht="21.75" customHeight="1" x14ac:dyDescent="0.3">
      <c r="A808" s="214">
        <f>SUBTOTAL(9,$Q$22:Q807)+1</f>
        <v>786</v>
      </c>
      <c r="B808" s="223">
        <v>118130083</v>
      </c>
      <c r="C808" s="223" t="s">
        <v>938</v>
      </c>
      <c r="D808" s="223" t="s">
        <v>97</v>
      </c>
      <c r="E808" s="223">
        <v>24</v>
      </c>
      <c r="F808" s="223">
        <v>8.15</v>
      </c>
      <c r="G808" s="66" t="str">
        <f>IFERROR(VLOOKUP(B808:B3847,'DOI TUONG'!$C$2:$E$1306,3,FALSE), "")</f>
        <v/>
      </c>
      <c r="H808" s="66">
        <f t="shared" si="84"/>
        <v>0</v>
      </c>
      <c r="I808" s="215">
        <f t="shared" si="85"/>
        <v>8.15</v>
      </c>
      <c r="J808" s="223">
        <v>85</v>
      </c>
      <c r="K808" s="66" t="str">
        <f t="shared" si="86"/>
        <v>Giỏi</v>
      </c>
      <c r="L808" s="66">
        <f t="shared" si="87"/>
        <v>450000</v>
      </c>
      <c r="M808" s="218" t="str">
        <f t="shared" si="88"/>
        <v/>
      </c>
      <c r="N808" s="219">
        <f t="shared" si="89"/>
        <v>1</v>
      </c>
      <c r="O808" s="219" t="str">
        <f t="shared" si="90"/>
        <v/>
      </c>
      <c r="Q808" s="114">
        <v>1</v>
      </c>
    </row>
    <row r="809" spans="1:17" ht="21.75" customHeight="1" x14ac:dyDescent="0.3">
      <c r="A809" s="214">
        <f>SUBTOTAL(9,$Q$22:Q808)+1</f>
        <v>787</v>
      </c>
      <c r="B809" s="223">
        <v>109130203</v>
      </c>
      <c r="C809" s="223" t="s">
        <v>2831</v>
      </c>
      <c r="D809" s="223" t="s">
        <v>243</v>
      </c>
      <c r="E809" s="223">
        <v>16.5</v>
      </c>
      <c r="F809" s="223">
        <v>7.95</v>
      </c>
      <c r="G809" s="66" t="str">
        <f>IFERROR(VLOOKUP(B809:B3848,'DOI TUONG'!$C$2:$E$1306,3,FALSE), "")</f>
        <v>PBT CĐ</v>
      </c>
      <c r="H809" s="66">
        <f t="shared" si="84"/>
        <v>0.2</v>
      </c>
      <c r="I809" s="215">
        <f t="shared" si="85"/>
        <v>8.15</v>
      </c>
      <c r="J809" s="223">
        <v>85</v>
      </c>
      <c r="K809" s="66" t="str">
        <f t="shared" si="86"/>
        <v>Giỏi</v>
      </c>
      <c r="L809" s="66">
        <f t="shared" si="87"/>
        <v>450000</v>
      </c>
      <c r="M809" s="218" t="str">
        <f t="shared" si="88"/>
        <v/>
      </c>
      <c r="N809" s="219">
        <f t="shared" si="89"/>
        <v>1</v>
      </c>
      <c r="O809" s="219" t="str">
        <f t="shared" si="90"/>
        <v/>
      </c>
      <c r="Q809" s="114">
        <v>1</v>
      </c>
    </row>
    <row r="810" spans="1:17" ht="21.75" customHeight="1" x14ac:dyDescent="0.3">
      <c r="A810" s="214">
        <f>SUBTOTAL(9,$Q$22:Q809)+1</f>
        <v>788</v>
      </c>
      <c r="B810" s="223">
        <v>121140111</v>
      </c>
      <c r="C810" s="223" t="s">
        <v>680</v>
      </c>
      <c r="D810" s="223" t="s">
        <v>2120</v>
      </c>
      <c r="E810" s="223">
        <v>16</v>
      </c>
      <c r="F810" s="223">
        <v>8.15</v>
      </c>
      <c r="G810" s="66" t="str">
        <f>IFERROR(VLOOKUP(B810:B3849,'DOI TUONG'!$C$2:$E$1306,3,FALSE), "")</f>
        <v/>
      </c>
      <c r="H810" s="66">
        <f t="shared" si="84"/>
        <v>0</v>
      </c>
      <c r="I810" s="215">
        <f t="shared" si="85"/>
        <v>8.15</v>
      </c>
      <c r="J810" s="223">
        <v>83</v>
      </c>
      <c r="K810" s="66" t="str">
        <f t="shared" si="86"/>
        <v>Giỏi</v>
      </c>
      <c r="L810" s="66">
        <f t="shared" si="87"/>
        <v>450000</v>
      </c>
      <c r="M810" s="218" t="str">
        <f t="shared" si="88"/>
        <v/>
      </c>
      <c r="N810" s="219">
        <f t="shared" si="89"/>
        <v>1</v>
      </c>
      <c r="O810" s="219" t="str">
        <f t="shared" si="90"/>
        <v/>
      </c>
      <c r="Q810" s="114">
        <v>1</v>
      </c>
    </row>
    <row r="811" spans="1:17" ht="21.75" customHeight="1" x14ac:dyDescent="0.3">
      <c r="A811" s="214">
        <f>SUBTOTAL(9,$Q$22:Q810)+1</f>
        <v>789</v>
      </c>
      <c r="B811" s="223">
        <v>104120153</v>
      </c>
      <c r="C811" s="223" t="s">
        <v>1352</v>
      </c>
      <c r="D811" s="223" t="s">
        <v>217</v>
      </c>
      <c r="E811" s="223">
        <v>15</v>
      </c>
      <c r="F811" s="223">
        <v>8.15</v>
      </c>
      <c r="G811" s="66" t="str">
        <f>IFERROR(VLOOKUP(B811:B3850,'DOI TUONG'!$C$2:$E$1306,3,FALSE), "")</f>
        <v/>
      </c>
      <c r="H811" s="66">
        <f t="shared" si="84"/>
        <v>0</v>
      </c>
      <c r="I811" s="215">
        <f t="shared" si="85"/>
        <v>8.15</v>
      </c>
      <c r="J811" s="223">
        <v>80</v>
      </c>
      <c r="K811" s="66" t="str">
        <f t="shared" si="86"/>
        <v>Giỏi</v>
      </c>
      <c r="L811" s="66">
        <f t="shared" si="87"/>
        <v>450000</v>
      </c>
      <c r="M811" s="218" t="str">
        <f t="shared" si="88"/>
        <v/>
      </c>
      <c r="N811" s="219">
        <f t="shared" si="89"/>
        <v>1</v>
      </c>
      <c r="O811" s="219" t="str">
        <f t="shared" si="90"/>
        <v/>
      </c>
      <c r="Q811" s="114">
        <v>1</v>
      </c>
    </row>
    <row r="812" spans="1:17" ht="21.75" customHeight="1" x14ac:dyDescent="0.3">
      <c r="A812" s="214">
        <f>SUBTOTAL(9,$Q$22:Q811)+1</f>
        <v>790</v>
      </c>
      <c r="B812" s="223">
        <v>117110113</v>
      </c>
      <c r="C812" s="223" t="s">
        <v>1296</v>
      </c>
      <c r="D812" s="223" t="s">
        <v>297</v>
      </c>
      <c r="E812" s="223">
        <v>19</v>
      </c>
      <c r="F812" s="223">
        <v>7.94</v>
      </c>
      <c r="G812" s="66" t="str">
        <f>IFERROR(VLOOKUP(B812:B3851,'DOI TUONG'!$C$2:$E$1306,3,FALSE), "")</f>
        <v>PBT CĐ</v>
      </c>
      <c r="H812" s="66">
        <f t="shared" si="84"/>
        <v>0.2</v>
      </c>
      <c r="I812" s="215">
        <f t="shared" si="85"/>
        <v>8.14</v>
      </c>
      <c r="J812" s="223">
        <v>95</v>
      </c>
      <c r="K812" s="66" t="str">
        <f t="shared" si="86"/>
        <v>Giỏi</v>
      </c>
      <c r="L812" s="66">
        <f t="shared" si="87"/>
        <v>450000</v>
      </c>
      <c r="M812" s="218" t="str">
        <f t="shared" si="88"/>
        <v/>
      </c>
      <c r="N812" s="219">
        <f t="shared" si="89"/>
        <v>1</v>
      </c>
      <c r="O812" s="219" t="str">
        <f t="shared" si="90"/>
        <v/>
      </c>
      <c r="Q812" s="114">
        <v>1</v>
      </c>
    </row>
    <row r="813" spans="1:17" ht="21.75" customHeight="1" x14ac:dyDescent="0.3">
      <c r="A813" s="214">
        <f>SUBTOTAL(9,$Q$22:Q812)+1</f>
        <v>791</v>
      </c>
      <c r="B813" s="223">
        <v>102110134</v>
      </c>
      <c r="C813" s="223" t="s">
        <v>969</v>
      </c>
      <c r="D813" s="223" t="s">
        <v>115</v>
      </c>
      <c r="E813" s="223">
        <v>14</v>
      </c>
      <c r="F813" s="223">
        <v>8.14</v>
      </c>
      <c r="G813" s="66" t="str">
        <f>IFERROR(VLOOKUP(B813:B3852,'DOI TUONG'!$C$2:$E$1306,3,FALSE), "")</f>
        <v/>
      </c>
      <c r="H813" s="66">
        <f t="shared" si="84"/>
        <v>0</v>
      </c>
      <c r="I813" s="215">
        <f t="shared" si="85"/>
        <v>8.14</v>
      </c>
      <c r="J813" s="223">
        <v>92</v>
      </c>
      <c r="K813" s="66" t="str">
        <f t="shared" si="86"/>
        <v>Giỏi</v>
      </c>
      <c r="L813" s="66">
        <f t="shared" si="87"/>
        <v>450000</v>
      </c>
      <c r="M813" s="218" t="str">
        <f t="shared" si="88"/>
        <v/>
      </c>
      <c r="N813" s="219">
        <f t="shared" si="89"/>
        <v>1</v>
      </c>
      <c r="O813" s="219" t="str">
        <f t="shared" si="90"/>
        <v/>
      </c>
      <c r="Q813" s="114">
        <v>1</v>
      </c>
    </row>
    <row r="814" spans="1:17" ht="21.75" customHeight="1" x14ac:dyDescent="0.3">
      <c r="A814" s="214">
        <f>SUBTOTAL(9,$Q$22:Q813)+1</f>
        <v>792</v>
      </c>
      <c r="B814" s="223">
        <v>102140107</v>
      </c>
      <c r="C814" s="223" t="s">
        <v>3322</v>
      </c>
      <c r="D814" s="223" t="s">
        <v>1804</v>
      </c>
      <c r="E814" s="223">
        <v>20</v>
      </c>
      <c r="F814" s="223">
        <v>8.14</v>
      </c>
      <c r="G814" s="66" t="str">
        <f>IFERROR(VLOOKUP(B814:B3853,'DOI TUONG'!$C$2:$E$1306,3,FALSE), "")</f>
        <v/>
      </c>
      <c r="H814" s="66">
        <f t="shared" si="84"/>
        <v>0</v>
      </c>
      <c r="I814" s="215">
        <f t="shared" si="85"/>
        <v>8.14</v>
      </c>
      <c r="J814" s="223">
        <v>92</v>
      </c>
      <c r="K814" s="66" t="str">
        <f t="shared" si="86"/>
        <v>Giỏi</v>
      </c>
      <c r="L814" s="66">
        <f t="shared" si="87"/>
        <v>450000</v>
      </c>
      <c r="M814" s="218" t="str">
        <f t="shared" si="88"/>
        <v/>
      </c>
      <c r="N814" s="219">
        <f t="shared" si="89"/>
        <v>1</v>
      </c>
      <c r="O814" s="219" t="str">
        <f t="shared" si="90"/>
        <v/>
      </c>
      <c r="Q814" s="114">
        <v>1</v>
      </c>
    </row>
    <row r="815" spans="1:17" ht="21.75" customHeight="1" x14ac:dyDescent="0.3">
      <c r="A815" s="214">
        <f>SUBTOTAL(9,$Q$22:Q814)+1</f>
        <v>793</v>
      </c>
      <c r="B815" s="223">
        <v>107140226</v>
      </c>
      <c r="C815" s="223" t="s">
        <v>3582</v>
      </c>
      <c r="D815" s="223" t="s">
        <v>1991</v>
      </c>
      <c r="E815" s="223">
        <v>20</v>
      </c>
      <c r="F815" s="223">
        <v>8.14</v>
      </c>
      <c r="G815" s="66" t="str">
        <f>IFERROR(VLOOKUP(B815:B3854,'DOI TUONG'!$C$2:$E$1306,3,FALSE), "")</f>
        <v/>
      </c>
      <c r="H815" s="66">
        <f t="shared" si="84"/>
        <v>0</v>
      </c>
      <c r="I815" s="215">
        <f t="shared" si="85"/>
        <v>8.14</v>
      </c>
      <c r="J815" s="223">
        <v>90</v>
      </c>
      <c r="K815" s="66" t="str">
        <f t="shared" si="86"/>
        <v>Giỏi</v>
      </c>
      <c r="L815" s="66">
        <f t="shared" si="87"/>
        <v>450000</v>
      </c>
      <c r="M815" s="218" t="str">
        <f t="shared" si="88"/>
        <v/>
      </c>
      <c r="N815" s="219">
        <f t="shared" si="89"/>
        <v>1</v>
      </c>
      <c r="O815" s="219" t="str">
        <f t="shared" si="90"/>
        <v/>
      </c>
      <c r="Q815" s="114">
        <v>1</v>
      </c>
    </row>
    <row r="816" spans="1:17" ht="21.75" customHeight="1" x14ac:dyDescent="0.3">
      <c r="A816" s="214">
        <f>SUBTOTAL(9,$Q$22:Q815)+1</f>
        <v>794</v>
      </c>
      <c r="B816" s="223">
        <v>108120016</v>
      </c>
      <c r="C816" s="223" t="s">
        <v>329</v>
      </c>
      <c r="D816" s="223" t="s">
        <v>245</v>
      </c>
      <c r="E816" s="223">
        <v>18</v>
      </c>
      <c r="F816" s="223">
        <v>7.94</v>
      </c>
      <c r="G816" s="66" t="str">
        <f>IFERROR(VLOOKUP(B816:B3855,'DOI TUONG'!$C$2:$E$1306,3,FALSE), "")</f>
        <v>UV LCĐ</v>
      </c>
      <c r="H816" s="66">
        <f t="shared" si="84"/>
        <v>0.2</v>
      </c>
      <c r="I816" s="215">
        <f t="shared" si="85"/>
        <v>8.14</v>
      </c>
      <c r="J816" s="223">
        <v>90</v>
      </c>
      <c r="K816" s="66" t="str">
        <f t="shared" si="86"/>
        <v>Giỏi</v>
      </c>
      <c r="L816" s="66">
        <f t="shared" si="87"/>
        <v>450000</v>
      </c>
      <c r="M816" s="218" t="str">
        <f t="shared" si="88"/>
        <v/>
      </c>
      <c r="N816" s="219">
        <f t="shared" si="89"/>
        <v>1</v>
      </c>
      <c r="O816" s="219" t="str">
        <f t="shared" si="90"/>
        <v/>
      </c>
      <c r="Q816" s="114">
        <v>1</v>
      </c>
    </row>
    <row r="817" spans="1:17" ht="21.75" customHeight="1" x14ac:dyDescent="0.3">
      <c r="A817" s="214">
        <f>SUBTOTAL(9,$Q$22:Q816)+1</f>
        <v>795</v>
      </c>
      <c r="B817" s="223">
        <v>107130082</v>
      </c>
      <c r="C817" s="223" t="s">
        <v>1365</v>
      </c>
      <c r="D817" s="223" t="s">
        <v>302</v>
      </c>
      <c r="E817" s="223">
        <v>14</v>
      </c>
      <c r="F817" s="223">
        <v>8.14</v>
      </c>
      <c r="G817" s="66" t="str">
        <f>IFERROR(VLOOKUP(B817:B3856,'DOI TUONG'!$C$2:$E$1306,3,FALSE), "")</f>
        <v/>
      </c>
      <c r="H817" s="66">
        <f t="shared" si="84"/>
        <v>0</v>
      </c>
      <c r="I817" s="215">
        <f t="shared" si="85"/>
        <v>8.14</v>
      </c>
      <c r="J817" s="223">
        <v>89</v>
      </c>
      <c r="K817" s="66" t="str">
        <f t="shared" si="86"/>
        <v>Giỏi</v>
      </c>
      <c r="L817" s="66">
        <f t="shared" si="87"/>
        <v>450000</v>
      </c>
      <c r="M817" s="218" t="str">
        <f t="shared" si="88"/>
        <v/>
      </c>
      <c r="N817" s="219">
        <f t="shared" si="89"/>
        <v>1</v>
      </c>
      <c r="O817" s="219" t="str">
        <f t="shared" si="90"/>
        <v/>
      </c>
      <c r="Q817" s="114">
        <v>1</v>
      </c>
    </row>
    <row r="818" spans="1:17" ht="21.75" customHeight="1" x14ac:dyDescent="0.3">
      <c r="A818" s="214">
        <f>SUBTOTAL(9,$Q$22:Q817)+1</f>
        <v>796</v>
      </c>
      <c r="B818" s="223">
        <v>118110174</v>
      </c>
      <c r="C818" s="223" t="s">
        <v>1178</v>
      </c>
      <c r="D818" s="223" t="s">
        <v>95</v>
      </c>
      <c r="E818" s="223">
        <v>20</v>
      </c>
      <c r="F818" s="223">
        <v>8.14</v>
      </c>
      <c r="G818" s="66" t="str">
        <f>IFERROR(VLOOKUP(B818:B3857,'DOI TUONG'!$C$2:$E$1306,3,FALSE), "")</f>
        <v/>
      </c>
      <c r="H818" s="66">
        <f t="shared" si="84"/>
        <v>0</v>
      </c>
      <c r="I818" s="215">
        <f t="shared" si="85"/>
        <v>8.14</v>
      </c>
      <c r="J818" s="223">
        <v>89</v>
      </c>
      <c r="K818" s="66" t="str">
        <f t="shared" si="86"/>
        <v>Giỏi</v>
      </c>
      <c r="L818" s="66">
        <f t="shared" si="87"/>
        <v>450000</v>
      </c>
      <c r="M818" s="218" t="str">
        <f t="shared" si="88"/>
        <v/>
      </c>
      <c r="N818" s="219">
        <f t="shared" si="89"/>
        <v>1</v>
      </c>
      <c r="O818" s="219" t="str">
        <f t="shared" si="90"/>
        <v/>
      </c>
      <c r="Q818" s="114">
        <v>1</v>
      </c>
    </row>
    <row r="819" spans="1:17" ht="21.75" customHeight="1" x14ac:dyDescent="0.3">
      <c r="A819" s="214">
        <f>SUBTOTAL(9,$Q$22:Q818)+1</f>
        <v>797</v>
      </c>
      <c r="B819" s="223">
        <v>111120007</v>
      </c>
      <c r="C819" s="223" t="s">
        <v>476</v>
      </c>
      <c r="D819" s="223" t="s">
        <v>51</v>
      </c>
      <c r="E819" s="223">
        <v>23.5</v>
      </c>
      <c r="F819" s="223">
        <v>7.94</v>
      </c>
      <c r="G819" s="66" t="str">
        <f>IFERROR(VLOOKUP(B819:B3858,'DOI TUONG'!$C$2:$E$1306,3,FALSE), "")</f>
        <v>UV LCĐ</v>
      </c>
      <c r="H819" s="66">
        <f t="shared" si="84"/>
        <v>0.2</v>
      </c>
      <c r="I819" s="215">
        <f t="shared" si="85"/>
        <v>8.14</v>
      </c>
      <c r="J819" s="223">
        <v>89</v>
      </c>
      <c r="K819" s="66" t="str">
        <f t="shared" si="86"/>
        <v>Giỏi</v>
      </c>
      <c r="L819" s="66">
        <f t="shared" si="87"/>
        <v>450000</v>
      </c>
      <c r="M819" s="218" t="str">
        <f t="shared" si="88"/>
        <v/>
      </c>
      <c r="N819" s="219">
        <f t="shared" si="89"/>
        <v>1</v>
      </c>
      <c r="O819" s="219" t="str">
        <f t="shared" si="90"/>
        <v/>
      </c>
      <c r="Q819" s="114">
        <v>1</v>
      </c>
    </row>
    <row r="820" spans="1:17" ht="21.75" customHeight="1" x14ac:dyDescent="0.3">
      <c r="A820" s="214">
        <f>SUBTOTAL(9,$Q$22:Q819)+1</f>
        <v>798</v>
      </c>
      <c r="B820" s="223">
        <v>118120073</v>
      </c>
      <c r="C820" s="223" t="s">
        <v>846</v>
      </c>
      <c r="D820" s="223" t="s">
        <v>80</v>
      </c>
      <c r="E820" s="223">
        <v>19</v>
      </c>
      <c r="F820" s="223">
        <v>8.14</v>
      </c>
      <c r="G820" s="66" t="str">
        <f>IFERROR(VLOOKUP(B820:B3859,'DOI TUONG'!$C$2:$E$1306,3,FALSE), "")</f>
        <v/>
      </c>
      <c r="H820" s="66">
        <f t="shared" si="84"/>
        <v>0</v>
      </c>
      <c r="I820" s="215">
        <f t="shared" si="85"/>
        <v>8.14</v>
      </c>
      <c r="J820" s="223">
        <v>88</v>
      </c>
      <c r="K820" s="66" t="str">
        <f t="shared" si="86"/>
        <v>Giỏi</v>
      </c>
      <c r="L820" s="66">
        <f t="shared" si="87"/>
        <v>450000</v>
      </c>
      <c r="M820" s="218" t="str">
        <f t="shared" si="88"/>
        <v/>
      </c>
      <c r="N820" s="219">
        <f t="shared" si="89"/>
        <v>1</v>
      </c>
      <c r="O820" s="219" t="str">
        <f t="shared" si="90"/>
        <v/>
      </c>
      <c r="Q820" s="114">
        <v>1</v>
      </c>
    </row>
    <row r="821" spans="1:17" ht="21.75" customHeight="1" x14ac:dyDescent="0.3">
      <c r="A821" s="214">
        <f>SUBTOTAL(9,$Q$22:Q820)+1</f>
        <v>799</v>
      </c>
      <c r="B821" s="223">
        <v>118120116</v>
      </c>
      <c r="C821" s="223" t="s">
        <v>1680</v>
      </c>
      <c r="D821" s="223" t="s">
        <v>80</v>
      </c>
      <c r="E821" s="223">
        <v>19</v>
      </c>
      <c r="F821" s="223">
        <v>8.14</v>
      </c>
      <c r="G821" s="66" t="str">
        <f>IFERROR(VLOOKUP(B821:B3860,'DOI TUONG'!$C$2:$E$1306,3,FALSE), "")</f>
        <v/>
      </c>
      <c r="H821" s="66">
        <f t="shared" si="84"/>
        <v>0</v>
      </c>
      <c r="I821" s="215">
        <f t="shared" si="85"/>
        <v>8.14</v>
      </c>
      <c r="J821" s="223">
        <v>88</v>
      </c>
      <c r="K821" s="66" t="str">
        <f t="shared" si="86"/>
        <v>Giỏi</v>
      </c>
      <c r="L821" s="66">
        <f t="shared" si="87"/>
        <v>450000</v>
      </c>
      <c r="M821" s="218" t="str">
        <f t="shared" si="88"/>
        <v/>
      </c>
      <c r="N821" s="219">
        <f t="shared" si="89"/>
        <v>1</v>
      </c>
      <c r="O821" s="219" t="str">
        <f t="shared" si="90"/>
        <v/>
      </c>
      <c r="Q821" s="114">
        <v>1</v>
      </c>
    </row>
    <row r="822" spans="1:17" ht="21.75" customHeight="1" x14ac:dyDescent="0.3">
      <c r="A822" s="214">
        <f>SUBTOTAL(9,$Q$22:Q821)+1</f>
        <v>800</v>
      </c>
      <c r="B822" s="223">
        <v>118130185</v>
      </c>
      <c r="C822" s="223" t="s">
        <v>2223</v>
      </c>
      <c r="D822" s="223" t="s">
        <v>59</v>
      </c>
      <c r="E822" s="223">
        <v>24</v>
      </c>
      <c r="F822" s="223">
        <v>8.14</v>
      </c>
      <c r="G822" s="66" t="str">
        <f>IFERROR(VLOOKUP(B822:B3861,'DOI TUONG'!$C$2:$E$1306,3,FALSE), "")</f>
        <v/>
      </c>
      <c r="H822" s="66">
        <f t="shared" si="84"/>
        <v>0</v>
      </c>
      <c r="I822" s="215">
        <f t="shared" si="85"/>
        <v>8.14</v>
      </c>
      <c r="J822" s="223">
        <v>88</v>
      </c>
      <c r="K822" s="66" t="str">
        <f t="shared" si="86"/>
        <v>Giỏi</v>
      </c>
      <c r="L822" s="66">
        <f t="shared" si="87"/>
        <v>450000</v>
      </c>
      <c r="M822" s="218" t="str">
        <f t="shared" si="88"/>
        <v/>
      </c>
      <c r="N822" s="219">
        <f t="shared" si="89"/>
        <v>1</v>
      </c>
      <c r="O822" s="219" t="str">
        <f t="shared" si="90"/>
        <v/>
      </c>
      <c r="Q822" s="114">
        <v>1</v>
      </c>
    </row>
    <row r="823" spans="1:17" ht="21.75" customHeight="1" x14ac:dyDescent="0.3">
      <c r="A823" s="214">
        <f>SUBTOTAL(9,$Q$22:Q822)+1</f>
        <v>801</v>
      </c>
      <c r="B823" s="223">
        <v>107110267</v>
      </c>
      <c r="C823" s="223" t="s">
        <v>1492</v>
      </c>
      <c r="D823" s="223" t="s">
        <v>132</v>
      </c>
      <c r="E823" s="223">
        <v>19</v>
      </c>
      <c r="F823" s="223">
        <v>8.14</v>
      </c>
      <c r="G823" s="66" t="str">
        <f>IFERROR(VLOOKUP(B823:B3862,'DOI TUONG'!$C$2:$E$1306,3,FALSE), "")</f>
        <v/>
      </c>
      <c r="H823" s="66">
        <f t="shared" si="84"/>
        <v>0</v>
      </c>
      <c r="I823" s="215">
        <f t="shared" si="85"/>
        <v>8.14</v>
      </c>
      <c r="J823" s="223">
        <v>87</v>
      </c>
      <c r="K823" s="66" t="str">
        <f t="shared" si="86"/>
        <v>Giỏi</v>
      </c>
      <c r="L823" s="66">
        <f t="shared" si="87"/>
        <v>450000</v>
      </c>
      <c r="M823" s="218" t="str">
        <f t="shared" si="88"/>
        <v/>
      </c>
      <c r="N823" s="219">
        <f t="shared" si="89"/>
        <v>1</v>
      </c>
      <c r="O823" s="219" t="str">
        <f t="shared" si="90"/>
        <v/>
      </c>
      <c r="Q823" s="114">
        <v>1</v>
      </c>
    </row>
    <row r="824" spans="1:17" ht="21.75" customHeight="1" x14ac:dyDescent="0.3">
      <c r="A824" s="214">
        <f>SUBTOTAL(9,$Q$22:Q823)+1</f>
        <v>802</v>
      </c>
      <c r="B824" s="223">
        <v>117120147</v>
      </c>
      <c r="C824" s="223" t="s">
        <v>3724</v>
      </c>
      <c r="D824" s="223" t="s">
        <v>92</v>
      </c>
      <c r="E824" s="223">
        <v>17</v>
      </c>
      <c r="F824" s="223">
        <v>8.14</v>
      </c>
      <c r="G824" s="66" t="str">
        <f>IFERROR(VLOOKUP(B824:B3863,'DOI TUONG'!$C$2:$E$1306,3,FALSE), "")</f>
        <v/>
      </c>
      <c r="H824" s="66">
        <f t="shared" si="84"/>
        <v>0</v>
      </c>
      <c r="I824" s="215">
        <f t="shared" si="85"/>
        <v>8.14</v>
      </c>
      <c r="J824" s="223">
        <v>87</v>
      </c>
      <c r="K824" s="66" t="str">
        <f t="shared" si="86"/>
        <v>Giỏi</v>
      </c>
      <c r="L824" s="66">
        <f t="shared" si="87"/>
        <v>450000</v>
      </c>
      <c r="M824" s="218" t="str">
        <f t="shared" si="88"/>
        <v/>
      </c>
      <c r="N824" s="219">
        <f t="shared" si="89"/>
        <v>1</v>
      </c>
      <c r="O824" s="219" t="str">
        <f t="shared" si="90"/>
        <v/>
      </c>
      <c r="Q824" s="114">
        <v>1</v>
      </c>
    </row>
    <row r="825" spans="1:17" ht="21.75" customHeight="1" x14ac:dyDescent="0.3">
      <c r="A825" s="214">
        <f>SUBTOTAL(9,$Q$22:Q824)+1</f>
        <v>803</v>
      </c>
      <c r="B825" s="223">
        <v>117120051</v>
      </c>
      <c r="C825" s="223" t="s">
        <v>1168</v>
      </c>
      <c r="D825" s="223" t="s">
        <v>189</v>
      </c>
      <c r="E825" s="223">
        <v>17</v>
      </c>
      <c r="F825" s="223">
        <v>8.14</v>
      </c>
      <c r="G825" s="66" t="str">
        <f>IFERROR(VLOOKUP(B825:B3864,'DOI TUONG'!$C$2:$E$1306,3,FALSE), "")</f>
        <v/>
      </c>
      <c r="H825" s="66">
        <f t="shared" si="84"/>
        <v>0</v>
      </c>
      <c r="I825" s="215">
        <f t="shared" si="85"/>
        <v>8.14</v>
      </c>
      <c r="J825" s="223">
        <v>87</v>
      </c>
      <c r="K825" s="66" t="str">
        <f t="shared" si="86"/>
        <v>Giỏi</v>
      </c>
      <c r="L825" s="66">
        <f t="shared" si="87"/>
        <v>450000</v>
      </c>
      <c r="M825" s="218" t="str">
        <f t="shared" si="88"/>
        <v/>
      </c>
      <c r="N825" s="219">
        <f t="shared" si="89"/>
        <v>1</v>
      </c>
      <c r="O825" s="219" t="str">
        <f t="shared" si="90"/>
        <v/>
      </c>
      <c r="Q825" s="114">
        <v>1</v>
      </c>
    </row>
    <row r="826" spans="1:17" ht="21.75" customHeight="1" x14ac:dyDescent="0.3">
      <c r="A826" s="214">
        <f>SUBTOTAL(9,$Q$22:Q825)+1</f>
        <v>804</v>
      </c>
      <c r="B826" s="223">
        <v>118120185</v>
      </c>
      <c r="C826" s="223" t="s">
        <v>838</v>
      </c>
      <c r="D826" s="223" t="s">
        <v>166</v>
      </c>
      <c r="E826" s="223">
        <v>18</v>
      </c>
      <c r="F826" s="223">
        <v>8.14</v>
      </c>
      <c r="G826" s="66" t="str">
        <f>IFERROR(VLOOKUP(B826:B3865,'DOI TUONG'!$C$2:$E$1306,3,FALSE), "")</f>
        <v/>
      </c>
      <c r="H826" s="66">
        <f t="shared" si="84"/>
        <v>0</v>
      </c>
      <c r="I826" s="215">
        <f t="shared" si="85"/>
        <v>8.14</v>
      </c>
      <c r="J826" s="223">
        <v>86</v>
      </c>
      <c r="K826" s="66" t="str">
        <f t="shared" si="86"/>
        <v>Giỏi</v>
      </c>
      <c r="L826" s="66">
        <f t="shared" si="87"/>
        <v>450000</v>
      </c>
      <c r="M826" s="218" t="str">
        <f t="shared" si="88"/>
        <v/>
      </c>
      <c r="N826" s="219">
        <f t="shared" si="89"/>
        <v>1</v>
      </c>
      <c r="O826" s="219" t="str">
        <f t="shared" si="90"/>
        <v/>
      </c>
      <c r="Q826" s="114">
        <v>1</v>
      </c>
    </row>
    <row r="827" spans="1:17" ht="21.75" customHeight="1" x14ac:dyDescent="0.3">
      <c r="A827" s="214">
        <f>SUBTOTAL(9,$Q$22:Q826)+1</f>
        <v>805</v>
      </c>
      <c r="B827" s="223">
        <v>118120046</v>
      </c>
      <c r="C827" s="223" t="s">
        <v>2221</v>
      </c>
      <c r="D827" s="223" t="s">
        <v>82</v>
      </c>
      <c r="E827" s="223">
        <v>19</v>
      </c>
      <c r="F827" s="223">
        <v>8.14</v>
      </c>
      <c r="G827" s="66" t="str">
        <f>IFERROR(VLOOKUP(B827:B3866,'DOI TUONG'!$C$2:$E$1306,3,FALSE), "")</f>
        <v/>
      </c>
      <c r="H827" s="66">
        <f t="shared" si="84"/>
        <v>0</v>
      </c>
      <c r="I827" s="215">
        <f t="shared" si="85"/>
        <v>8.14</v>
      </c>
      <c r="J827" s="223">
        <v>85</v>
      </c>
      <c r="K827" s="66" t="str">
        <f t="shared" si="86"/>
        <v>Giỏi</v>
      </c>
      <c r="L827" s="66">
        <f t="shared" si="87"/>
        <v>450000</v>
      </c>
      <c r="M827" s="218" t="str">
        <f t="shared" si="88"/>
        <v/>
      </c>
      <c r="N827" s="219">
        <f t="shared" si="89"/>
        <v>1</v>
      </c>
      <c r="O827" s="219" t="str">
        <f t="shared" si="90"/>
        <v/>
      </c>
      <c r="Q827" s="114">
        <v>1</v>
      </c>
    </row>
    <row r="828" spans="1:17" ht="21.75" customHeight="1" x14ac:dyDescent="0.3">
      <c r="A828" s="214">
        <f>SUBTOTAL(9,$Q$22:Q827)+1</f>
        <v>806</v>
      </c>
      <c r="B828" s="223">
        <v>102140103</v>
      </c>
      <c r="C828" s="223" t="s">
        <v>127</v>
      </c>
      <c r="D828" s="223" t="s">
        <v>1804</v>
      </c>
      <c r="E828" s="223">
        <v>18</v>
      </c>
      <c r="F828" s="223">
        <v>8.14</v>
      </c>
      <c r="G828" s="66" t="str">
        <f>IFERROR(VLOOKUP(B828:B3867,'DOI TUONG'!$C$2:$E$1306,3,FALSE), "")</f>
        <v/>
      </c>
      <c r="H828" s="66">
        <f t="shared" si="84"/>
        <v>0</v>
      </c>
      <c r="I828" s="215">
        <f t="shared" si="85"/>
        <v>8.14</v>
      </c>
      <c r="J828" s="223">
        <v>83</v>
      </c>
      <c r="K828" s="66" t="str">
        <f t="shared" si="86"/>
        <v>Giỏi</v>
      </c>
      <c r="L828" s="66">
        <f t="shared" si="87"/>
        <v>450000</v>
      </c>
      <c r="M828" s="218" t="str">
        <f t="shared" si="88"/>
        <v/>
      </c>
      <c r="N828" s="219">
        <f t="shared" si="89"/>
        <v>1</v>
      </c>
      <c r="O828" s="219" t="str">
        <f t="shared" si="90"/>
        <v/>
      </c>
      <c r="Q828" s="114">
        <v>1</v>
      </c>
    </row>
    <row r="829" spans="1:17" ht="21.75" customHeight="1" x14ac:dyDescent="0.3">
      <c r="A829" s="214">
        <f>SUBTOTAL(9,$Q$22:Q828)+1</f>
        <v>807</v>
      </c>
      <c r="B829" s="223">
        <v>102110169</v>
      </c>
      <c r="C829" s="223" t="s">
        <v>3323</v>
      </c>
      <c r="D829" s="223" t="s">
        <v>115</v>
      </c>
      <c r="E829" s="223">
        <v>16</v>
      </c>
      <c r="F829" s="223">
        <v>8.14</v>
      </c>
      <c r="G829" s="66" t="str">
        <f>IFERROR(VLOOKUP(B829:B3868,'DOI TUONG'!$C$2:$E$1306,3,FALSE), "")</f>
        <v/>
      </c>
      <c r="H829" s="66">
        <f t="shared" si="84"/>
        <v>0</v>
      </c>
      <c r="I829" s="215">
        <f t="shared" si="85"/>
        <v>8.14</v>
      </c>
      <c r="J829" s="223">
        <v>83</v>
      </c>
      <c r="K829" s="66" t="str">
        <f t="shared" si="86"/>
        <v>Giỏi</v>
      </c>
      <c r="L829" s="66">
        <f t="shared" si="87"/>
        <v>450000</v>
      </c>
      <c r="M829" s="218" t="str">
        <f t="shared" si="88"/>
        <v/>
      </c>
      <c r="N829" s="219">
        <f t="shared" si="89"/>
        <v>1</v>
      </c>
      <c r="O829" s="219" t="str">
        <f t="shared" si="90"/>
        <v/>
      </c>
      <c r="Q829" s="114">
        <v>1</v>
      </c>
    </row>
    <row r="830" spans="1:17" ht="21.75" customHeight="1" x14ac:dyDescent="0.3">
      <c r="A830" s="214">
        <f>SUBTOTAL(9,$Q$22:Q829)+1</f>
        <v>808</v>
      </c>
      <c r="B830" s="223">
        <v>102140008</v>
      </c>
      <c r="C830" s="223" t="s">
        <v>3324</v>
      </c>
      <c r="D830" s="223" t="s">
        <v>1802</v>
      </c>
      <c r="E830" s="223">
        <v>19</v>
      </c>
      <c r="F830" s="223">
        <v>8.14</v>
      </c>
      <c r="G830" s="66" t="str">
        <f>IFERROR(VLOOKUP(B830:B3869,'DOI TUONG'!$C$2:$E$1306,3,FALSE), "")</f>
        <v/>
      </c>
      <c r="H830" s="66">
        <f t="shared" si="84"/>
        <v>0</v>
      </c>
      <c r="I830" s="215">
        <f t="shared" si="85"/>
        <v>8.14</v>
      </c>
      <c r="J830" s="223">
        <v>82</v>
      </c>
      <c r="K830" s="66" t="str">
        <f t="shared" si="86"/>
        <v>Giỏi</v>
      </c>
      <c r="L830" s="66">
        <f t="shared" si="87"/>
        <v>450000</v>
      </c>
      <c r="M830" s="218" t="str">
        <f t="shared" si="88"/>
        <v/>
      </c>
      <c r="N830" s="219">
        <f t="shared" si="89"/>
        <v>1</v>
      </c>
      <c r="O830" s="219" t="str">
        <f t="shared" si="90"/>
        <v/>
      </c>
      <c r="Q830" s="114">
        <v>1</v>
      </c>
    </row>
    <row r="831" spans="1:17" ht="21.75" customHeight="1" x14ac:dyDescent="0.3">
      <c r="A831" s="214">
        <f>SUBTOTAL(9,$Q$22:Q830)+1</f>
        <v>809</v>
      </c>
      <c r="B831" s="223">
        <v>118120080</v>
      </c>
      <c r="C831" s="223" t="s">
        <v>1042</v>
      </c>
      <c r="D831" s="223" t="s">
        <v>80</v>
      </c>
      <c r="E831" s="223">
        <v>19</v>
      </c>
      <c r="F831" s="223">
        <v>8.14</v>
      </c>
      <c r="G831" s="66" t="str">
        <f>IFERROR(VLOOKUP(B831:B3870,'DOI TUONG'!$C$2:$E$1306,3,FALSE), "")</f>
        <v/>
      </c>
      <c r="H831" s="66">
        <f t="shared" si="84"/>
        <v>0</v>
      </c>
      <c r="I831" s="215">
        <f t="shared" si="85"/>
        <v>8.14</v>
      </c>
      <c r="J831" s="223">
        <v>82</v>
      </c>
      <c r="K831" s="66" t="str">
        <f t="shared" si="86"/>
        <v>Giỏi</v>
      </c>
      <c r="L831" s="66">
        <f t="shared" si="87"/>
        <v>450000</v>
      </c>
      <c r="M831" s="218" t="str">
        <f t="shared" si="88"/>
        <v/>
      </c>
      <c r="N831" s="219">
        <f t="shared" si="89"/>
        <v>1</v>
      </c>
      <c r="O831" s="219" t="str">
        <f t="shared" si="90"/>
        <v/>
      </c>
      <c r="Q831" s="114">
        <v>1</v>
      </c>
    </row>
    <row r="832" spans="1:17" ht="21.75" customHeight="1" x14ac:dyDescent="0.3">
      <c r="A832" s="214">
        <f>SUBTOTAL(9,$Q$22:Q831)+1</f>
        <v>810</v>
      </c>
      <c r="B832" s="223">
        <v>118110094</v>
      </c>
      <c r="C832" s="223" t="s">
        <v>2217</v>
      </c>
      <c r="D832" s="223" t="s">
        <v>231</v>
      </c>
      <c r="E832" s="223">
        <v>17</v>
      </c>
      <c r="F832" s="223">
        <v>8.14</v>
      </c>
      <c r="G832" s="66" t="str">
        <f>IFERROR(VLOOKUP(B832:B3871,'DOI TUONG'!$C$2:$E$1306,3,FALSE), "")</f>
        <v/>
      </c>
      <c r="H832" s="66">
        <f t="shared" si="84"/>
        <v>0</v>
      </c>
      <c r="I832" s="215">
        <f t="shared" si="85"/>
        <v>8.14</v>
      </c>
      <c r="J832" s="223">
        <v>82</v>
      </c>
      <c r="K832" s="66" t="str">
        <f t="shared" si="86"/>
        <v>Giỏi</v>
      </c>
      <c r="L832" s="66">
        <f t="shared" si="87"/>
        <v>450000</v>
      </c>
      <c r="M832" s="218" t="str">
        <f t="shared" si="88"/>
        <v/>
      </c>
      <c r="N832" s="219">
        <f t="shared" si="89"/>
        <v>1</v>
      </c>
      <c r="O832" s="219" t="str">
        <f t="shared" si="90"/>
        <v/>
      </c>
      <c r="Q832" s="114">
        <v>1</v>
      </c>
    </row>
    <row r="833" spans="1:17" ht="21.75" customHeight="1" x14ac:dyDescent="0.3">
      <c r="A833" s="214">
        <f>SUBTOTAL(9,$Q$22:Q832)+1</f>
        <v>811</v>
      </c>
      <c r="B833" s="223">
        <v>105140087</v>
      </c>
      <c r="C833" s="223" t="s">
        <v>3435</v>
      </c>
      <c r="D833" s="223" t="s">
        <v>1884</v>
      </c>
      <c r="E833" s="223">
        <v>16</v>
      </c>
      <c r="F833" s="223">
        <v>8.14</v>
      </c>
      <c r="G833" s="66" t="str">
        <f>IFERROR(VLOOKUP(B833:B3872,'DOI TUONG'!$C$2:$E$1306,3,FALSE), "")</f>
        <v/>
      </c>
      <c r="H833" s="66">
        <f t="shared" si="84"/>
        <v>0</v>
      </c>
      <c r="I833" s="215">
        <f t="shared" si="85"/>
        <v>8.14</v>
      </c>
      <c r="J833" s="223">
        <v>80</v>
      </c>
      <c r="K833" s="66" t="str">
        <f t="shared" si="86"/>
        <v>Giỏi</v>
      </c>
      <c r="L833" s="66">
        <f t="shared" si="87"/>
        <v>450000</v>
      </c>
      <c r="M833" s="218" t="str">
        <f t="shared" si="88"/>
        <v/>
      </c>
      <c r="N833" s="219">
        <f t="shared" si="89"/>
        <v>1</v>
      </c>
      <c r="O833" s="219" t="str">
        <f t="shared" si="90"/>
        <v/>
      </c>
      <c r="Q833" s="114">
        <v>1</v>
      </c>
    </row>
    <row r="834" spans="1:17" ht="21.75" customHeight="1" x14ac:dyDescent="0.3">
      <c r="A834" s="214">
        <f>SUBTOTAL(9,$Q$22:Q833)+1</f>
        <v>812</v>
      </c>
      <c r="B834" s="223">
        <v>102110291</v>
      </c>
      <c r="C834" s="223" t="s">
        <v>63</v>
      </c>
      <c r="D834" s="223" t="s">
        <v>64</v>
      </c>
      <c r="E834" s="223">
        <v>16</v>
      </c>
      <c r="F834" s="223">
        <v>8.1300000000000008</v>
      </c>
      <c r="G834" s="66" t="str">
        <f>IFERROR(VLOOKUP(B834:B3873,'DOI TUONG'!$C$2:$E$1306,3,FALSE), "")</f>
        <v/>
      </c>
      <c r="H834" s="66">
        <f t="shared" si="84"/>
        <v>0</v>
      </c>
      <c r="I834" s="215">
        <f t="shared" si="85"/>
        <v>8.1300000000000008</v>
      </c>
      <c r="J834" s="223">
        <v>93</v>
      </c>
      <c r="K834" s="66" t="str">
        <f t="shared" si="86"/>
        <v>Giỏi</v>
      </c>
      <c r="L834" s="66">
        <f t="shared" si="87"/>
        <v>450000</v>
      </c>
      <c r="M834" s="218" t="str">
        <f t="shared" si="88"/>
        <v/>
      </c>
      <c r="N834" s="219">
        <f t="shared" si="89"/>
        <v>1</v>
      </c>
      <c r="O834" s="219" t="str">
        <f t="shared" si="90"/>
        <v/>
      </c>
      <c r="Q834" s="114">
        <v>1</v>
      </c>
    </row>
    <row r="835" spans="1:17" ht="21.75" customHeight="1" x14ac:dyDescent="0.3">
      <c r="A835" s="214">
        <f>SUBTOTAL(9,$Q$22:Q834)+1</f>
        <v>813</v>
      </c>
      <c r="B835" s="223">
        <v>102140081</v>
      </c>
      <c r="C835" s="223" t="s">
        <v>3325</v>
      </c>
      <c r="D835" s="223" t="s">
        <v>1804</v>
      </c>
      <c r="E835" s="223">
        <v>16</v>
      </c>
      <c r="F835" s="223">
        <v>8.1300000000000008</v>
      </c>
      <c r="G835" s="66" t="str">
        <f>IFERROR(VLOOKUP(B835:B3874,'DOI TUONG'!$C$2:$E$1306,3,FALSE), "")</f>
        <v/>
      </c>
      <c r="H835" s="66">
        <f t="shared" si="84"/>
        <v>0</v>
      </c>
      <c r="I835" s="215">
        <f t="shared" si="85"/>
        <v>8.1300000000000008</v>
      </c>
      <c r="J835" s="223">
        <v>92</v>
      </c>
      <c r="K835" s="66" t="str">
        <f t="shared" si="86"/>
        <v>Giỏi</v>
      </c>
      <c r="L835" s="66">
        <f t="shared" si="87"/>
        <v>450000</v>
      </c>
      <c r="M835" s="218" t="str">
        <f t="shared" si="88"/>
        <v/>
      </c>
      <c r="N835" s="219">
        <f t="shared" si="89"/>
        <v>1</v>
      </c>
      <c r="O835" s="219" t="str">
        <f t="shared" si="90"/>
        <v/>
      </c>
      <c r="Q835" s="114">
        <v>1</v>
      </c>
    </row>
    <row r="836" spans="1:17" ht="21.75" customHeight="1" x14ac:dyDescent="0.3">
      <c r="A836" s="214">
        <f>SUBTOTAL(9,$Q$22:Q835)+1</f>
        <v>814</v>
      </c>
      <c r="B836" s="223">
        <v>107130162</v>
      </c>
      <c r="C836" s="223" t="s">
        <v>1989</v>
      </c>
      <c r="D836" s="223" t="s">
        <v>125</v>
      </c>
      <c r="E836" s="223">
        <v>17</v>
      </c>
      <c r="F836" s="223">
        <v>8.1300000000000008</v>
      </c>
      <c r="G836" s="66" t="str">
        <f>IFERROR(VLOOKUP(B836:B3875,'DOI TUONG'!$C$2:$E$1306,3,FALSE), "")</f>
        <v/>
      </c>
      <c r="H836" s="66">
        <f t="shared" si="84"/>
        <v>0</v>
      </c>
      <c r="I836" s="215">
        <f t="shared" si="85"/>
        <v>8.1300000000000008</v>
      </c>
      <c r="J836" s="223">
        <v>91</v>
      </c>
      <c r="K836" s="66" t="str">
        <f t="shared" si="86"/>
        <v>Giỏi</v>
      </c>
      <c r="L836" s="66">
        <f t="shared" si="87"/>
        <v>450000</v>
      </c>
      <c r="M836" s="218" t="str">
        <f t="shared" si="88"/>
        <v/>
      </c>
      <c r="N836" s="219">
        <f t="shared" si="89"/>
        <v>1</v>
      </c>
      <c r="O836" s="219" t="str">
        <f t="shared" si="90"/>
        <v/>
      </c>
      <c r="Q836" s="114">
        <v>1</v>
      </c>
    </row>
    <row r="837" spans="1:17" ht="21.75" customHeight="1" x14ac:dyDescent="0.3">
      <c r="A837" s="214">
        <f>SUBTOTAL(9,$Q$22:Q836)+1</f>
        <v>815</v>
      </c>
      <c r="B837" s="223">
        <v>101120240</v>
      </c>
      <c r="C837" s="223" t="s">
        <v>3142</v>
      </c>
      <c r="D837" s="223" t="s">
        <v>101</v>
      </c>
      <c r="E837" s="223">
        <v>17.5</v>
      </c>
      <c r="F837" s="223">
        <v>8.1300000000000008</v>
      </c>
      <c r="G837" s="66" t="str">
        <f>IFERROR(VLOOKUP(B837:B3876,'DOI TUONG'!$C$2:$E$1306,3,FALSE), "")</f>
        <v/>
      </c>
      <c r="H837" s="66">
        <f t="shared" si="84"/>
        <v>0</v>
      </c>
      <c r="I837" s="215">
        <f t="shared" si="85"/>
        <v>8.1300000000000008</v>
      </c>
      <c r="J837" s="223">
        <v>89</v>
      </c>
      <c r="K837" s="66" t="str">
        <f t="shared" si="86"/>
        <v>Giỏi</v>
      </c>
      <c r="L837" s="66">
        <f t="shared" si="87"/>
        <v>450000</v>
      </c>
      <c r="M837" s="218" t="str">
        <f t="shared" si="88"/>
        <v/>
      </c>
      <c r="N837" s="219">
        <f t="shared" si="89"/>
        <v>1</v>
      </c>
      <c r="O837" s="219" t="str">
        <f t="shared" si="90"/>
        <v/>
      </c>
      <c r="Q837" s="114">
        <v>1</v>
      </c>
    </row>
    <row r="838" spans="1:17" ht="21.75" customHeight="1" x14ac:dyDescent="0.3">
      <c r="A838" s="214">
        <f>SUBTOTAL(9,$Q$22:Q837)+1</f>
        <v>816</v>
      </c>
      <c r="B838" s="223">
        <v>102140155</v>
      </c>
      <c r="C838" s="223" t="s">
        <v>1840</v>
      </c>
      <c r="D838" s="223" t="s">
        <v>1806</v>
      </c>
      <c r="E838" s="223">
        <v>19</v>
      </c>
      <c r="F838" s="223">
        <v>8.1300000000000008</v>
      </c>
      <c r="G838" s="66" t="str">
        <f>IFERROR(VLOOKUP(B838:B3877,'DOI TUONG'!$C$2:$E$1306,3,FALSE), "")</f>
        <v/>
      </c>
      <c r="H838" s="66">
        <f t="shared" si="84"/>
        <v>0</v>
      </c>
      <c r="I838" s="215">
        <f t="shared" si="85"/>
        <v>8.1300000000000008</v>
      </c>
      <c r="J838" s="223">
        <v>89</v>
      </c>
      <c r="K838" s="66" t="str">
        <f t="shared" si="86"/>
        <v>Giỏi</v>
      </c>
      <c r="L838" s="66">
        <f t="shared" si="87"/>
        <v>450000</v>
      </c>
      <c r="M838" s="218" t="str">
        <f t="shared" si="88"/>
        <v/>
      </c>
      <c r="N838" s="219">
        <f t="shared" si="89"/>
        <v>1</v>
      </c>
      <c r="O838" s="219" t="str">
        <f t="shared" si="90"/>
        <v/>
      </c>
      <c r="Q838" s="114">
        <v>1</v>
      </c>
    </row>
    <row r="839" spans="1:17" ht="21.75" customHeight="1" x14ac:dyDescent="0.3">
      <c r="A839" s="214">
        <f>SUBTOTAL(9,$Q$22:Q838)+1</f>
        <v>817</v>
      </c>
      <c r="B839" s="223">
        <v>107110258</v>
      </c>
      <c r="C839" s="223" t="s">
        <v>833</v>
      </c>
      <c r="D839" s="223" t="s">
        <v>162</v>
      </c>
      <c r="E839" s="223">
        <v>19</v>
      </c>
      <c r="F839" s="223">
        <v>8.1300000000000008</v>
      </c>
      <c r="G839" s="66" t="str">
        <f>IFERROR(VLOOKUP(B839:B3878,'DOI TUONG'!$C$2:$E$1306,3,FALSE), "")</f>
        <v/>
      </c>
      <c r="H839" s="66">
        <f t="shared" si="84"/>
        <v>0</v>
      </c>
      <c r="I839" s="215">
        <f t="shared" si="85"/>
        <v>8.1300000000000008</v>
      </c>
      <c r="J839" s="223">
        <v>89</v>
      </c>
      <c r="K839" s="66" t="str">
        <f t="shared" si="86"/>
        <v>Giỏi</v>
      </c>
      <c r="L839" s="66">
        <f t="shared" si="87"/>
        <v>450000</v>
      </c>
      <c r="M839" s="218" t="str">
        <f t="shared" si="88"/>
        <v/>
      </c>
      <c r="N839" s="219">
        <f t="shared" si="89"/>
        <v>1</v>
      </c>
      <c r="O839" s="219" t="str">
        <f t="shared" si="90"/>
        <v/>
      </c>
      <c r="Q839" s="114">
        <v>1</v>
      </c>
    </row>
    <row r="840" spans="1:17" ht="21.75" customHeight="1" x14ac:dyDescent="0.3">
      <c r="A840" s="214">
        <f>SUBTOTAL(9,$Q$22:Q839)+1</f>
        <v>818</v>
      </c>
      <c r="B840" s="223">
        <v>107110238</v>
      </c>
      <c r="C840" s="223" t="s">
        <v>999</v>
      </c>
      <c r="D840" s="223" t="s">
        <v>162</v>
      </c>
      <c r="E840" s="223">
        <v>19</v>
      </c>
      <c r="F840" s="223">
        <v>8.1300000000000008</v>
      </c>
      <c r="G840" s="66" t="str">
        <f>IFERROR(VLOOKUP(B840:B3879,'DOI TUONG'!$C$2:$E$1306,3,FALSE), "")</f>
        <v/>
      </c>
      <c r="H840" s="66">
        <f t="shared" si="84"/>
        <v>0</v>
      </c>
      <c r="I840" s="215">
        <f t="shared" si="85"/>
        <v>8.1300000000000008</v>
      </c>
      <c r="J840" s="223">
        <v>89</v>
      </c>
      <c r="K840" s="66" t="str">
        <f t="shared" si="86"/>
        <v>Giỏi</v>
      </c>
      <c r="L840" s="66">
        <f t="shared" si="87"/>
        <v>450000</v>
      </c>
      <c r="M840" s="218" t="str">
        <f t="shared" si="88"/>
        <v/>
      </c>
      <c r="N840" s="219">
        <f t="shared" si="89"/>
        <v>1</v>
      </c>
      <c r="O840" s="219" t="str">
        <f t="shared" si="90"/>
        <v/>
      </c>
      <c r="Q840" s="114">
        <v>1</v>
      </c>
    </row>
    <row r="841" spans="1:17" ht="21.75" customHeight="1" x14ac:dyDescent="0.3">
      <c r="A841" s="214">
        <f>SUBTOTAL(9,$Q$22:Q840)+1</f>
        <v>819</v>
      </c>
      <c r="B841" s="223">
        <v>105110226</v>
      </c>
      <c r="C841" s="223" t="s">
        <v>1898</v>
      </c>
      <c r="D841" s="223" t="s">
        <v>35</v>
      </c>
      <c r="E841" s="223">
        <v>15</v>
      </c>
      <c r="F841" s="223">
        <v>8.1300000000000008</v>
      </c>
      <c r="G841" s="66" t="str">
        <f>IFERROR(VLOOKUP(B841:B3880,'DOI TUONG'!$C$2:$E$1306,3,FALSE), "")</f>
        <v/>
      </c>
      <c r="H841" s="66">
        <f t="shared" si="84"/>
        <v>0</v>
      </c>
      <c r="I841" s="215">
        <f t="shared" si="85"/>
        <v>8.1300000000000008</v>
      </c>
      <c r="J841" s="223">
        <v>88</v>
      </c>
      <c r="K841" s="66" t="str">
        <f t="shared" si="86"/>
        <v>Giỏi</v>
      </c>
      <c r="L841" s="66">
        <f t="shared" si="87"/>
        <v>450000</v>
      </c>
      <c r="M841" s="218" t="str">
        <f t="shared" si="88"/>
        <v/>
      </c>
      <c r="N841" s="219">
        <f t="shared" si="89"/>
        <v>1</v>
      </c>
      <c r="O841" s="219" t="str">
        <f t="shared" si="90"/>
        <v/>
      </c>
      <c r="Q841" s="114">
        <v>1</v>
      </c>
    </row>
    <row r="842" spans="1:17" ht="21.75" customHeight="1" x14ac:dyDescent="0.3">
      <c r="A842" s="214">
        <f>SUBTOTAL(9,$Q$22:Q841)+1</f>
        <v>820</v>
      </c>
      <c r="B842" s="223">
        <v>106120059</v>
      </c>
      <c r="C842" s="223" t="s">
        <v>3552</v>
      </c>
      <c r="D842" s="223" t="s">
        <v>114</v>
      </c>
      <c r="E842" s="223">
        <v>18</v>
      </c>
      <c r="F842" s="223">
        <v>8.1300000000000008</v>
      </c>
      <c r="G842" s="66" t="str">
        <f>IFERROR(VLOOKUP(B842:B3881,'DOI TUONG'!$C$2:$E$1306,3,FALSE), "")</f>
        <v/>
      </c>
      <c r="H842" s="66">
        <f t="shared" si="84"/>
        <v>0</v>
      </c>
      <c r="I842" s="215">
        <f t="shared" si="85"/>
        <v>8.1300000000000008</v>
      </c>
      <c r="J842" s="223">
        <v>88</v>
      </c>
      <c r="K842" s="66" t="str">
        <f t="shared" si="86"/>
        <v>Giỏi</v>
      </c>
      <c r="L842" s="66">
        <f t="shared" si="87"/>
        <v>450000</v>
      </c>
      <c r="M842" s="218" t="str">
        <f t="shared" si="88"/>
        <v/>
      </c>
      <c r="N842" s="219">
        <f t="shared" si="89"/>
        <v>1</v>
      </c>
      <c r="O842" s="219" t="str">
        <f t="shared" si="90"/>
        <v/>
      </c>
      <c r="Q842" s="114">
        <v>1</v>
      </c>
    </row>
    <row r="843" spans="1:17" ht="21.75" customHeight="1" x14ac:dyDescent="0.3">
      <c r="A843" s="214">
        <f>SUBTOTAL(9,$Q$22:Q842)+1</f>
        <v>821</v>
      </c>
      <c r="B843" s="223">
        <v>107140124</v>
      </c>
      <c r="C843" s="223" t="s">
        <v>3583</v>
      </c>
      <c r="D843" s="223" t="s">
        <v>1998</v>
      </c>
      <c r="E843" s="223">
        <v>22</v>
      </c>
      <c r="F843" s="223">
        <v>8.1300000000000008</v>
      </c>
      <c r="G843" s="66" t="str">
        <f>IFERROR(VLOOKUP(B843:B3882,'DOI TUONG'!$C$2:$E$1306,3,FALSE), "")</f>
        <v/>
      </c>
      <c r="H843" s="66">
        <f t="shared" si="84"/>
        <v>0</v>
      </c>
      <c r="I843" s="215">
        <f t="shared" si="85"/>
        <v>8.1300000000000008</v>
      </c>
      <c r="J843" s="223">
        <v>88</v>
      </c>
      <c r="K843" s="66" t="str">
        <f t="shared" si="86"/>
        <v>Giỏi</v>
      </c>
      <c r="L843" s="66">
        <f t="shared" si="87"/>
        <v>450000</v>
      </c>
      <c r="M843" s="218" t="str">
        <f t="shared" si="88"/>
        <v/>
      </c>
      <c r="N843" s="219">
        <f t="shared" si="89"/>
        <v>1</v>
      </c>
      <c r="O843" s="219" t="str">
        <f t="shared" si="90"/>
        <v/>
      </c>
      <c r="Q843" s="114">
        <v>1</v>
      </c>
    </row>
    <row r="844" spans="1:17" ht="21.75" customHeight="1" x14ac:dyDescent="0.3">
      <c r="A844" s="214">
        <f>SUBTOTAL(9,$Q$22:Q843)+1</f>
        <v>822</v>
      </c>
      <c r="B844" s="223">
        <v>102120248</v>
      </c>
      <c r="C844" s="223" t="s">
        <v>1409</v>
      </c>
      <c r="D844" s="223" t="s">
        <v>78</v>
      </c>
      <c r="E844" s="223">
        <v>16</v>
      </c>
      <c r="F844" s="223">
        <v>8.1300000000000008</v>
      </c>
      <c r="G844" s="66" t="str">
        <f>IFERROR(VLOOKUP(B844:B3883,'DOI TUONG'!$C$2:$E$1306,3,FALSE), "")</f>
        <v/>
      </c>
      <c r="H844" s="66">
        <f t="shared" si="84"/>
        <v>0</v>
      </c>
      <c r="I844" s="215">
        <f t="shared" si="85"/>
        <v>8.1300000000000008</v>
      </c>
      <c r="J844" s="223">
        <v>87</v>
      </c>
      <c r="K844" s="66" t="str">
        <f t="shared" si="86"/>
        <v>Giỏi</v>
      </c>
      <c r="L844" s="66">
        <f t="shared" si="87"/>
        <v>450000</v>
      </c>
      <c r="M844" s="218" t="str">
        <f t="shared" si="88"/>
        <v/>
      </c>
      <c r="N844" s="219">
        <f t="shared" si="89"/>
        <v>1</v>
      </c>
      <c r="O844" s="219" t="str">
        <f t="shared" si="90"/>
        <v/>
      </c>
      <c r="Q844" s="114">
        <v>1</v>
      </c>
    </row>
    <row r="845" spans="1:17" ht="21.75" customHeight="1" x14ac:dyDescent="0.3">
      <c r="A845" s="214">
        <f>SUBTOTAL(9,$Q$22:Q844)+1</f>
        <v>823</v>
      </c>
      <c r="B845" s="223">
        <v>107120195</v>
      </c>
      <c r="C845" s="223" t="s">
        <v>1442</v>
      </c>
      <c r="D845" s="223" t="s">
        <v>36</v>
      </c>
      <c r="E845" s="223">
        <v>14</v>
      </c>
      <c r="F845" s="223">
        <v>8.1300000000000008</v>
      </c>
      <c r="G845" s="66" t="str">
        <f>IFERROR(VLOOKUP(B845:B3884,'DOI TUONG'!$C$2:$E$1306,3,FALSE), "")</f>
        <v/>
      </c>
      <c r="H845" s="66">
        <f t="shared" si="84"/>
        <v>0</v>
      </c>
      <c r="I845" s="215">
        <f t="shared" si="85"/>
        <v>8.1300000000000008</v>
      </c>
      <c r="J845" s="223">
        <v>86</v>
      </c>
      <c r="K845" s="66" t="str">
        <f t="shared" si="86"/>
        <v>Giỏi</v>
      </c>
      <c r="L845" s="66">
        <f t="shared" si="87"/>
        <v>450000</v>
      </c>
      <c r="M845" s="218" t="str">
        <f t="shared" si="88"/>
        <v/>
      </c>
      <c r="N845" s="219">
        <f t="shared" si="89"/>
        <v>1</v>
      </c>
      <c r="O845" s="219" t="str">
        <f t="shared" si="90"/>
        <v/>
      </c>
      <c r="Q845" s="114">
        <v>1</v>
      </c>
    </row>
    <row r="846" spans="1:17" ht="21.75" customHeight="1" x14ac:dyDescent="0.3">
      <c r="A846" s="214">
        <f>SUBTOTAL(9,$Q$22:Q845)+1</f>
        <v>824</v>
      </c>
      <c r="B846" s="223">
        <v>110120193</v>
      </c>
      <c r="C846" s="223" t="s">
        <v>1223</v>
      </c>
      <c r="D846" s="223" t="s">
        <v>45</v>
      </c>
      <c r="E846" s="223">
        <v>16.5</v>
      </c>
      <c r="F846" s="223">
        <v>8.1300000000000008</v>
      </c>
      <c r="G846" s="66" t="str">
        <f>IFERROR(VLOOKUP(B846:B3885,'DOI TUONG'!$C$2:$E$1306,3,FALSE), "")</f>
        <v/>
      </c>
      <c r="H846" s="66">
        <f t="shared" si="84"/>
        <v>0</v>
      </c>
      <c r="I846" s="215">
        <f t="shared" si="85"/>
        <v>8.1300000000000008</v>
      </c>
      <c r="J846" s="223">
        <v>85</v>
      </c>
      <c r="K846" s="66" t="str">
        <f t="shared" si="86"/>
        <v>Giỏi</v>
      </c>
      <c r="L846" s="66">
        <f t="shared" si="87"/>
        <v>450000</v>
      </c>
      <c r="M846" s="218" t="str">
        <f t="shared" si="88"/>
        <v/>
      </c>
      <c r="N846" s="219">
        <f t="shared" si="89"/>
        <v>1</v>
      </c>
      <c r="O846" s="219" t="str">
        <f t="shared" si="90"/>
        <v/>
      </c>
      <c r="Q846" s="114">
        <v>1</v>
      </c>
    </row>
    <row r="847" spans="1:17" ht="21.75" customHeight="1" x14ac:dyDescent="0.3">
      <c r="A847" s="214">
        <f>SUBTOTAL(9,$Q$22:Q846)+1</f>
        <v>825</v>
      </c>
      <c r="B847" s="223">
        <v>102110219</v>
      </c>
      <c r="C847" s="223" t="s">
        <v>3326</v>
      </c>
      <c r="D847" s="223" t="s">
        <v>205</v>
      </c>
      <c r="E847" s="223">
        <v>16</v>
      </c>
      <c r="F847" s="223">
        <v>8.1300000000000008</v>
      </c>
      <c r="G847" s="66" t="str">
        <f>IFERROR(VLOOKUP(B847:B3886,'DOI TUONG'!$C$2:$E$1306,3,FALSE), "")</f>
        <v/>
      </c>
      <c r="H847" s="66">
        <f t="shared" si="84"/>
        <v>0</v>
      </c>
      <c r="I847" s="215">
        <f t="shared" si="85"/>
        <v>8.1300000000000008</v>
      </c>
      <c r="J847" s="223">
        <v>83</v>
      </c>
      <c r="K847" s="66" t="str">
        <f t="shared" si="86"/>
        <v>Giỏi</v>
      </c>
      <c r="L847" s="66">
        <f t="shared" si="87"/>
        <v>450000</v>
      </c>
      <c r="M847" s="218" t="str">
        <f t="shared" si="88"/>
        <v/>
      </c>
      <c r="N847" s="219">
        <f t="shared" si="89"/>
        <v>1</v>
      </c>
      <c r="O847" s="219" t="str">
        <f t="shared" si="90"/>
        <v/>
      </c>
      <c r="Q847" s="114">
        <v>1</v>
      </c>
    </row>
    <row r="848" spans="1:17" ht="21.75" customHeight="1" x14ac:dyDescent="0.3">
      <c r="A848" s="214">
        <f>SUBTOTAL(9,$Q$22:Q847)+1</f>
        <v>826</v>
      </c>
      <c r="B848" s="223">
        <v>117140069</v>
      </c>
      <c r="C848" s="223" t="s">
        <v>1985</v>
      </c>
      <c r="D848" s="223" t="s">
        <v>2144</v>
      </c>
      <c r="E848" s="223">
        <v>20</v>
      </c>
      <c r="F848" s="223">
        <v>8.1300000000000008</v>
      </c>
      <c r="G848" s="66" t="str">
        <f>IFERROR(VLOOKUP(B848:B3887,'DOI TUONG'!$C$2:$E$1306,3,FALSE), "")</f>
        <v/>
      </c>
      <c r="H848" s="66">
        <f t="shared" si="84"/>
        <v>0</v>
      </c>
      <c r="I848" s="215">
        <f t="shared" si="85"/>
        <v>8.1300000000000008</v>
      </c>
      <c r="J848" s="223">
        <v>83</v>
      </c>
      <c r="K848" s="66" t="str">
        <f t="shared" si="86"/>
        <v>Giỏi</v>
      </c>
      <c r="L848" s="66">
        <f t="shared" si="87"/>
        <v>450000</v>
      </c>
      <c r="M848" s="218" t="str">
        <f t="shared" si="88"/>
        <v/>
      </c>
      <c r="N848" s="219">
        <f t="shared" si="89"/>
        <v>1</v>
      </c>
      <c r="O848" s="219" t="str">
        <f t="shared" si="90"/>
        <v/>
      </c>
      <c r="Q848" s="114">
        <v>1</v>
      </c>
    </row>
    <row r="849" spans="1:17" ht="21.75" customHeight="1" x14ac:dyDescent="0.3">
      <c r="A849" s="214">
        <f>SUBTOTAL(9,$Q$22:Q848)+1</f>
        <v>827</v>
      </c>
      <c r="B849" s="223">
        <v>107130098</v>
      </c>
      <c r="C849" s="223" t="s">
        <v>3035</v>
      </c>
      <c r="D849" s="223" t="s">
        <v>289</v>
      </c>
      <c r="E849" s="223">
        <v>15</v>
      </c>
      <c r="F849" s="223">
        <v>7.83</v>
      </c>
      <c r="G849" s="66" t="str">
        <f>IFERROR(VLOOKUP(B849:B3888,'DOI TUONG'!$C$2:$E$1306,3,FALSE), "")</f>
        <v>BT CĐ</v>
      </c>
      <c r="H849" s="66">
        <f t="shared" si="84"/>
        <v>0.3</v>
      </c>
      <c r="I849" s="215">
        <f t="shared" si="85"/>
        <v>8.1300000000000008</v>
      </c>
      <c r="J849" s="223">
        <v>82</v>
      </c>
      <c r="K849" s="66" t="str">
        <f t="shared" si="86"/>
        <v>Giỏi</v>
      </c>
      <c r="L849" s="66">
        <f t="shared" si="87"/>
        <v>450000</v>
      </c>
      <c r="M849" s="218" t="str">
        <f t="shared" si="88"/>
        <v/>
      </c>
      <c r="N849" s="219">
        <f t="shared" si="89"/>
        <v>1</v>
      </c>
      <c r="O849" s="219" t="str">
        <f t="shared" si="90"/>
        <v/>
      </c>
      <c r="Q849" s="114">
        <v>1</v>
      </c>
    </row>
    <row r="850" spans="1:17" ht="21.75" customHeight="1" x14ac:dyDescent="0.3">
      <c r="A850" s="214">
        <f>SUBTOTAL(9,$Q$22:Q849)+1</f>
        <v>828</v>
      </c>
      <c r="B850" s="223">
        <v>110110411</v>
      </c>
      <c r="C850" s="223" t="s">
        <v>1088</v>
      </c>
      <c r="D850" s="223" t="s">
        <v>147</v>
      </c>
      <c r="E850" s="223">
        <v>19</v>
      </c>
      <c r="F850" s="223">
        <v>7.93</v>
      </c>
      <c r="G850" s="66" t="str">
        <f>IFERROR(VLOOKUP(B850:B3889,'DOI TUONG'!$C$2:$E$1306,3,FALSE), "")</f>
        <v>PBT CĐ</v>
      </c>
      <c r="H850" s="66">
        <f t="shared" si="84"/>
        <v>0.2</v>
      </c>
      <c r="I850" s="215">
        <f t="shared" si="85"/>
        <v>8.129999999999999</v>
      </c>
      <c r="J850" s="223">
        <v>92</v>
      </c>
      <c r="K850" s="66" t="str">
        <f t="shared" si="86"/>
        <v>Giỏi</v>
      </c>
      <c r="L850" s="66">
        <f t="shared" si="87"/>
        <v>450000</v>
      </c>
      <c r="M850" s="218" t="str">
        <f t="shared" si="88"/>
        <v/>
      </c>
      <c r="N850" s="219">
        <f t="shared" si="89"/>
        <v>1</v>
      </c>
      <c r="O850" s="219" t="str">
        <f t="shared" si="90"/>
        <v/>
      </c>
      <c r="Q850" s="114">
        <v>1</v>
      </c>
    </row>
    <row r="851" spans="1:17" ht="21.75" customHeight="1" x14ac:dyDescent="0.3">
      <c r="A851" s="214">
        <f>SUBTOTAL(9,$Q$22:Q850)+1</f>
        <v>829</v>
      </c>
      <c r="B851" s="223">
        <v>103140098</v>
      </c>
      <c r="C851" s="223" t="s">
        <v>2427</v>
      </c>
      <c r="D851" s="223" t="s">
        <v>1798</v>
      </c>
      <c r="E851" s="223">
        <v>18</v>
      </c>
      <c r="F851" s="223">
        <v>7.93</v>
      </c>
      <c r="G851" s="66" t="str">
        <f>IFERROR(VLOOKUP(B851:B3890,'DOI TUONG'!$C$2:$E$1306,3,FALSE), "")</f>
        <v>LP</v>
      </c>
      <c r="H851" s="66">
        <f t="shared" si="84"/>
        <v>0.2</v>
      </c>
      <c r="I851" s="215">
        <f t="shared" si="85"/>
        <v>8.129999999999999</v>
      </c>
      <c r="J851" s="223">
        <v>91</v>
      </c>
      <c r="K851" s="66" t="str">
        <f t="shared" si="86"/>
        <v>Giỏi</v>
      </c>
      <c r="L851" s="66">
        <f t="shared" si="87"/>
        <v>450000</v>
      </c>
      <c r="M851" s="218" t="str">
        <f t="shared" si="88"/>
        <v/>
      </c>
      <c r="N851" s="219">
        <f t="shared" si="89"/>
        <v>1</v>
      </c>
      <c r="O851" s="219" t="str">
        <f t="shared" si="90"/>
        <v/>
      </c>
      <c r="Q851" s="114">
        <v>1</v>
      </c>
    </row>
    <row r="852" spans="1:17" ht="21.75" customHeight="1" x14ac:dyDescent="0.3">
      <c r="A852" s="214">
        <f>SUBTOTAL(9,$Q$22:Q851)+1</f>
        <v>830</v>
      </c>
      <c r="B852" s="223">
        <v>110110284</v>
      </c>
      <c r="C852" s="223" t="s">
        <v>1607</v>
      </c>
      <c r="D852" s="223" t="s">
        <v>175</v>
      </c>
      <c r="E852" s="223">
        <v>19</v>
      </c>
      <c r="F852" s="223">
        <v>7.93</v>
      </c>
      <c r="G852" s="66" t="str">
        <f>IFERROR(VLOOKUP(B852:B3891,'DOI TUONG'!$C$2:$E$1306,3,FALSE), "")</f>
        <v>PBT CĐ</v>
      </c>
      <c r="H852" s="66">
        <f t="shared" si="84"/>
        <v>0.2</v>
      </c>
      <c r="I852" s="215">
        <f t="shared" si="85"/>
        <v>8.129999999999999</v>
      </c>
      <c r="J852" s="223">
        <v>90</v>
      </c>
      <c r="K852" s="66" t="str">
        <f t="shared" si="86"/>
        <v>Giỏi</v>
      </c>
      <c r="L852" s="66">
        <f t="shared" si="87"/>
        <v>450000</v>
      </c>
      <c r="M852" s="218" t="str">
        <f t="shared" si="88"/>
        <v/>
      </c>
      <c r="N852" s="219">
        <f t="shared" si="89"/>
        <v>1</v>
      </c>
      <c r="O852" s="219" t="str">
        <f t="shared" si="90"/>
        <v/>
      </c>
      <c r="Q852" s="114">
        <v>1</v>
      </c>
    </row>
    <row r="853" spans="1:17" ht="21.75" customHeight="1" x14ac:dyDescent="0.3">
      <c r="A853" s="214">
        <f>SUBTOTAL(9,$Q$22:Q852)+1</f>
        <v>831</v>
      </c>
      <c r="B853" s="223">
        <v>105110411</v>
      </c>
      <c r="C853" s="223" t="s">
        <v>1616</v>
      </c>
      <c r="D853" s="223" t="s">
        <v>123</v>
      </c>
      <c r="E853" s="223">
        <v>15</v>
      </c>
      <c r="F853" s="223">
        <v>7.82</v>
      </c>
      <c r="G853" s="66" t="str">
        <f>IFERROR(VLOOKUP(B853:B3892,'DOI TUONG'!$C$2:$E$1306,3,FALSE), "")</f>
        <v>LT</v>
      </c>
      <c r="H853" s="66">
        <f t="shared" si="84"/>
        <v>0.3</v>
      </c>
      <c r="I853" s="215">
        <f t="shared" si="85"/>
        <v>8.120000000000001</v>
      </c>
      <c r="J853" s="223">
        <v>94</v>
      </c>
      <c r="K853" s="66" t="str">
        <f t="shared" si="86"/>
        <v>Giỏi</v>
      </c>
      <c r="L853" s="66">
        <f t="shared" si="87"/>
        <v>450000</v>
      </c>
      <c r="M853" s="218" t="str">
        <f t="shared" si="88"/>
        <v/>
      </c>
      <c r="N853" s="219">
        <f t="shared" si="89"/>
        <v>1</v>
      </c>
      <c r="O853" s="219" t="str">
        <f t="shared" si="90"/>
        <v/>
      </c>
      <c r="Q853" s="114">
        <v>1</v>
      </c>
    </row>
    <row r="854" spans="1:17" ht="21.75" customHeight="1" x14ac:dyDescent="0.3">
      <c r="A854" s="214">
        <f>SUBTOTAL(9,$Q$22:Q853)+1</f>
        <v>832</v>
      </c>
      <c r="B854" s="223">
        <v>104130030</v>
      </c>
      <c r="C854" s="223" t="s">
        <v>371</v>
      </c>
      <c r="D854" s="223" t="s">
        <v>301</v>
      </c>
      <c r="E854" s="223">
        <v>18</v>
      </c>
      <c r="F854" s="223">
        <v>7.82</v>
      </c>
      <c r="G854" s="66" t="str">
        <f>IFERROR(VLOOKUP(B854:B3893,'DOI TUONG'!$C$2:$E$1306,3,FALSE), "")</f>
        <v>LT</v>
      </c>
      <c r="H854" s="66">
        <f t="shared" si="84"/>
        <v>0.3</v>
      </c>
      <c r="I854" s="215">
        <f t="shared" si="85"/>
        <v>8.120000000000001</v>
      </c>
      <c r="J854" s="223">
        <v>90</v>
      </c>
      <c r="K854" s="66" t="str">
        <f t="shared" si="86"/>
        <v>Giỏi</v>
      </c>
      <c r="L854" s="66">
        <f t="shared" si="87"/>
        <v>450000</v>
      </c>
      <c r="M854" s="218" t="str">
        <f t="shared" si="88"/>
        <v/>
      </c>
      <c r="N854" s="219">
        <f t="shared" si="89"/>
        <v>1</v>
      </c>
      <c r="O854" s="219" t="str">
        <f t="shared" si="90"/>
        <v/>
      </c>
      <c r="Q854" s="114">
        <v>1</v>
      </c>
    </row>
    <row r="855" spans="1:17" ht="21.75" customHeight="1" x14ac:dyDescent="0.3">
      <c r="A855" s="214">
        <f>SUBTOTAL(9,$Q$22:Q854)+1</f>
        <v>833</v>
      </c>
      <c r="B855" s="223">
        <v>105130070</v>
      </c>
      <c r="C855" s="223" t="s">
        <v>956</v>
      </c>
      <c r="D855" s="223" t="s">
        <v>369</v>
      </c>
      <c r="E855" s="223">
        <v>15.5</v>
      </c>
      <c r="F855" s="223">
        <v>7.82</v>
      </c>
      <c r="G855" s="66" t="str">
        <f>IFERROR(VLOOKUP(B855:B3894,'DOI TUONG'!$C$2:$E$1306,3,FALSE), "")</f>
        <v>LT</v>
      </c>
      <c r="H855" s="66">
        <f t="shared" ref="H855:H918" si="91">IF(G855="UV ĐT",0.3, 0)+IF(G855="UV HSV", 0.3, 0)+IF(G855="PBT LCĐ", 0.3,0)+ IF(G855="UV LCĐ", 0.2, 0)+IF(G855="BT CĐ", 0.3,0)+ IF(G855="PBT CĐ", 0.2,0)+ IF(G855="CN CLB", 0.2,0)+ IF(G855="CN DĐ", 0.2,0)+IF(G855="TĐXK", 0.3, 0)+IF(G855="PĐXK", 0.2, 0)+IF(G855="LT", 0.3,0)+IF(G855="LP", 0.2, 0)+IF(G855="GK 0.2",0.2,0)+IF(G855="GK 0.3", 0.3, 0)+IF(G855="TB ĐD",0.3,0)+IF(G855="PB ĐD",0.2,0)+IF(G855="ĐT ĐTQ",0.3,0)+IF(G855="ĐP ĐTQ",0.2,0)</f>
        <v>0.3</v>
      </c>
      <c r="I855" s="215">
        <f t="shared" ref="I855:I918" si="92">F855+H855</f>
        <v>8.120000000000001</v>
      </c>
      <c r="J855" s="223">
        <v>90</v>
      </c>
      <c r="K855" s="66" t="str">
        <f t="shared" ref="K855:K918" si="93">IF(AND(I855&gt;=9,J855&gt;=90), "Xuất sắc", IF(AND(I855&gt;=8,J855&gt;=80), "Giỏi", "Khá"))</f>
        <v>Giỏi</v>
      </c>
      <c r="L855" s="66">
        <f t="shared" ref="L855:L918" si="94">IF(K855="Xuất sắc", 500000, IF(K855="Giỏi", 450000, 395000))</f>
        <v>450000</v>
      </c>
      <c r="M855" s="218" t="str">
        <f t="shared" si="88"/>
        <v/>
      </c>
      <c r="N855" s="219">
        <f t="shared" si="89"/>
        <v>1</v>
      </c>
      <c r="O855" s="219" t="str">
        <f t="shared" si="90"/>
        <v/>
      </c>
      <c r="Q855" s="114">
        <v>1</v>
      </c>
    </row>
    <row r="856" spans="1:17" ht="21.75" customHeight="1" x14ac:dyDescent="0.3">
      <c r="A856" s="214">
        <f>SUBTOTAL(9,$Q$22:Q855)+1</f>
        <v>834</v>
      </c>
      <c r="B856" s="223">
        <v>102140221</v>
      </c>
      <c r="C856" s="223" t="s">
        <v>1712</v>
      </c>
      <c r="D856" s="223" t="s">
        <v>1816</v>
      </c>
      <c r="E856" s="223">
        <v>20</v>
      </c>
      <c r="F856" s="223">
        <v>8.1199999999999992</v>
      </c>
      <c r="G856" s="66" t="str">
        <f>IFERROR(VLOOKUP(B856:B3895,'DOI TUONG'!$C$2:$E$1306,3,FALSE), "")</f>
        <v/>
      </c>
      <c r="H856" s="66">
        <f t="shared" si="91"/>
        <v>0</v>
      </c>
      <c r="I856" s="215">
        <f t="shared" si="92"/>
        <v>8.1199999999999992</v>
      </c>
      <c r="J856" s="223">
        <v>100</v>
      </c>
      <c r="K856" s="66" t="str">
        <f t="shared" si="93"/>
        <v>Giỏi</v>
      </c>
      <c r="L856" s="66">
        <f t="shared" si="94"/>
        <v>450000</v>
      </c>
      <c r="M856" s="218" t="str">
        <f t="shared" si="88"/>
        <v/>
      </c>
      <c r="N856" s="219">
        <f t="shared" si="89"/>
        <v>1</v>
      </c>
      <c r="O856" s="219" t="str">
        <f t="shared" si="90"/>
        <v/>
      </c>
      <c r="Q856" s="114">
        <v>1</v>
      </c>
    </row>
    <row r="857" spans="1:17" ht="21.75" customHeight="1" x14ac:dyDescent="0.3">
      <c r="A857" s="214">
        <f>SUBTOTAL(9,$Q$22:Q856)+1</f>
        <v>835</v>
      </c>
      <c r="B857" s="223">
        <v>105130294</v>
      </c>
      <c r="C857" s="223" t="s">
        <v>1121</v>
      </c>
      <c r="D857" s="223" t="s">
        <v>181</v>
      </c>
      <c r="E857" s="223">
        <v>23.5</v>
      </c>
      <c r="F857" s="223">
        <v>8.1199999999999992</v>
      </c>
      <c r="G857" s="66" t="str">
        <f>IFERROR(VLOOKUP(B857:B3896,'DOI TUONG'!$C$2:$E$1306,3,FALSE), "")</f>
        <v/>
      </c>
      <c r="H857" s="66">
        <f t="shared" si="91"/>
        <v>0</v>
      </c>
      <c r="I857" s="215">
        <f t="shared" si="92"/>
        <v>8.1199999999999992</v>
      </c>
      <c r="J857" s="223">
        <v>92</v>
      </c>
      <c r="K857" s="66" t="str">
        <f t="shared" si="93"/>
        <v>Giỏi</v>
      </c>
      <c r="L857" s="66">
        <f t="shared" si="94"/>
        <v>450000</v>
      </c>
      <c r="M857" s="218" t="str">
        <f t="shared" si="88"/>
        <v/>
      </c>
      <c r="N857" s="219">
        <f t="shared" si="89"/>
        <v>1</v>
      </c>
      <c r="O857" s="219" t="str">
        <f t="shared" si="90"/>
        <v/>
      </c>
      <c r="Q857" s="114">
        <v>1</v>
      </c>
    </row>
    <row r="858" spans="1:17" ht="21.75" customHeight="1" x14ac:dyDescent="0.3">
      <c r="A858" s="214">
        <f>SUBTOTAL(9,$Q$22:Q857)+1</f>
        <v>836</v>
      </c>
      <c r="B858" s="223">
        <v>102140076</v>
      </c>
      <c r="C858" s="223" t="s">
        <v>3327</v>
      </c>
      <c r="D858" s="223" t="s">
        <v>1804</v>
      </c>
      <c r="E858" s="223">
        <v>19</v>
      </c>
      <c r="F858" s="223">
        <v>8.1199999999999992</v>
      </c>
      <c r="G858" s="66" t="str">
        <f>IFERROR(VLOOKUP(B858:B3897,'DOI TUONG'!$C$2:$E$1306,3,FALSE), "")</f>
        <v/>
      </c>
      <c r="H858" s="66">
        <f t="shared" si="91"/>
        <v>0</v>
      </c>
      <c r="I858" s="215">
        <f t="shared" si="92"/>
        <v>8.1199999999999992</v>
      </c>
      <c r="J858" s="223">
        <v>91</v>
      </c>
      <c r="K858" s="66" t="str">
        <f t="shared" si="93"/>
        <v>Giỏi</v>
      </c>
      <c r="L858" s="66">
        <f t="shared" si="94"/>
        <v>450000</v>
      </c>
      <c r="M858" s="218" t="str">
        <f t="shared" si="88"/>
        <v/>
      </c>
      <c r="N858" s="219">
        <f t="shared" si="89"/>
        <v>1</v>
      </c>
      <c r="O858" s="219" t="str">
        <f t="shared" si="90"/>
        <v/>
      </c>
      <c r="Q858" s="114">
        <v>1</v>
      </c>
    </row>
    <row r="859" spans="1:17" ht="21.75" customHeight="1" x14ac:dyDescent="0.3">
      <c r="A859" s="214">
        <f>SUBTOTAL(9,$Q$22:Q858)+1</f>
        <v>837</v>
      </c>
      <c r="B859" s="223">
        <v>118120191</v>
      </c>
      <c r="C859" s="223" t="s">
        <v>796</v>
      </c>
      <c r="D859" s="223" t="s">
        <v>166</v>
      </c>
      <c r="E859" s="223">
        <v>18</v>
      </c>
      <c r="F859" s="223">
        <v>8.1199999999999992</v>
      </c>
      <c r="G859" s="66" t="str">
        <f>IFERROR(VLOOKUP(B859:B3898,'DOI TUONG'!$C$2:$E$1306,3,FALSE), "")</f>
        <v/>
      </c>
      <c r="H859" s="66">
        <f t="shared" si="91"/>
        <v>0</v>
      </c>
      <c r="I859" s="215">
        <f t="shared" si="92"/>
        <v>8.1199999999999992</v>
      </c>
      <c r="J859" s="223">
        <v>89</v>
      </c>
      <c r="K859" s="66" t="str">
        <f t="shared" si="93"/>
        <v>Giỏi</v>
      </c>
      <c r="L859" s="66">
        <f t="shared" si="94"/>
        <v>450000</v>
      </c>
      <c r="M859" s="218" t="str">
        <f t="shared" si="88"/>
        <v/>
      </c>
      <c r="N859" s="219">
        <f t="shared" si="89"/>
        <v>1</v>
      </c>
      <c r="O859" s="219" t="str">
        <f t="shared" si="90"/>
        <v/>
      </c>
      <c r="Q859" s="114">
        <v>1</v>
      </c>
    </row>
    <row r="860" spans="1:17" ht="21.75" customHeight="1" x14ac:dyDescent="0.3">
      <c r="A860" s="214">
        <f>SUBTOTAL(9,$Q$22:Q859)+1</f>
        <v>838</v>
      </c>
      <c r="B860" s="223">
        <v>102120213</v>
      </c>
      <c r="C860" s="223" t="s">
        <v>982</v>
      </c>
      <c r="D860" s="223" t="s">
        <v>78</v>
      </c>
      <c r="E860" s="223">
        <v>16</v>
      </c>
      <c r="F860" s="223">
        <v>8.1199999999999992</v>
      </c>
      <c r="G860" s="66" t="str">
        <f>IFERROR(VLOOKUP(B860:B3899,'DOI TUONG'!$C$2:$E$1306,3,FALSE), "")</f>
        <v/>
      </c>
      <c r="H860" s="66">
        <f t="shared" si="91"/>
        <v>0</v>
      </c>
      <c r="I860" s="215">
        <f t="shared" si="92"/>
        <v>8.1199999999999992</v>
      </c>
      <c r="J860" s="223">
        <v>88</v>
      </c>
      <c r="K860" s="66" t="str">
        <f t="shared" si="93"/>
        <v>Giỏi</v>
      </c>
      <c r="L860" s="66">
        <f t="shared" si="94"/>
        <v>450000</v>
      </c>
      <c r="M860" s="218" t="str">
        <f t="shared" si="88"/>
        <v/>
      </c>
      <c r="N860" s="219">
        <f t="shared" si="89"/>
        <v>1</v>
      </c>
      <c r="O860" s="219" t="str">
        <f t="shared" si="90"/>
        <v/>
      </c>
      <c r="Q860" s="114">
        <v>1</v>
      </c>
    </row>
    <row r="861" spans="1:17" ht="21.75" customHeight="1" x14ac:dyDescent="0.3">
      <c r="A861" s="214">
        <f>SUBTOTAL(9,$Q$22:Q860)+1</f>
        <v>839</v>
      </c>
      <c r="B861" s="223">
        <v>117120169</v>
      </c>
      <c r="C861" s="223" t="s">
        <v>834</v>
      </c>
      <c r="D861" s="223" t="s">
        <v>92</v>
      </c>
      <c r="E861" s="223">
        <v>17</v>
      </c>
      <c r="F861" s="223">
        <v>8.1199999999999992</v>
      </c>
      <c r="G861" s="66" t="str">
        <f>IFERROR(VLOOKUP(B861:B3900,'DOI TUONG'!$C$2:$E$1306,3,FALSE), "")</f>
        <v/>
      </c>
      <c r="H861" s="66">
        <f t="shared" si="91"/>
        <v>0</v>
      </c>
      <c r="I861" s="215">
        <f t="shared" si="92"/>
        <v>8.1199999999999992</v>
      </c>
      <c r="J861" s="223">
        <v>88</v>
      </c>
      <c r="K861" s="66" t="str">
        <f t="shared" si="93"/>
        <v>Giỏi</v>
      </c>
      <c r="L861" s="66">
        <f t="shared" si="94"/>
        <v>450000</v>
      </c>
      <c r="M861" s="218" t="str">
        <f t="shared" ref="M861:M924" si="95">IF(K861="Xuất sắc",1,"")</f>
        <v/>
      </c>
      <c r="N861" s="219">
        <f t="shared" ref="N861:N924" si="96">IF(K861="Giỏi",1,"")</f>
        <v>1</v>
      </c>
      <c r="O861" s="219" t="str">
        <f t="shared" ref="O861:O924" si="97">IF(K861="Khá",1,"")</f>
        <v/>
      </c>
      <c r="Q861" s="114">
        <v>1</v>
      </c>
    </row>
    <row r="862" spans="1:17" ht="21.75" customHeight="1" x14ac:dyDescent="0.3">
      <c r="A862" s="214">
        <f>SUBTOTAL(9,$Q$22:Q861)+1</f>
        <v>840</v>
      </c>
      <c r="B862" s="223">
        <v>118110037</v>
      </c>
      <c r="C862" s="223" t="s">
        <v>3782</v>
      </c>
      <c r="D862" s="223" t="s">
        <v>178</v>
      </c>
      <c r="E862" s="223">
        <v>17</v>
      </c>
      <c r="F862" s="223">
        <v>8.1199999999999992</v>
      </c>
      <c r="G862" s="66" t="str">
        <f>IFERROR(VLOOKUP(B862:B3901,'DOI TUONG'!$C$2:$E$1306,3,FALSE), "")</f>
        <v/>
      </c>
      <c r="H862" s="66">
        <f t="shared" si="91"/>
        <v>0</v>
      </c>
      <c r="I862" s="215">
        <f t="shared" si="92"/>
        <v>8.1199999999999992</v>
      </c>
      <c r="J862" s="223">
        <v>88</v>
      </c>
      <c r="K862" s="66" t="str">
        <f t="shared" si="93"/>
        <v>Giỏi</v>
      </c>
      <c r="L862" s="66">
        <f t="shared" si="94"/>
        <v>450000</v>
      </c>
      <c r="M862" s="218" t="str">
        <f t="shared" si="95"/>
        <v/>
      </c>
      <c r="N862" s="219">
        <f t="shared" si="96"/>
        <v>1</v>
      </c>
      <c r="O862" s="219" t="str">
        <f t="shared" si="97"/>
        <v/>
      </c>
      <c r="Q862" s="114">
        <v>1</v>
      </c>
    </row>
    <row r="863" spans="1:17" ht="21.75" customHeight="1" x14ac:dyDescent="0.3">
      <c r="A863" s="214">
        <f>SUBTOTAL(9,$Q$22:Q862)+1</f>
        <v>841</v>
      </c>
      <c r="B863" s="223">
        <v>105140181</v>
      </c>
      <c r="C863" s="223" t="s">
        <v>1727</v>
      </c>
      <c r="D863" s="223" t="s">
        <v>1866</v>
      </c>
      <c r="E863" s="223">
        <v>20</v>
      </c>
      <c r="F863" s="223">
        <v>8.1199999999999992</v>
      </c>
      <c r="G863" s="66" t="str">
        <f>IFERROR(VLOOKUP(B863:B3902,'DOI TUONG'!$C$2:$E$1306,3,FALSE), "")</f>
        <v/>
      </c>
      <c r="H863" s="66">
        <f t="shared" si="91"/>
        <v>0</v>
      </c>
      <c r="I863" s="215">
        <f t="shared" si="92"/>
        <v>8.1199999999999992</v>
      </c>
      <c r="J863" s="223">
        <v>87</v>
      </c>
      <c r="K863" s="66" t="str">
        <f t="shared" si="93"/>
        <v>Giỏi</v>
      </c>
      <c r="L863" s="66">
        <f t="shared" si="94"/>
        <v>450000</v>
      </c>
      <c r="M863" s="218" t="str">
        <f t="shared" si="95"/>
        <v/>
      </c>
      <c r="N863" s="219">
        <f t="shared" si="96"/>
        <v>1</v>
      </c>
      <c r="O863" s="219" t="str">
        <f t="shared" si="97"/>
        <v/>
      </c>
      <c r="Q863" s="114">
        <v>1</v>
      </c>
    </row>
    <row r="864" spans="1:17" ht="21.75" customHeight="1" x14ac:dyDescent="0.3">
      <c r="A864" s="214">
        <f>SUBTOTAL(9,$Q$22:Q863)+1</f>
        <v>842</v>
      </c>
      <c r="B864" s="223">
        <v>105140346</v>
      </c>
      <c r="C864" s="223" t="s">
        <v>3436</v>
      </c>
      <c r="D864" s="223" t="s">
        <v>1900</v>
      </c>
      <c r="E864" s="223">
        <v>18</v>
      </c>
      <c r="F864" s="223">
        <v>8.1199999999999992</v>
      </c>
      <c r="G864" s="66" t="str">
        <f>IFERROR(VLOOKUP(B864:B3903,'DOI TUONG'!$C$2:$E$1306,3,FALSE), "")</f>
        <v/>
      </c>
      <c r="H864" s="66">
        <f t="shared" si="91"/>
        <v>0</v>
      </c>
      <c r="I864" s="215">
        <f t="shared" si="92"/>
        <v>8.1199999999999992</v>
      </c>
      <c r="J864" s="223">
        <v>87</v>
      </c>
      <c r="K864" s="66" t="str">
        <f t="shared" si="93"/>
        <v>Giỏi</v>
      </c>
      <c r="L864" s="66">
        <f t="shared" si="94"/>
        <v>450000</v>
      </c>
      <c r="M864" s="218" t="str">
        <f t="shared" si="95"/>
        <v/>
      </c>
      <c r="N864" s="219">
        <f t="shared" si="96"/>
        <v>1</v>
      </c>
      <c r="O864" s="219" t="str">
        <f t="shared" si="97"/>
        <v/>
      </c>
      <c r="Q864" s="114">
        <v>1</v>
      </c>
    </row>
    <row r="865" spans="1:17" ht="21.75" customHeight="1" x14ac:dyDescent="0.3">
      <c r="A865" s="214">
        <f>SUBTOTAL(9,$Q$22:Q864)+1</f>
        <v>843</v>
      </c>
      <c r="B865" s="223">
        <v>117120102</v>
      </c>
      <c r="C865" s="223" t="s">
        <v>749</v>
      </c>
      <c r="D865" s="223" t="s">
        <v>92</v>
      </c>
      <c r="E865" s="223">
        <v>15</v>
      </c>
      <c r="F865" s="223">
        <v>8.1199999999999992</v>
      </c>
      <c r="G865" s="66" t="str">
        <f>IFERROR(VLOOKUP(B865:B3904,'DOI TUONG'!$C$2:$E$1306,3,FALSE), "")</f>
        <v/>
      </c>
      <c r="H865" s="66">
        <f t="shared" si="91"/>
        <v>0</v>
      </c>
      <c r="I865" s="215">
        <f t="shared" si="92"/>
        <v>8.1199999999999992</v>
      </c>
      <c r="J865" s="223">
        <v>87</v>
      </c>
      <c r="K865" s="66" t="str">
        <f t="shared" si="93"/>
        <v>Giỏi</v>
      </c>
      <c r="L865" s="66">
        <f t="shared" si="94"/>
        <v>450000</v>
      </c>
      <c r="M865" s="218" t="str">
        <f t="shared" si="95"/>
        <v/>
      </c>
      <c r="N865" s="219">
        <f t="shared" si="96"/>
        <v>1</v>
      </c>
      <c r="O865" s="219" t="str">
        <f t="shared" si="97"/>
        <v/>
      </c>
      <c r="Q865" s="114">
        <v>1</v>
      </c>
    </row>
    <row r="866" spans="1:17" ht="21.75" customHeight="1" x14ac:dyDescent="0.3">
      <c r="A866" s="214">
        <f>SUBTOTAL(9,$Q$22:Q865)+1</f>
        <v>844</v>
      </c>
      <c r="B866" s="223">
        <v>109120164</v>
      </c>
      <c r="C866" s="223" t="s">
        <v>2954</v>
      </c>
      <c r="D866" s="223" t="s">
        <v>158</v>
      </c>
      <c r="E866" s="223">
        <v>17</v>
      </c>
      <c r="F866" s="223">
        <v>8.1199999999999992</v>
      </c>
      <c r="G866" s="66" t="str">
        <f>IFERROR(VLOOKUP(B866:B3905,'DOI TUONG'!$C$2:$E$1306,3,FALSE), "")</f>
        <v/>
      </c>
      <c r="H866" s="66">
        <f t="shared" si="91"/>
        <v>0</v>
      </c>
      <c r="I866" s="215">
        <f t="shared" si="92"/>
        <v>8.1199999999999992</v>
      </c>
      <c r="J866" s="223">
        <v>87</v>
      </c>
      <c r="K866" s="66" t="str">
        <f t="shared" si="93"/>
        <v>Giỏi</v>
      </c>
      <c r="L866" s="66">
        <f t="shared" si="94"/>
        <v>450000</v>
      </c>
      <c r="M866" s="218" t="str">
        <f t="shared" si="95"/>
        <v/>
      </c>
      <c r="N866" s="219">
        <f t="shared" si="96"/>
        <v>1</v>
      </c>
      <c r="O866" s="219" t="str">
        <f t="shared" si="97"/>
        <v/>
      </c>
      <c r="Q866" s="114">
        <v>1</v>
      </c>
    </row>
    <row r="867" spans="1:17" ht="21.75" customHeight="1" x14ac:dyDescent="0.3">
      <c r="A867" s="214">
        <f>SUBTOTAL(9,$Q$22:Q866)+1</f>
        <v>845</v>
      </c>
      <c r="B867" s="223">
        <v>110120225</v>
      </c>
      <c r="C867" s="223" t="s">
        <v>3917</v>
      </c>
      <c r="D867" s="223" t="s">
        <v>45</v>
      </c>
      <c r="E867" s="223">
        <v>22</v>
      </c>
      <c r="F867" s="223">
        <v>8.1199999999999992</v>
      </c>
      <c r="G867" s="66" t="str">
        <f>IFERROR(VLOOKUP(B867:B3906,'DOI TUONG'!$C$2:$E$1306,3,FALSE), "")</f>
        <v/>
      </c>
      <c r="H867" s="66">
        <f t="shared" si="91"/>
        <v>0</v>
      </c>
      <c r="I867" s="215">
        <f t="shared" si="92"/>
        <v>8.1199999999999992</v>
      </c>
      <c r="J867" s="223">
        <v>87</v>
      </c>
      <c r="K867" s="66" t="str">
        <f t="shared" si="93"/>
        <v>Giỏi</v>
      </c>
      <c r="L867" s="66">
        <f t="shared" si="94"/>
        <v>450000</v>
      </c>
      <c r="M867" s="218" t="str">
        <f t="shared" si="95"/>
        <v/>
      </c>
      <c r="N867" s="219">
        <f t="shared" si="96"/>
        <v>1</v>
      </c>
      <c r="O867" s="219" t="str">
        <f t="shared" si="97"/>
        <v/>
      </c>
      <c r="Q867" s="114">
        <v>1</v>
      </c>
    </row>
    <row r="868" spans="1:17" ht="21.75" customHeight="1" x14ac:dyDescent="0.3">
      <c r="A868" s="214">
        <f>SUBTOTAL(9,$Q$22:Q867)+1</f>
        <v>846</v>
      </c>
      <c r="B868" s="223">
        <v>110110197</v>
      </c>
      <c r="C868" s="223" t="s">
        <v>1371</v>
      </c>
      <c r="D868" s="223" t="s">
        <v>214</v>
      </c>
      <c r="E868" s="223">
        <v>18</v>
      </c>
      <c r="F868" s="223">
        <v>8.1199999999999992</v>
      </c>
      <c r="G868" s="66" t="str">
        <f>IFERROR(VLOOKUP(B868:B3907,'DOI TUONG'!$C$2:$E$1306,3,FALSE), "")</f>
        <v/>
      </c>
      <c r="H868" s="66">
        <f t="shared" si="91"/>
        <v>0</v>
      </c>
      <c r="I868" s="215">
        <f t="shared" si="92"/>
        <v>8.1199999999999992</v>
      </c>
      <c r="J868" s="223">
        <v>85</v>
      </c>
      <c r="K868" s="66" t="str">
        <f t="shared" si="93"/>
        <v>Giỏi</v>
      </c>
      <c r="L868" s="66">
        <f t="shared" si="94"/>
        <v>450000</v>
      </c>
      <c r="M868" s="218" t="str">
        <f t="shared" si="95"/>
        <v/>
      </c>
      <c r="N868" s="219">
        <f t="shared" si="96"/>
        <v>1</v>
      </c>
      <c r="O868" s="219" t="str">
        <f t="shared" si="97"/>
        <v/>
      </c>
      <c r="Q868" s="114">
        <v>1</v>
      </c>
    </row>
    <row r="869" spans="1:17" ht="21.75" customHeight="1" x14ac:dyDescent="0.3">
      <c r="A869" s="214">
        <f>SUBTOTAL(9,$Q$22:Q868)+1</f>
        <v>847</v>
      </c>
      <c r="B869" s="223">
        <v>110110331</v>
      </c>
      <c r="C869" s="223" t="s">
        <v>3918</v>
      </c>
      <c r="D869" s="223" t="s">
        <v>150</v>
      </c>
      <c r="E869" s="223">
        <v>21</v>
      </c>
      <c r="F869" s="223">
        <v>8.1199999999999992</v>
      </c>
      <c r="G869" s="66" t="str">
        <f>IFERROR(VLOOKUP(B869:B3908,'DOI TUONG'!$C$2:$E$1306,3,FALSE), "")</f>
        <v/>
      </c>
      <c r="H869" s="66">
        <f t="shared" si="91"/>
        <v>0</v>
      </c>
      <c r="I869" s="215">
        <f t="shared" si="92"/>
        <v>8.1199999999999992</v>
      </c>
      <c r="J869" s="223">
        <v>85</v>
      </c>
      <c r="K869" s="66" t="str">
        <f t="shared" si="93"/>
        <v>Giỏi</v>
      </c>
      <c r="L869" s="66">
        <f t="shared" si="94"/>
        <v>450000</v>
      </c>
      <c r="M869" s="218" t="str">
        <f t="shared" si="95"/>
        <v/>
      </c>
      <c r="N869" s="219">
        <f t="shared" si="96"/>
        <v>1</v>
      </c>
      <c r="O869" s="219" t="str">
        <f t="shared" si="97"/>
        <v/>
      </c>
      <c r="Q869" s="114">
        <v>1</v>
      </c>
    </row>
    <row r="870" spans="1:17" ht="21.75" customHeight="1" x14ac:dyDescent="0.3">
      <c r="A870" s="214">
        <f>SUBTOTAL(9,$Q$22:Q869)+1</f>
        <v>848</v>
      </c>
      <c r="B870" s="223">
        <v>101140191</v>
      </c>
      <c r="C870" s="223" t="s">
        <v>1771</v>
      </c>
      <c r="D870" s="223" t="s">
        <v>1733</v>
      </c>
      <c r="E870" s="223">
        <v>26</v>
      </c>
      <c r="F870" s="223">
        <v>8.1199999999999992</v>
      </c>
      <c r="G870" s="66" t="str">
        <f>IFERROR(VLOOKUP(B870:B3909,'DOI TUONG'!$C$2:$E$1306,3,FALSE), "")</f>
        <v/>
      </c>
      <c r="H870" s="66">
        <f t="shared" si="91"/>
        <v>0</v>
      </c>
      <c r="I870" s="215">
        <f t="shared" si="92"/>
        <v>8.1199999999999992</v>
      </c>
      <c r="J870" s="223">
        <v>83</v>
      </c>
      <c r="K870" s="66" t="str">
        <f t="shared" si="93"/>
        <v>Giỏi</v>
      </c>
      <c r="L870" s="66">
        <f t="shared" si="94"/>
        <v>450000</v>
      </c>
      <c r="M870" s="218" t="str">
        <f t="shared" si="95"/>
        <v/>
      </c>
      <c r="N870" s="219">
        <f t="shared" si="96"/>
        <v>1</v>
      </c>
      <c r="O870" s="219" t="str">
        <f t="shared" si="97"/>
        <v/>
      </c>
      <c r="Q870" s="114">
        <v>1</v>
      </c>
    </row>
    <row r="871" spans="1:17" ht="21.75" customHeight="1" x14ac:dyDescent="0.3">
      <c r="A871" s="214">
        <f>SUBTOTAL(9,$Q$22:Q870)+1</f>
        <v>849</v>
      </c>
      <c r="B871" s="223">
        <v>117130079</v>
      </c>
      <c r="C871" s="223" t="s">
        <v>2140</v>
      </c>
      <c r="D871" s="223" t="s">
        <v>70</v>
      </c>
      <c r="E871" s="223">
        <v>18</v>
      </c>
      <c r="F871" s="223">
        <v>7.92</v>
      </c>
      <c r="G871" s="66" t="str">
        <f>IFERROR(VLOOKUP(B871:B3910,'DOI TUONG'!$C$2:$E$1306,3,FALSE), "")</f>
        <v>GK 0.2</v>
      </c>
      <c r="H871" s="66">
        <f t="shared" si="91"/>
        <v>0.2</v>
      </c>
      <c r="I871" s="215">
        <f t="shared" si="92"/>
        <v>8.1199999999999992</v>
      </c>
      <c r="J871" s="223">
        <v>83</v>
      </c>
      <c r="K871" s="66" t="str">
        <f t="shared" si="93"/>
        <v>Giỏi</v>
      </c>
      <c r="L871" s="66">
        <f t="shared" si="94"/>
        <v>450000</v>
      </c>
      <c r="M871" s="218" t="str">
        <f t="shared" si="95"/>
        <v/>
      </c>
      <c r="N871" s="219">
        <f t="shared" si="96"/>
        <v>1</v>
      </c>
      <c r="O871" s="219" t="str">
        <f t="shared" si="97"/>
        <v/>
      </c>
      <c r="Q871" s="114">
        <v>1</v>
      </c>
    </row>
    <row r="872" spans="1:17" ht="21.75" customHeight="1" x14ac:dyDescent="0.3">
      <c r="A872" s="214">
        <f>SUBTOTAL(9,$Q$22:Q871)+1</f>
        <v>850</v>
      </c>
      <c r="B872" s="223">
        <v>105140147</v>
      </c>
      <c r="C872" s="223" t="s">
        <v>1912</v>
      </c>
      <c r="D872" s="223" t="s">
        <v>1869</v>
      </c>
      <c r="E872" s="223">
        <v>22</v>
      </c>
      <c r="F872" s="223">
        <v>8.1199999999999992</v>
      </c>
      <c r="G872" s="66" t="str">
        <f>IFERROR(VLOOKUP(B872:B3911,'DOI TUONG'!$C$2:$E$1306,3,FALSE), "")</f>
        <v/>
      </c>
      <c r="H872" s="66">
        <f t="shared" si="91"/>
        <v>0</v>
      </c>
      <c r="I872" s="215">
        <f t="shared" si="92"/>
        <v>8.1199999999999992</v>
      </c>
      <c r="J872" s="223">
        <v>82</v>
      </c>
      <c r="K872" s="66" t="str">
        <f t="shared" si="93"/>
        <v>Giỏi</v>
      </c>
      <c r="L872" s="66">
        <f t="shared" si="94"/>
        <v>450000</v>
      </c>
      <c r="M872" s="218" t="str">
        <f t="shared" si="95"/>
        <v/>
      </c>
      <c r="N872" s="219">
        <f t="shared" si="96"/>
        <v>1</v>
      </c>
      <c r="O872" s="219" t="str">
        <f t="shared" si="97"/>
        <v/>
      </c>
      <c r="Q872" s="114">
        <v>1</v>
      </c>
    </row>
    <row r="873" spans="1:17" ht="21.75" customHeight="1" x14ac:dyDescent="0.3">
      <c r="A873" s="214">
        <f>SUBTOTAL(9,$Q$22:Q872)+1</f>
        <v>851</v>
      </c>
      <c r="B873" s="223">
        <v>107120263</v>
      </c>
      <c r="C873" s="223" t="s">
        <v>1102</v>
      </c>
      <c r="D873" s="223" t="s">
        <v>77</v>
      </c>
      <c r="E873" s="223">
        <v>19</v>
      </c>
      <c r="F873" s="223">
        <v>7.91</v>
      </c>
      <c r="G873" s="66" t="str">
        <f>IFERROR(VLOOKUP(B873:B3912,'DOI TUONG'!$C$2:$E$1306,3,FALSE), "")</f>
        <v>LP</v>
      </c>
      <c r="H873" s="66">
        <f t="shared" si="91"/>
        <v>0.2</v>
      </c>
      <c r="I873" s="215">
        <f t="shared" si="92"/>
        <v>8.11</v>
      </c>
      <c r="J873" s="223">
        <v>95</v>
      </c>
      <c r="K873" s="66" t="str">
        <f t="shared" si="93"/>
        <v>Giỏi</v>
      </c>
      <c r="L873" s="66">
        <f t="shared" si="94"/>
        <v>450000</v>
      </c>
      <c r="M873" s="218" t="str">
        <f t="shared" si="95"/>
        <v/>
      </c>
      <c r="N873" s="219">
        <f t="shared" si="96"/>
        <v>1</v>
      </c>
      <c r="O873" s="219" t="str">
        <f t="shared" si="97"/>
        <v/>
      </c>
      <c r="Q873" s="114">
        <v>1</v>
      </c>
    </row>
    <row r="874" spans="1:17" ht="21.75" customHeight="1" x14ac:dyDescent="0.3">
      <c r="A874" s="214">
        <f>SUBTOTAL(9,$Q$22:Q873)+1</f>
        <v>852</v>
      </c>
      <c r="B874" s="223">
        <v>105110244</v>
      </c>
      <c r="C874" s="223" t="s">
        <v>710</v>
      </c>
      <c r="D874" s="223" t="s">
        <v>35</v>
      </c>
      <c r="E874" s="223">
        <v>15</v>
      </c>
      <c r="F874" s="223">
        <v>8.11</v>
      </c>
      <c r="G874" s="66" t="str">
        <f>IFERROR(VLOOKUP(B874:B3913,'DOI TUONG'!$C$2:$E$1306,3,FALSE), "")</f>
        <v/>
      </c>
      <c r="H874" s="66">
        <f t="shared" si="91"/>
        <v>0</v>
      </c>
      <c r="I874" s="215">
        <f t="shared" si="92"/>
        <v>8.11</v>
      </c>
      <c r="J874" s="223">
        <v>93</v>
      </c>
      <c r="K874" s="66" t="str">
        <f t="shared" si="93"/>
        <v>Giỏi</v>
      </c>
      <c r="L874" s="66">
        <f t="shared" si="94"/>
        <v>450000</v>
      </c>
      <c r="M874" s="218" t="str">
        <f t="shared" si="95"/>
        <v/>
      </c>
      <c r="N874" s="219">
        <f t="shared" si="96"/>
        <v>1</v>
      </c>
      <c r="O874" s="219" t="str">
        <f t="shared" si="97"/>
        <v/>
      </c>
      <c r="Q874" s="114">
        <v>1</v>
      </c>
    </row>
    <row r="875" spans="1:17" ht="21.75" customHeight="1" x14ac:dyDescent="0.3">
      <c r="A875" s="214">
        <f>SUBTOTAL(9,$Q$22:Q874)+1</f>
        <v>853</v>
      </c>
      <c r="B875" s="223">
        <v>101120260</v>
      </c>
      <c r="C875" s="223" t="s">
        <v>1087</v>
      </c>
      <c r="D875" s="223" t="s">
        <v>101</v>
      </c>
      <c r="E875" s="223">
        <v>17.5</v>
      </c>
      <c r="F875" s="223">
        <v>8.11</v>
      </c>
      <c r="G875" s="66" t="str">
        <f>IFERROR(VLOOKUP(B875:B3914,'DOI TUONG'!$C$2:$E$1306,3,FALSE), "")</f>
        <v/>
      </c>
      <c r="H875" s="66">
        <f t="shared" si="91"/>
        <v>0</v>
      </c>
      <c r="I875" s="215">
        <f t="shared" si="92"/>
        <v>8.11</v>
      </c>
      <c r="J875" s="223">
        <v>92</v>
      </c>
      <c r="K875" s="66" t="str">
        <f t="shared" si="93"/>
        <v>Giỏi</v>
      </c>
      <c r="L875" s="66">
        <f t="shared" si="94"/>
        <v>450000</v>
      </c>
      <c r="M875" s="218" t="str">
        <f t="shared" si="95"/>
        <v/>
      </c>
      <c r="N875" s="219">
        <f t="shared" si="96"/>
        <v>1</v>
      </c>
      <c r="O875" s="219" t="str">
        <f t="shared" si="97"/>
        <v/>
      </c>
      <c r="Q875" s="114">
        <v>1</v>
      </c>
    </row>
    <row r="876" spans="1:17" ht="21.75" customHeight="1" x14ac:dyDescent="0.3">
      <c r="A876" s="214">
        <f>SUBTOTAL(9,$Q$22:Q875)+1</f>
        <v>854</v>
      </c>
      <c r="B876" s="223">
        <v>110110465</v>
      </c>
      <c r="C876" s="223" t="s">
        <v>2874</v>
      </c>
      <c r="D876" s="223" t="s">
        <v>147</v>
      </c>
      <c r="E876" s="223">
        <v>19</v>
      </c>
      <c r="F876" s="223">
        <v>7.91</v>
      </c>
      <c r="G876" s="66" t="str">
        <f>IFERROR(VLOOKUP(B876:B3915,'DOI TUONG'!$C$2:$E$1306,3,FALSE), "")</f>
        <v>UV LCĐ</v>
      </c>
      <c r="H876" s="66">
        <f t="shared" si="91"/>
        <v>0.2</v>
      </c>
      <c r="I876" s="215">
        <f t="shared" si="92"/>
        <v>8.11</v>
      </c>
      <c r="J876" s="223">
        <v>91</v>
      </c>
      <c r="K876" s="66" t="str">
        <f t="shared" si="93"/>
        <v>Giỏi</v>
      </c>
      <c r="L876" s="66">
        <f t="shared" si="94"/>
        <v>450000</v>
      </c>
      <c r="M876" s="218" t="str">
        <f t="shared" si="95"/>
        <v/>
      </c>
      <c r="N876" s="219">
        <f t="shared" si="96"/>
        <v>1</v>
      </c>
      <c r="O876" s="219" t="str">
        <f t="shared" si="97"/>
        <v/>
      </c>
      <c r="Q876" s="114">
        <v>1</v>
      </c>
    </row>
    <row r="877" spans="1:17" ht="21.75" customHeight="1" x14ac:dyDescent="0.3">
      <c r="A877" s="214">
        <f>SUBTOTAL(9,$Q$22:Q876)+1</f>
        <v>855</v>
      </c>
      <c r="B877" s="223">
        <v>118130032</v>
      </c>
      <c r="C877" s="223" t="s">
        <v>1285</v>
      </c>
      <c r="D877" s="223" t="s">
        <v>298</v>
      </c>
      <c r="E877" s="223">
        <v>19</v>
      </c>
      <c r="F877" s="223">
        <v>8.11</v>
      </c>
      <c r="G877" s="66" t="str">
        <f>IFERROR(VLOOKUP(B877:B3916,'DOI TUONG'!$C$2:$E$1306,3,FALSE), "")</f>
        <v/>
      </c>
      <c r="H877" s="66">
        <f t="shared" si="91"/>
        <v>0</v>
      </c>
      <c r="I877" s="215">
        <f t="shared" si="92"/>
        <v>8.11</v>
      </c>
      <c r="J877" s="223">
        <v>90</v>
      </c>
      <c r="K877" s="66" t="str">
        <f t="shared" si="93"/>
        <v>Giỏi</v>
      </c>
      <c r="L877" s="66">
        <f t="shared" si="94"/>
        <v>450000</v>
      </c>
      <c r="M877" s="218" t="str">
        <f t="shared" si="95"/>
        <v/>
      </c>
      <c r="N877" s="219">
        <f t="shared" si="96"/>
        <v>1</v>
      </c>
      <c r="O877" s="219" t="str">
        <f t="shared" si="97"/>
        <v/>
      </c>
      <c r="Q877" s="114">
        <v>1</v>
      </c>
    </row>
    <row r="878" spans="1:17" ht="21.75" customHeight="1" x14ac:dyDescent="0.3">
      <c r="A878" s="214">
        <f>SUBTOTAL(9,$Q$22:Q877)+1</f>
        <v>856</v>
      </c>
      <c r="B878" s="223">
        <v>102130171</v>
      </c>
      <c r="C878" s="223" t="s">
        <v>1601</v>
      </c>
      <c r="D878" s="223" t="s">
        <v>142</v>
      </c>
      <c r="E878" s="223">
        <v>18</v>
      </c>
      <c r="F878" s="223">
        <v>8.11</v>
      </c>
      <c r="G878" s="66" t="str">
        <f>IFERROR(VLOOKUP(B878:B3917,'DOI TUONG'!$C$2:$E$1306,3,FALSE), "")</f>
        <v/>
      </c>
      <c r="H878" s="66">
        <f t="shared" si="91"/>
        <v>0</v>
      </c>
      <c r="I878" s="215">
        <f t="shared" si="92"/>
        <v>8.11</v>
      </c>
      <c r="J878" s="223">
        <v>88</v>
      </c>
      <c r="K878" s="66" t="str">
        <f t="shared" si="93"/>
        <v>Giỏi</v>
      </c>
      <c r="L878" s="66">
        <f t="shared" si="94"/>
        <v>450000</v>
      </c>
      <c r="M878" s="218" t="str">
        <f t="shared" si="95"/>
        <v/>
      </c>
      <c r="N878" s="219">
        <f t="shared" si="96"/>
        <v>1</v>
      </c>
      <c r="O878" s="219" t="str">
        <f t="shared" si="97"/>
        <v/>
      </c>
      <c r="Q878" s="114">
        <v>1</v>
      </c>
    </row>
    <row r="879" spans="1:17" ht="21.75" customHeight="1" x14ac:dyDescent="0.3">
      <c r="A879" s="214">
        <f>SUBTOTAL(9,$Q$22:Q878)+1</f>
        <v>857</v>
      </c>
      <c r="B879" s="223">
        <v>106110138</v>
      </c>
      <c r="C879" s="223" t="s">
        <v>1274</v>
      </c>
      <c r="D879" s="223" t="s">
        <v>196</v>
      </c>
      <c r="E879" s="223">
        <v>16</v>
      </c>
      <c r="F879" s="223">
        <v>8.11</v>
      </c>
      <c r="G879" s="66" t="str">
        <f>IFERROR(VLOOKUP(B879:B3918,'DOI TUONG'!$C$2:$E$1306,3,FALSE), "")</f>
        <v/>
      </c>
      <c r="H879" s="66">
        <f t="shared" si="91"/>
        <v>0</v>
      </c>
      <c r="I879" s="215">
        <f t="shared" si="92"/>
        <v>8.11</v>
      </c>
      <c r="J879" s="223">
        <v>88</v>
      </c>
      <c r="K879" s="66" t="str">
        <f t="shared" si="93"/>
        <v>Giỏi</v>
      </c>
      <c r="L879" s="66">
        <f t="shared" si="94"/>
        <v>450000</v>
      </c>
      <c r="M879" s="218" t="str">
        <f t="shared" si="95"/>
        <v/>
      </c>
      <c r="N879" s="219">
        <f t="shared" si="96"/>
        <v>1</v>
      </c>
      <c r="O879" s="219" t="str">
        <f t="shared" si="97"/>
        <v/>
      </c>
      <c r="Q879" s="114">
        <v>1</v>
      </c>
    </row>
    <row r="880" spans="1:17" ht="21.75" customHeight="1" x14ac:dyDescent="0.3">
      <c r="A880" s="214">
        <f>SUBTOTAL(9,$Q$22:Q879)+1</f>
        <v>858</v>
      </c>
      <c r="B880" s="223">
        <v>118120132</v>
      </c>
      <c r="C880" s="223" t="s">
        <v>1550</v>
      </c>
      <c r="D880" s="223" t="s">
        <v>166</v>
      </c>
      <c r="E880" s="223">
        <v>18</v>
      </c>
      <c r="F880" s="223">
        <v>8.11</v>
      </c>
      <c r="G880" s="66" t="str">
        <f>IFERROR(VLOOKUP(B880:B3919,'DOI TUONG'!$C$2:$E$1306,3,FALSE), "")</f>
        <v/>
      </c>
      <c r="H880" s="66">
        <f t="shared" si="91"/>
        <v>0</v>
      </c>
      <c r="I880" s="215">
        <f t="shared" si="92"/>
        <v>8.11</v>
      </c>
      <c r="J880" s="223">
        <v>88</v>
      </c>
      <c r="K880" s="66" t="str">
        <f t="shared" si="93"/>
        <v>Giỏi</v>
      </c>
      <c r="L880" s="66">
        <f t="shared" si="94"/>
        <v>450000</v>
      </c>
      <c r="M880" s="218" t="str">
        <f t="shared" si="95"/>
        <v/>
      </c>
      <c r="N880" s="219">
        <f t="shared" si="96"/>
        <v>1</v>
      </c>
      <c r="O880" s="219" t="str">
        <f t="shared" si="97"/>
        <v/>
      </c>
      <c r="Q880" s="114">
        <v>1</v>
      </c>
    </row>
    <row r="881" spans="1:17" ht="21.75" customHeight="1" x14ac:dyDescent="0.3">
      <c r="A881" s="214">
        <f>SUBTOTAL(9,$Q$22:Q880)+1</f>
        <v>859</v>
      </c>
      <c r="B881" s="223">
        <v>109120148</v>
      </c>
      <c r="C881" s="223" t="s">
        <v>2953</v>
      </c>
      <c r="D881" s="223" t="s">
        <v>158</v>
      </c>
      <c r="E881" s="223">
        <v>17</v>
      </c>
      <c r="F881" s="223">
        <v>8.11</v>
      </c>
      <c r="G881" s="66" t="str">
        <f>IFERROR(VLOOKUP(B881:B3920,'DOI TUONG'!$C$2:$E$1306,3,FALSE), "")</f>
        <v/>
      </c>
      <c r="H881" s="66">
        <f t="shared" si="91"/>
        <v>0</v>
      </c>
      <c r="I881" s="215">
        <f t="shared" si="92"/>
        <v>8.11</v>
      </c>
      <c r="J881" s="223">
        <v>88</v>
      </c>
      <c r="K881" s="66" t="str">
        <f t="shared" si="93"/>
        <v>Giỏi</v>
      </c>
      <c r="L881" s="66">
        <f t="shared" si="94"/>
        <v>450000</v>
      </c>
      <c r="M881" s="218" t="str">
        <f t="shared" si="95"/>
        <v/>
      </c>
      <c r="N881" s="219">
        <f t="shared" si="96"/>
        <v>1</v>
      </c>
      <c r="O881" s="219" t="str">
        <f t="shared" si="97"/>
        <v/>
      </c>
      <c r="Q881" s="114">
        <v>1</v>
      </c>
    </row>
    <row r="882" spans="1:17" ht="21.75" customHeight="1" x14ac:dyDescent="0.3">
      <c r="A882" s="214">
        <f>SUBTOTAL(9,$Q$22:Q881)+1</f>
        <v>860</v>
      </c>
      <c r="B882" s="223">
        <v>107120089</v>
      </c>
      <c r="C882" s="223" t="s">
        <v>2947</v>
      </c>
      <c r="D882" s="223" t="s">
        <v>2945</v>
      </c>
      <c r="E882" s="223">
        <v>15</v>
      </c>
      <c r="F882" s="223">
        <v>7.91</v>
      </c>
      <c r="G882" s="66" t="str">
        <f>IFERROR(VLOOKUP(B882:B3921,'DOI TUONG'!$C$2:$E$1306,3,FALSE), "")</f>
        <v>LP</v>
      </c>
      <c r="H882" s="66">
        <f t="shared" si="91"/>
        <v>0.2</v>
      </c>
      <c r="I882" s="215">
        <f t="shared" si="92"/>
        <v>8.11</v>
      </c>
      <c r="J882" s="223">
        <v>88</v>
      </c>
      <c r="K882" s="66" t="str">
        <f t="shared" si="93"/>
        <v>Giỏi</v>
      </c>
      <c r="L882" s="66">
        <f t="shared" si="94"/>
        <v>450000</v>
      </c>
      <c r="M882" s="218" t="str">
        <f t="shared" si="95"/>
        <v/>
      </c>
      <c r="N882" s="219">
        <f t="shared" si="96"/>
        <v>1</v>
      </c>
      <c r="O882" s="219" t="str">
        <f t="shared" si="97"/>
        <v/>
      </c>
      <c r="Q882" s="114">
        <v>1</v>
      </c>
    </row>
    <row r="883" spans="1:17" ht="21.75" customHeight="1" x14ac:dyDescent="0.3">
      <c r="A883" s="214">
        <f>SUBTOTAL(9,$Q$22:Q882)+1</f>
        <v>861</v>
      </c>
      <c r="B883" s="223">
        <v>102110197</v>
      </c>
      <c r="C883" s="223" t="s">
        <v>3328</v>
      </c>
      <c r="D883" s="223" t="s">
        <v>205</v>
      </c>
      <c r="E883" s="223">
        <v>16</v>
      </c>
      <c r="F883" s="223">
        <v>8.11</v>
      </c>
      <c r="G883" s="66" t="str">
        <f>IFERROR(VLOOKUP(B883:B3922,'DOI TUONG'!$C$2:$E$1306,3,FALSE), "")</f>
        <v/>
      </c>
      <c r="H883" s="66">
        <f t="shared" si="91"/>
        <v>0</v>
      </c>
      <c r="I883" s="215">
        <f t="shared" si="92"/>
        <v>8.11</v>
      </c>
      <c r="J883" s="223">
        <v>87</v>
      </c>
      <c r="K883" s="66" t="str">
        <f t="shared" si="93"/>
        <v>Giỏi</v>
      </c>
      <c r="L883" s="66">
        <f t="shared" si="94"/>
        <v>450000</v>
      </c>
      <c r="M883" s="218" t="str">
        <f t="shared" si="95"/>
        <v/>
      </c>
      <c r="N883" s="219">
        <f t="shared" si="96"/>
        <v>1</v>
      </c>
      <c r="O883" s="219" t="str">
        <f t="shared" si="97"/>
        <v/>
      </c>
      <c r="Q883" s="114">
        <v>1</v>
      </c>
    </row>
    <row r="884" spans="1:17" ht="21.75" customHeight="1" x14ac:dyDescent="0.3">
      <c r="A884" s="214">
        <f>SUBTOTAL(9,$Q$22:Q883)+1</f>
        <v>862</v>
      </c>
      <c r="B884" s="223">
        <v>118110184</v>
      </c>
      <c r="C884" s="223" t="s">
        <v>1148</v>
      </c>
      <c r="D884" s="223" t="s">
        <v>95</v>
      </c>
      <c r="E884" s="223">
        <v>20</v>
      </c>
      <c r="F884" s="223">
        <v>8.11</v>
      </c>
      <c r="G884" s="66" t="str">
        <f>IFERROR(VLOOKUP(B884:B3923,'DOI TUONG'!$C$2:$E$1306,3,FALSE), "")</f>
        <v/>
      </c>
      <c r="H884" s="66">
        <f t="shared" si="91"/>
        <v>0</v>
      </c>
      <c r="I884" s="215">
        <f t="shared" si="92"/>
        <v>8.11</v>
      </c>
      <c r="J884" s="223">
        <v>87</v>
      </c>
      <c r="K884" s="66" t="str">
        <f t="shared" si="93"/>
        <v>Giỏi</v>
      </c>
      <c r="L884" s="66">
        <f t="shared" si="94"/>
        <v>450000</v>
      </c>
      <c r="M884" s="218" t="str">
        <f t="shared" si="95"/>
        <v/>
      </c>
      <c r="N884" s="219">
        <f t="shared" si="96"/>
        <v>1</v>
      </c>
      <c r="O884" s="219" t="str">
        <f t="shared" si="97"/>
        <v/>
      </c>
      <c r="Q884" s="114">
        <v>1</v>
      </c>
    </row>
    <row r="885" spans="1:17" ht="21.75" customHeight="1" x14ac:dyDescent="0.3">
      <c r="A885" s="214">
        <f>SUBTOTAL(9,$Q$22:Q884)+1</f>
        <v>863</v>
      </c>
      <c r="B885" s="223">
        <v>110130156</v>
      </c>
      <c r="C885" s="223" t="s">
        <v>895</v>
      </c>
      <c r="D885" s="223" t="s">
        <v>258</v>
      </c>
      <c r="E885" s="223">
        <v>18.5</v>
      </c>
      <c r="F885" s="223">
        <v>8.11</v>
      </c>
      <c r="G885" s="66" t="str">
        <f>IFERROR(VLOOKUP(B885:B3924,'DOI TUONG'!$C$2:$E$1306,3,FALSE), "")</f>
        <v/>
      </c>
      <c r="H885" s="66">
        <f t="shared" si="91"/>
        <v>0</v>
      </c>
      <c r="I885" s="215">
        <f t="shared" si="92"/>
        <v>8.11</v>
      </c>
      <c r="J885" s="223">
        <v>87</v>
      </c>
      <c r="K885" s="66" t="str">
        <f t="shared" si="93"/>
        <v>Giỏi</v>
      </c>
      <c r="L885" s="66">
        <f t="shared" si="94"/>
        <v>450000</v>
      </c>
      <c r="M885" s="218" t="str">
        <f t="shared" si="95"/>
        <v/>
      </c>
      <c r="N885" s="219">
        <f t="shared" si="96"/>
        <v>1</v>
      </c>
      <c r="O885" s="219" t="str">
        <f t="shared" si="97"/>
        <v/>
      </c>
      <c r="Q885" s="114">
        <v>1</v>
      </c>
    </row>
    <row r="886" spans="1:17" ht="21.75" customHeight="1" x14ac:dyDescent="0.3">
      <c r="A886" s="214">
        <f>SUBTOTAL(9,$Q$22:Q885)+1</f>
        <v>864</v>
      </c>
      <c r="B886" s="223">
        <v>102110279</v>
      </c>
      <c r="C886" s="223" t="s">
        <v>786</v>
      </c>
      <c r="D886" s="223" t="s">
        <v>64</v>
      </c>
      <c r="E886" s="223">
        <v>16</v>
      </c>
      <c r="F886" s="223">
        <v>8.11</v>
      </c>
      <c r="G886" s="66" t="str">
        <f>IFERROR(VLOOKUP(B886:B3925,'DOI TUONG'!$C$2:$E$1306,3,FALSE), "")</f>
        <v/>
      </c>
      <c r="H886" s="66">
        <f t="shared" si="91"/>
        <v>0</v>
      </c>
      <c r="I886" s="215">
        <f t="shared" si="92"/>
        <v>8.11</v>
      </c>
      <c r="J886" s="223">
        <v>86</v>
      </c>
      <c r="K886" s="66" t="str">
        <f t="shared" si="93"/>
        <v>Giỏi</v>
      </c>
      <c r="L886" s="66">
        <f t="shared" si="94"/>
        <v>450000</v>
      </c>
      <c r="M886" s="218" t="str">
        <f t="shared" si="95"/>
        <v/>
      </c>
      <c r="N886" s="219">
        <f t="shared" si="96"/>
        <v>1</v>
      </c>
      <c r="O886" s="219" t="str">
        <f t="shared" si="97"/>
        <v/>
      </c>
      <c r="Q886" s="114">
        <v>1</v>
      </c>
    </row>
    <row r="887" spans="1:17" ht="21.75" customHeight="1" x14ac:dyDescent="0.3">
      <c r="A887" s="214">
        <f>SUBTOTAL(9,$Q$22:Q886)+1</f>
        <v>865</v>
      </c>
      <c r="B887" s="223">
        <v>102130183</v>
      </c>
      <c r="C887" s="223" t="s">
        <v>1176</v>
      </c>
      <c r="D887" s="223" t="s">
        <v>142</v>
      </c>
      <c r="E887" s="223">
        <v>18</v>
      </c>
      <c r="F887" s="223">
        <v>8.11</v>
      </c>
      <c r="G887" s="66" t="str">
        <f>IFERROR(VLOOKUP(B887:B3926,'DOI TUONG'!$C$2:$E$1306,3,FALSE), "")</f>
        <v/>
      </c>
      <c r="H887" s="66">
        <f t="shared" si="91"/>
        <v>0</v>
      </c>
      <c r="I887" s="215">
        <f t="shared" si="92"/>
        <v>8.11</v>
      </c>
      <c r="J887" s="223">
        <v>86</v>
      </c>
      <c r="K887" s="66" t="str">
        <f t="shared" si="93"/>
        <v>Giỏi</v>
      </c>
      <c r="L887" s="66">
        <f t="shared" si="94"/>
        <v>450000</v>
      </c>
      <c r="M887" s="218" t="str">
        <f t="shared" si="95"/>
        <v/>
      </c>
      <c r="N887" s="219">
        <f t="shared" si="96"/>
        <v>1</v>
      </c>
      <c r="O887" s="219" t="str">
        <f t="shared" si="97"/>
        <v/>
      </c>
      <c r="Q887" s="114">
        <v>1</v>
      </c>
    </row>
    <row r="888" spans="1:17" ht="21.75" customHeight="1" x14ac:dyDescent="0.3">
      <c r="A888" s="214">
        <f>SUBTOTAL(9,$Q$22:Q887)+1</f>
        <v>866</v>
      </c>
      <c r="B888" s="223">
        <v>107120280</v>
      </c>
      <c r="C888" s="223" t="s">
        <v>283</v>
      </c>
      <c r="D888" s="223" t="s">
        <v>77</v>
      </c>
      <c r="E888" s="223">
        <v>19</v>
      </c>
      <c r="F888" s="223">
        <v>8.11</v>
      </c>
      <c r="G888" s="66" t="str">
        <f>IFERROR(VLOOKUP(B888:B3927,'DOI TUONG'!$C$2:$E$1306,3,FALSE), "")</f>
        <v/>
      </c>
      <c r="H888" s="66">
        <f t="shared" si="91"/>
        <v>0</v>
      </c>
      <c r="I888" s="215">
        <f t="shared" si="92"/>
        <v>8.11</v>
      </c>
      <c r="J888" s="223">
        <v>86</v>
      </c>
      <c r="K888" s="66" t="str">
        <f t="shared" si="93"/>
        <v>Giỏi</v>
      </c>
      <c r="L888" s="66">
        <f t="shared" si="94"/>
        <v>450000</v>
      </c>
      <c r="M888" s="218" t="str">
        <f t="shared" si="95"/>
        <v/>
      </c>
      <c r="N888" s="219">
        <f t="shared" si="96"/>
        <v>1</v>
      </c>
      <c r="O888" s="219" t="str">
        <f t="shared" si="97"/>
        <v/>
      </c>
      <c r="Q888" s="114">
        <v>1</v>
      </c>
    </row>
    <row r="889" spans="1:17" ht="21.75" customHeight="1" x14ac:dyDescent="0.3">
      <c r="A889" s="214">
        <f>SUBTOTAL(9,$Q$22:Q888)+1</f>
        <v>867</v>
      </c>
      <c r="B889" s="223">
        <v>117110109</v>
      </c>
      <c r="C889" s="223" t="s">
        <v>1376</v>
      </c>
      <c r="D889" s="223" t="s">
        <v>297</v>
      </c>
      <c r="E889" s="223">
        <v>19</v>
      </c>
      <c r="F889" s="223">
        <v>8.11</v>
      </c>
      <c r="G889" s="66" t="str">
        <f>IFERROR(VLOOKUP(B889:B3928,'DOI TUONG'!$C$2:$E$1306,3,FALSE), "")</f>
        <v/>
      </c>
      <c r="H889" s="66">
        <f t="shared" si="91"/>
        <v>0</v>
      </c>
      <c r="I889" s="215">
        <f t="shared" si="92"/>
        <v>8.11</v>
      </c>
      <c r="J889" s="223">
        <v>86</v>
      </c>
      <c r="K889" s="66" t="str">
        <f t="shared" si="93"/>
        <v>Giỏi</v>
      </c>
      <c r="L889" s="66">
        <f t="shared" si="94"/>
        <v>450000</v>
      </c>
      <c r="M889" s="218" t="str">
        <f t="shared" si="95"/>
        <v/>
      </c>
      <c r="N889" s="219">
        <f t="shared" si="96"/>
        <v>1</v>
      </c>
      <c r="O889" s="219" t="str">
        <f t="shared" si="97"/>
        <v/>
      </c>
      <c r="Q889" s="114">
        <v>1</v>
      </c>
    </row>
    <row r="890" spans="1:17" ht="21.75" customHeight="1" x14ac:dyDescent="0.3">
      <c r="A890" s="214">
        <f>SUBTOTAL(9,$Q$22:Q889)+1</f>
        <v>868</v>
      </c>
      <c r="B890" s="223">
        <v>102130225</v>
      </c>
      <c r="C890" s="223" t="s">
        <v>1142</v>
      </c>
      <c r="D890" s="223" t="s">
        <v>53</v>
      </c>
      <c r="E890" s="223">
        <v>17</v>
      </c>
      <c r="F890" s="223">
        <v>8.11</v>
      </c>
      <c r="G890" s="66" t="str">
        <f>IFERROR(VLOOKUP(B890:B3929,'DOI TUONG'!$C$2:$E$1306,3,FALSE), "")</f>
        <v/>
      </c>
      <c r="H890" s="66">
        <f t="shared" si="91"/>
        <v>0</v>
      </c>
      <c r="I890" s="215">
        <f t="shared" si="92"/>
        <v>8.11</v>
      </c>
      <c r="J890" s="223">
        <v>85</v>
      </c>
      <c r="K890" s="66" t="str">
        <f t="shared" si="93"/>
        <v>Giỏi</v>
      </c>
      <c r="L890" s="66">
        <f t="shared" si="94"/>
        <v>450000</v>
      </c>
      <c r="M890" s="218" t="str">
        <f t="shared" si="95"/>
        <v/>
      </c>
      <c r="N890" s="219">
        <f t="shared" si="96"/>
        <v>1</v>
      </c>
      <c r="O890" s="219" t="str">
        <f t="shared" si="97"/>
        <v/>
      </c>
      <c r="Q890" s="114">
        <v>1</v>
      </c>
    </row>
    <row r="891" spans="1:17" ht="21.75" customHeight="1" x14ac:dyDescent="0.3">
      <c r="A891" s="214">
        <f>SUBTOTAL(9,$Q$22:Q890)+1</f>
        <v>869</v>
      </c>
      <c r="B891" s="223">
        <v>105120227</v>
      </c>
      <c r="C891" s="223" t="s">
        <v>1106</v>
      </c>
      <c r="D891" s="223" t="s">
        <v>83</v>
      </c>
      <c r="E891" s="223">
        <v>16</v>
      </c>
      <c r="F891" s="223">
        <v>8.11</v>
      </c>
      <c r="G891" s="66" t="str">
        <f>IFERROR(VLOOKUP(B891:B3930,'DOI TUONG'!$C$2:$E$1306,3,FALSE), "")</f>
        <v/>
      </c>
      <c r="H891" s="66">
        <f t="shared" si="91"/>
        <v>0</v>
      </c>
      <c r="I891" s="215">
        <f t="shared" si="92"/>
        <v>8.11</v>
      </c>
      <c r="J891" s="223">
        <v>85</v>
      </c>
      <c r="K891" s="66" t="str">
        <f t="shared" si="93"/>
        <v>Giỏi</v>
      </c>
      <c r="L891" s="66">
        <f t="shared" si="94"/>
        <v>450000</v>
      </c>
      <c r="M891" s="218" t="str">
        <f t="shared" si="95"/>
        <v/>
      </c>
      <c r="N891" s="219">
        <f t="shared" si="96"/>
        <v>1</v>
      </c>
      <c r="O891" s="219" t="str">
        <f t="shared" si="97"/>
        <v/>
      </c>
      <c r="Q891" s="114">
        <v>1</v>
      </c>
    </row>
    <row r="892" spans="1:17" ht="21.75" customHeight="1" x14ac:dyDescent="0.3">
      <c r="A892" s="214">
        <f>SUBTOTAL(9,$Q$22:Q891)+1</f>
        <v>870</v>
      </c>
      <c r="B892" s="223">
        <v>104120080</v>
      </c>
      <c r="C892" s="223" t="s">
        <v>3101</v>
      </c>
      <c r="D892" s="223" t="s">
        <v>392</v>
      </c>
      <c r="E892" s="223">
        <v>17</v>
      </c>
      <c r="F892" s="223">
        <v>8.11</v>
      </c>
      <c r="G892" s="66" t="str">
        <f>IFERROR(VLOOKUP(B892:B3931,'DOI TUONG'!$C$2:$E$1306,3,FALSE), "")</f>
        <v/>
      </c>
      <c r="H892" s="66">
        <f t="shared" si="91"/>
        <v>0</v>
      </c>
      <c r="I892" s="215">
        <f t="shared" si="92"/>
        <v>8.11</v>
      </c>
      <c r="J892" s="223">
        <v>84</v>
      </c>
      <c r="K892" s="66" t="str">
        <f t="shared" si="93"/>
        <v>Giỏi</v>
      </c>
      <c r="L892" s="66">
        <f t="shared" si="94"/>
        <v>450000</v>
      </c>
      <c r="M892" s="218" t="str">
        <f t="shared" si="95"/>
        <v/>
      </c>
      <c r="N892" s="219">
        <f t="shared" si="96"/>
        <v>1</v>
      </c>
      <c r="O892" s="219" t="str">
        <f t="shared" si="97"/>
        <v/>
      </c>
      <c r="Q892" s="114">
        <v>1</v>
      </c>
    </row>
    <row r="893" spans="1:17" ht="21.75" customHeight="1" x14ac:dyDescent="0.3">
      <c r="A893" s="214">
        <f>SUBTOTAL(9,$Q$22:Q892)+1</f>
        <v>871</v>
      </c>
      <c r="B893" s="223">
        <v>105110100</v>
      </c>
      <c r="C893" s="223" t="s">
        <v>1009</v>
      </c>
      <c r="D893" s="223" t="s">
        <v>285</v>
      </c>
      <c r="E893" s="223">
        <v>15</v>
      </c>
      <c r="F893" s="223">
        <v>8.11</v>
      </c>
      <c r="G893" s="66" t="str">
        <f>IFERROR(VLOOKUP(B893:B3932,'DOI TUONG'!$C$2:$E$1306,3,FALSE), "")</f>
        <v/>
      </c>
      <c r="H893" s="66">
        <f t="shared" si="91"/>
        <v>0</v>
      </c>
      <c r="I893" s="215">
        <f t="shared" si="92"/>
        <v>8.11</v>
      </c>
      <c r="J893" s="223">
        <v>84</v>
      </c>
      <c r="K893" s="66" t="str">
        <f t="shared" si="93"/>
        <v>Giỏi</v>
      </c>
      <c r="L893" s="66">
        <f t="shared" si="94"/>
        <v>450000</v>
      </c>
      <c r="M893" s="218" t="str">
        <f t="shared" si="95"/>
        <v/>
      </c>
      <c r="N893" s="219">
        <f t="shared" si="96"/>
        <v>1</v>
      </c>
      <c r="O893" s="219" t="str">
        <f t="shared" si="97"/>
        <v/>
      </c>
      <c r="Q893" s="114">
        <v>1</v>
      </c>
    </row>
    <row r="894" spans="1:17" ht="21.75" customHeight="1" x14ac:dyDescent="0.3">
      <c r="A894" s="214">
        <f>SUBTOTAL(9,$Q$22:Q893)+1</f>
        <v>872</v>
      </c>
      <c r="B894" s="223">
        <v>107110353</v>
      </c>
      <c r="C894" s="223" t="s">
        <v>1229</v>
      </c>
      <c r="D894" s="223" t="s">
        <v>66</v>
      </c>
      <c r="E894" s="223">
        <v>19</v>
      </c>
      <c r="F894" s="223">
        <v>8.11</v>
      </c>
      <c r="G894" s="66" t="str">
        <f>IFERROR(VLOOKUP(B894:B3933,'DOI TUONG'!$C$2:$E$1306,3,FALSE), "")</f>
        <v/>
      </c>
      <c r="H894" s="66">
        <f t="shared" si="91"/>
        <v>0</v>
      </c>
      <c r="I894" s="215">
        <f t="shared" si="92"/>
        <v>8.11</v>
      </c>
      <c r="J894" s="223">
        <v>84</v>
      </c>
      <c r="K894" s="66" t="str">
        <f t="shared" si="93"/>
        <v>Giỏi</v>
      </c>
      <c r="L894" s="66">
        <f t="shared" si="94"/>
        <v>450000</v>
      </c>
      <c r="M894" s="218" t="str">
        <f t="shared" si="95"/>
        <v/>
      </c>
      <c r="N894" s="219">
        <f t="shared" si="96"/>
        <v>1</v>
      </c>
      <c r="O894" s="219" t="str">
        <f t="shared" si="97"/>
        <v/>
      </c>
      <c r="Q894" s="114">
        <v>1</v>
      </c>
    </row>
    <row r="895" spans="1:17" ht="21.75" customHeight="1" x14ac:dyDescent="0.3">
      <c r="A895" s="214">
        <f>SUBTOTAL(9,$Q$22:Q894)+1</f>
        <v>873</v>
      </c>
      <c r="B895" s="223">
        <v>117130010</v>
      </c>
      <c r="C895" s="223" t="s">
        <v>2176</v>
      </c>
      <c r="D895" s="223" t="s">
        <v>295</v>
      </c>
      <c r="E895" s="223">
        <v>17</v>
      </c>
      <c r="F895" s="223">
        <v>8.11</v>
      </c>
      <c r="G895" s="66" t="str">
        <f>IFERROR(VLOOKUP(B895:B3934,'DOI TUONG'!$C$2:$E$1306,3,FALSE), "")</f>
        <v/>
      </c>
      <c r="H895" s="66">
        <f t="shared" si="91"/>
        <v>0</v>
      </c>
      <c r="I895" s="215">
        <f t="shared" si="92"/>
        <v>8.11</v>
      </c>
      <c r="J895" s="223">
        <v>79</v>
      </c>
      <c r="K895" s="66" t="str">
        <f t="shared" si="93"/>
        <v>Khá</v>
      </c>
      <c r="L895" s="66">
        <f t="shared" si="94"/>
        <v>395000</v>
      </c>
      <c r="M895" s="218" t="str">
        <f t="shared" si="95"/>
        <v/>
      </c>
      <c r="N895" s="219" t="str">
        <f t="shared" si="96"/>
        <v/>
      </c>
      <c r="O895" s="219">
        <f t="shared" si="97"/>
        <v>1</v>
      </c>
      <c r="Q895" s="114">
        <v>1</v>
      </c>
    </row>
    <row r="896" spans="1:17" ht="21.75" customHeight="1" x14ac:dyDescent="0.3">
      <c r="A896" s="214">
        <f>SUBTOTAL(9,$Q$22:Q895)+1</f>
        <v>874</v>
      </c>
      <c r="B896" s="223">
        <v>109130080</v>
      </c>
      <c r="C896" s="223" t="s">
        <v>366</v>
      </c>
      <c r="D896" s="223" t="s">
        <v>257</v>
      </c>
      <c r="E896" s="223">
        <v>16.5</v>
      </c>
      <c r="F896" s="223">
        <v>7.9</v>
      </c>
      <c r="G896" s="66" t="str">
        <f>IFERROR(VLOOKUP(B896:B3935,'DOI TUONG'!$C$2:$E$1306,3,FALSE), "")</f>
        <v>LP</v>
      </c>
      <c r="H896" s="66">
        <f t="shared" si="91"/>
        <v>0.2</v>
      </c>
      <c r="I896" s="215">
        <f t="shared" si="92"/>
        <v>8.1</v>
      </c>
      <c r="J896" s="223">
        <v>99</v>
      </c>
      <c r="K896" s="66" t="str">
        <f t="shared" si="93"/>
        <v>Giỏi</v>
      </c>
      <c r="L896" s="66">
        <f t="shared" si="94"/>
        <v>450000</v>
      </c>
      <c r="M896" s="218" t="str">
        <f t="shared" si="95"/>
        <v/>
      </c>
      <c r="N896" s="219">
        <f t="shared" si="96"/>
        <v>1</v>
      </c>
      <c r="O896" s="219" t="str">
        <f t="shared" si="97"/>
        <v/>
      </c>
      <c r="Q896" s="114">
        <v>1</v>
      </c>
    </row>
    <row r="897" spans="1:17" ht="21.75" customHeight="1" x14ac:dyDescent="0.3">
      <c r="A897" s="214">
        <f>SUBTOTAL(9,$Q$22:Q896)+1</f>
        <v>875</v>
      </c>
      <c r="B897" s="223">
        <v>109130202</v>
      </c>
      <c r="C897" s="223" t="s">
        <v>242</v>
      </c>
      <c r="D897" s="223" t="s">
        <v>243</v>
      </c>
      <c r="E897" s="223">
        <v>16.5</v>
      </c>
      <c r="F897" s="223">
        <v>7.9</v>
      </c>
      <c r="G897" s="66" t="str">
        <f>IFERROR(VLOOKUP(B897:B3936,'DOI TUONG'!$C$2:$E$1306,3,FALSE), "")</f>
        <v>LP</v>
      </c>
      <c r="H897" s="66">
        <f t="shared" si="91"/>
        <v>0.2</v>
      </c>
      <c r="I897" s="215">
        <f t="shared" si="92"/>
        <v>8.1</v>
      </c>
      <c r="J897" s="223">
        <v>95</v>
      </c>
      <c r="K897" s="66" t="str">
        <f t="shared" si="93"/>
        <v>Giỏi</v>
      </c>
      <c r="L897" s="66">
        <f t="shared" si="94"/>
        <v>450000</v>
      </c>
      <c r="M897" s="218" t="str">
        <f t="shared" si="95"/>
        <v/>
      </c>
      <c r="N897" s="219">
        <f t="shared" si="96"/>
        <v>1</v>
      </c>
      <c r="O897" s="219" t="str">
        <f t="shared" si="97"/>
        <v/>
      </c>
      <c r="Q897" s="114">
        <v>1</v>
      </c>
    </row>
    <row r="898" spans="1:17" ht="21.75" customHeight="1" x14ac:dyDescent="0.3">
      <c r="A898" s="214">
        <f>SUBTOTAL(9,$Q$22:Q897)+1</f>
        <v>876</v>
      </c>
      <c r="B898" s="223">
        <v>109110494</v>
      </c>
      <c r="C898" s="223" t="s">
        <v>1170</v>
      </c>
      <c r="D898" s="223" t="s">
        <v>113</v>
      </c>
      <c r="E898" s="223">
        <v>18</v>
      </c>
      <c r="F898" s="223">
        <v>7.8</v>
      </c>
      <c r="G898" s="66" t="str">
        <f>IFERROR(VLOOKUP(B898:B3937,'DOI TUONG'!$C$2:$E$1306,3,FALSE), "")</f>
        <v>LT</v>
      </c>
      <c r="H898" s="66">
        <f t="shared" si="91"/>
        <v>0.3</v>
      </c>
      <c r="I898" s="215">
        <f t="shared" si="92"/>
        <v>8.1</v>
      </c>
      <c r="J898" s="223">
        <v>94</v>
      </c>
      <c r="K898" s="66" t="str">
        <f t="shared" si="93"/>
        <v>Giỏi</v>
      </c>
      <c r="L898" s="66">
        <f t="shared" si="94"/>
        <v>450000</v>
      </c>
      <c r="M898" s="218" t="str">
        <f t="shared" si="95"/>
        <v/>
      </c>
      <c r="N898" s="219">
        <f t="shared" si="96"/>
        <v>1</v>
      </c>
      <c r="O898" s="219" t="str">
        <f t="shared" si="97"/>
        <v/>
      </c>
      <c r="Q898" s="114">
        <v>1</v>
      </c>
    </row>
    <row r="899" spans="1:17" ht="21.75" customHeight="1" x14ac:dyDescent="0.3">
      <c r="A899" s="214">
        <f>SUBTOTAL(9,$Q$22:Q898)+1</f>
        <v>877</v>
      </c>
      <c r="B899" s="223">
        <v>103120212</v>
      </c>
      <c r="C899" s="223" t="s">
        <v>655</v>
      </c>
      <c r="D899" s="223" t="s">
        <v>241</v>
      </c>
      <c r="E899" s="223">
        <v>17.5</v>
      </c>
      <c r="F899" s="223">
        <v>7.9</v>
      </c>
      <c r="G899" s="66" t="str">
        <f>IFERROR(VLOOKUP(B899:B3938,'DOI TUONG'!$C$2:$E$1306,3,FALSE), "")</f>
        <v>UV LCĐ</v>
      </c>
      <c r="H899" s="66">
        <f t="shared" si="91"/>
        <v>0.2</v>
      </c>
      <c r="I899" s="215">
        <f t="shared" si="92"/>
        <v>8.1</v>
      </c>
      <c r="J899" s="223">
        <v>92</v>
      </c>
      <c r="K899" s="66" t="str">
        <f t="shared" si="93"/>
        <v>Giỏi</v>
      </c>
      <c r="L899" s="66">
        <f t="shared" si="94"/>
        <v>450000</v>
      </c>
      <c r="M899" s="218" t="str">
        <f t="shared" si="95"/>
        <v/>
      </c>
      <c r="N899" s="219">
        <f t="shared" si="96"/>
        <v>1</v>
      </c>
      <c r="O899" s="219" t="str">
        <f t="shared" si="97"/>
        <v/>
      </c>
      <c r="Q899" s="114">
        <v>1</v>
      </c>
    </row>
    <row r="900" spans="1:17" ht="21.75" customHeight="1" x14ac:dyDescent="0.3">
      <c r="A900" s="214">
        <f>SUBTOTAL(9,$Q$22:Q899)+1</f>
        <v>878</v>
      </c>
      <c r="B900" s="223">
        <v>101110164</v>
      </c>
      <c r="C900" s="223" t="s">
        <v>1189</v>
      </c>
      <c r="D900" s="223" t="s">
        <v>170</v>
      </c>
      <c r="E900" s="223">
        <v>22</v>
      </c>
      <c r="F900" s="223">
        <v>8.1</v>
      </c>
      <c r="G900" s="66" t="str">
        <f>IFERROR(VLOOKUP(B900:B3939,'DOI TUONG'!$C$2:$E$1306,3,FALSE), "")</f>
        <v/>
      </c>
      <c r="H900" s="66">
        <f t="shared" si="91"/>
        <v>0</v>
      </c>
      <c r="I900" s="215">
        <f t="shared" si="92"/>
        <v>8.1</v>
      </c>
      <c r="J900" s="223">
        <v>89</v>
      </c>
      <c r="K900" s="66" t="str">
        <f t="shared" si="93"/>
        <v>Giỏi</v>
      </c>
      <c r="L900" s="66">
        <f t="shared" si="94"/>
        <v>450000</v>
      </c>
      <c r="M900" s="218" t="str">
        <f t="shared" si="95"/>
        <v/>
      </c>
      <c r="N900" s="219">
        <f t="shared" si="96"/>
        <v>1</v>
      </c>
      <c r="O900" s="219" t="str">
        <f t="shared" si="97"/>
        <v/>
      </c>
      <c r="Q900" s="114">
        <v>1</v>
      </c>
    </row>
    <row r="901" spans="1:17" ht="21.75" customHeight="1" x14ac:dyDescent="0.3">
      <c r="A901" s="214">
        <f>SUBTOTAL(9,$Q$22:Q900)+1</f>
        <v>879</v>
      </c>
      <c r="B901" s="223">
        <v>107130139</v>
      </c>
      <c r="C901" s="223" t="s">
        <v>1531</v>
      </c>
      <c r="D901" s="223" t="s">
        <v>125</v>
      </c>
      <c r="E901" s="223">
        <v>17</v>
      </c>
      <c r="F901" s="223">
        <v>8.1</v>
      </c>
      <c r="G901" s="66" t="str">
        <f>IFERROR(VLOOKUP(B901:B3940,'DOI TUONG'!$C$2:$E$1306,3,FALSE), "")</f>
        <v/>
      </c>
      <c r="H901" s="66">
        <f t="shared" si="91"/>
        <v>0</v>
      </c>
      <c r="I901" s="215">
        <f t="shared" si="92"/>
        <v>8.1</v>
      </c>
      <c r="J901" s="223">
        <v>89</v>
      </c>
      <c r="K901" s="66" t="str">
        <f t="shared" si="93"/>
        <v>Giỏi</v>
      </c>
      <c r="L901" s="66">
        <f t="shared" si="94"/>
        <v>450000</v>
      </c>
      <c r="M901" s="218" t="str">
        <f t="shared" si="95"/>
        <v/>
      </c>
      <c r="N901" s="219">
        <f t="shared" si="96"/>
        <v>1</v>
      </c>
      <c r="O901" s="219" t="str">
        <f t="shared" si="97"/>
        <v/>
      </c>
      <c r="Q901" s="114">
        <v>1</v>
      </c>
    </row>
    <row r="902" spans="1:17" ht="21.75" customHeight="1" x14ac:dyDescent="0.3">
      <c r="A902" s="214">
        <f>SUBTOTAL(9,$Q$22:Q901)+1</f>
        <v>880</v>
      </c>
      <c r="B902" s="223">
        <v>107140157</v>
      </c>
      <c r="C902" s="223" t="s">
        <v>3584</v>
      </c>
      <c r="D902" s="223" t="s">
        <v>1998</v>
      </c>
      <c r="E902" s="223">
        <v>21</v>
      </c>
      <c r="F902" s="223">
        <v>8.1</v>
      </c>
      <c r="G902" s="66" t="str">
        <f>IFERROR(VLOOKUP(B902:B3941,'DOI TUONG'!$C$2:$E$1306,3,FALSE), "")</f>
        <v/>
      </c>
      <c r="H902" s="66">
        <f t="shared" si="91"/>
        <v>0</v>
      </c>
      <c r="I902" s="215">
        <f t="shared" si="92"/>
        <v>8.1</v>
      </c>
      <c r="J902" s="223">
        <v>89</v>
      </c>
      <c r="K902" s="66" t="str">
        <f t="shared" si="93"/>
        <v>Giỏi</v>
      </c>
      <c r="L902" s="66">
        <f t="shared" si="94"/>
        <v>450000</v>
      </c>
      <c r="M902" s="218" t="str">
        <f t="shared" si="95"/>
        <v/>
      </c>
      <c r="N902" s="219">
        <f t="shared" si="96"/>
        <v>1</v>
      </c>
      <c r="O902" s="219" t="str">
        <f t="shared" si="97"/>
        <v/>
      </c>
      <c r="Q902" s="114">
        <v>1</v>
      </c>
    </row>
    <row r="903" spans="1:17" ht="21.75" customHeight="1" x14ac:dyDescent="0.3">
      <c r="A903" s="214">
        <f>SUBTOTAL(9,$Q$22:Q902)+1</f>
        <v>881</v>
      </c>
      <c r="B903" s="223">
        <v>107120177</v>
      </c>
      <c r="C903" s="223" t="s">
        <v>2961</v>
      </c>
      <c r="D903" s="223" t="s">
        <v>29</v>
      </c>
      <c r="E903" s="223">
        <v>17</v>
      </c>
      <c r="F903" s="223">
        <v>8.1</v>
      </c>
      <c r="G903" s="66" t="str">
        <f>IFERROR(VLOOKUP(B903:B3942,'DOI TUONG'!$C$2:$E$1306,3,FALSE), "")</f>
        <v/>
      </c>
      <c r="H903" s="66">
        <f t="shared" si="91"/>
        <v>0</v>
      </c>
      <c r="I903" s="215">
        <f t="shared" si="92"/>
        <v>8.1</v>
      </c>
      <c r="J903" s="223">
        <v>88</v>
      </c>
      <c r="K903" s="66" t="str">
        <f t="shared" si="93"/>
        <v>Giỏi</v>
      </c>
      <c r="L903" s="66">
        <f t="shared" si="94"/>
        <v>450000</v>
      </c>
      <c r="M903" s="218" t="str">
        <f t="shared" si="95"/>
        <v/>
      </c>
      <c r="N903" s="219">
        <f t="shared" si="96"/>
        <v>1</v>
      </c>
      <c r="O903" s="219" t="str">
        <f t="shared" si="97"/>
        <v/>
      </c>
      <c r="Q903" s="114">
        <v>1</v>
      </c>
    </row>
    <row r="904" spans="1:17" ht="21.75" customHeight="1" x14ac:dyDescent="0.3">
      <c r="A904" s="214">
        <f>SUBTOTAL(9,$Q$22:Q903)+1</f>
        <v>882</v>
      </c>
      <c r="B904" s="223">
        <v>106120222</v>
      </c>
      <c r="C904" s="223" t="s">
        <v>424</v>
      </c>
      <c r="D904" s="223" t="s">
        <v>323</v>
      </c>
      <c r="E904" s="223">
        <v>18</v>
      </c>
      <c r="F904" s="223">
        <v>7.9</v>
      </c>
      <c r="G904" s="66" t="str">
        <f>IFERROR(VLOOKUP(B904:B3943,'DOI TUONG'!$C$2:$E$1306,3,FALSE), "")</f>
        <v>LP</v>
      </c>
      <c r="H904" s="66">
        <f t="shared" si="91"/>
        <v>0.2</v>
      </c>
      <c r="I904" s="215">
        <f t="shared" si="92"/>
        <v>8.1</v>
      </c>
      <c r="J904" s="223">
        <v>88</v>
      </c>
      <c r="K904" s="66" t="str">
        <f t="shared" si="93"/>
        <v>Giỏi</v>
      </c>
      <c r="L904" s="66">
        <f t="shared" si="94"/>
        <v>450000</v>
      </c>
      <c r="M904" s="218" t="str">
        <f t="shared" si="95"/>
        <v/>
      </c>
      <c r="N904" s="219">
        <f t="shared" si="96"/>
        <v>1</v>
      </c>
      <c r="O904" s="219" t="str">
        <f t="shared" si="97"/>
        <v/>
      </c>
      <c r="Q904" s="114">
        <v>1</v>
      </c>
    </row>
    <row r="905" spans="1:17" ht="21.75" customHeight="1" x14ac:dyDescent="0.3">
      <c r="A905" s="214">
        <f>SUBTOTAL(9,$Q$22:Q904)+1</f>
        <v>883</v>
      </c>
      <c r="B905" s="223">
        <v>107110206</v>
      </c>
      <c r="C905" s="223" t="s">
        <v>3585</v>
      </c>
      <c r="D905" s="223" t="s">
        <v>784</v>
      </c>
      <c r="E905" s="223">
        <v>19.5</v>
      </c>
      <c r="F905" s="223">
        <v>8.1</v>
      </c>
      <c r="G905" s="66" t="str">
        <f>IFERROR(VLOOKUP(B905:B3944,'DOI TUONG'!$C$2:$E$1306,3,FALSE), "")</f>
        <v/>
      </c>
      <c r="H905" s="66">
        <f t="shared" si="91"/>
        <v>0</v>
      </c>
      <c r="I905" s="215">
        <f t="shared" si="92"/>
        <v>8.1</v>
      </c>
      <c r="J905" s="223">
        <v>87</v>
      </c>
      <c r="K905" s="66" t="str">
        <f t="shared" si="93"/>
        <v>Giỏi</v>
      </c>
      <c r="L905" s="66">
        <f t="shared" si="94"/>
        <v>450000</v>
      </c>
      <c r="M905" s="218" t="str">
        <f t="shared" si="95"/>
        <v/>
      </c>
      <c r="N905" s="219">
        <f t="shared" si="96"/>
        <v>1</v>
      </c>
      <c r="O905" s="219" t="str">
        <f t="shared" si="97"/>
        <v/>
      </c>
      <c r="Q905" s="114">
        <v>1</v>
      </c>
    </row>
    <row r="906" spans="1:17" ht="21.75" customHeight="1" x14ac:dyDescent="0.3">
      <c r="A906" s="214">
        <f>SUBTOTAL(9,$Q$22:Q905)+1</f>
        <v>884</v>
      </c>
      <c r="B906" s="223">
        <v>118110055</v>
      </c>
      <c r="C906" s="223" t="s">
        <v>1068</v>
      </c>
      <c r="D906" s="223" t="s">
        <v>178</v>
      </c>
      <c r="E906" s="223">
        <v>17</v>
      </c>
      <c r="F906" s="223">
        <v>8.1</v>
      </c>
      <c r="G906" s="66" t="str">
        <f>IFERROR(VLOOKUP(B906:B3945,'DOI TUONG'!$C$2:$E$1306,3,FALSE), "")</f>
        <v/>
      </c>
      <c r="H906" s="66">
        <f t="shared" si="91"/>
        <v>0</v>
      </c>
      <c r="I906" s="215">
        <f t="shared" si="92"/>
        <v>8.1</v>
      </c>
      <c r="J906" s="223">
        <v>87</v>
      </c>
      <c r="K906" s="66" t="str">
        <f t="shared" si="93"/>
        <v>Giỏi</v>
      </c>
      <c r="L906" s="66">
        <f t="shared" si="94"/>
        <v>450000</v>
      </c>
      <c r="M906" s="218" t="str">
        <f t="shared" si="95"/>
        <v/>
      </c>
      <c r="N906" s="219">
        <f t="shared" si="96"/>
        <v>1</v>
      </c>
      <c r="O906" s="219" t="str">
        <f t="shared" si="97"/>
        <v/>
      </c>
      <c r="Q906" s="114">
        <v>1</v>
      </c>
    </row>
    <row r="907" spans="1:17" ht="21.75" customHeight="1" x14ac:dyDescent="0.3">
      <c r="A907" s="214">
        <f>SUBTOTAL(9,$Q$22:Q906)+1</f>
        <v>885</v>
      </c>
      <c r="B907" s="223">
        <v>118110119</v>
      </c>
      <c r="C907" s="223" t="s">
        <v>1165</v>
      </c>
      <c r="D907" s="223" t="s">
        <v>231</v>
      </c>
      <c r="E907" s="223">
        <v>17</v>
      </c>
      <c r="F907" s="223">
        <v>8.1</v>
      </c>
      <c r="G907" s="66" t="str">
        <f>IFERROR(VLOOKUP(B907:B3946,'DOI TUONG'!$C$2:$E$1306,3,FALSE), "")</f>
        <v/>
      </c>
      <c r="H907" s="66">
        <f t="shared" si="91"/>
        <v>0</v>
      </c>
      <c r="I907" s="215">
        <f t="shared" si="92"/>
        <v>8.1</v>
      </c>
      <c r="J907" s="223">
        <v>87</v>
      </c>
      <c r="K907" s="66" t="str">
        <f t="shared" si="93"/>
        <v>Giỏi</v>
      </c>
      <c r="L907" s="66">
        <f t="shared" si="94"/>
        <v>450000</v>
      </c>
      <c r="M907" s="218" t="str">
        <f t="shared" si="95"/>
        <v/>
      </c>
      <c r="N907" s="219">
        <f t="shared" si="96"/>
        <v>1</v>
      </c>
      <c r="O907" s="219" t="str">
        <f t="shared" si="97"/>
        <v/>
      </c>
      <c r="Q907" s="114">
        <v>1</v>
      </c>
    </row>
    <row r="908" spans="1:17" ht="21.75" customHeight="1" x14ac:dyDescent="0.3">
      <c r="A908" s="214">
        <f>SUBTOTAL(9,$Q$22:Q907)+1</f>
        <v>886</v>
      </c>
      <c r="B908" s="223">
        <v>118120112</v>
      </c>
      <c r="C908" s="223" t="s">
        <v>2244</v>
      </c>
      <c r="D908" s="223" t="s">
        <v>80</v>
      </c>
      <c r="E908" s="223">
        <v>19</v>
      </c>
      <c r="F908" s="223">
        <v>8.1</v>
      </c>
      <c r="G908" s="66" t="str">
        <f>IFERROR(VLOOKUP(B908:B3947,'DOI TUONG'!$C$2:$E$1306,3,FALSE), "")</f>
        <v/>
      </c>
      <c r="H908" s="66">
        <f t="shared" si="91"/>
        <v>0</v>
      </c>
      <c r="I908" s="215">
        <f t="shared" si="92"/>
        <v>8.1</v>
      </c>
      <c r="J908" s="223">
        <v>87</v>
      </c>
      <c r="K908" s="66" t="str">
        <f t="shared" si="93"/>
        <v>Giỏi</v>
      </c>
      <c r="L908" s="66">
        <f t="shared" si="94"/>
        <v>450000</v>
      </c>
      <c r="M908" s="218" t="str">
        <f t="shared" si="95"/>
        <v/>
      </c>
      <c r="N908" s="219">
        <f t="shared" si="96"/>
        <v>1</v>
      </c>
      <c r="O908" s="219" t="str">
        <f t="shared" si="97"/>
        <v/>
      </c>
      <c r="Q908" s="114">
        <v>1</v>
      </c>
    </row>
    <row r="909" spans="1:17" ht="21.75" customHeight="1" x14ac:dyDescent="0.3">
      <c r="A909" s="214">
        <f>SUBTOTAL(9,$Q$22:Q908)+1</f>
        <v>887</v>
      </c>
      <c r="B909" s="223">
        <v>110110448</v>
      </c>
      <c r="C909" s="223" t="s">
        <v>1019</v>
      </c>
      <c r="D909" s="223" t="s">
        <v>147</v>
      </c>
      <c r="E909" s="223">
        <v>19</v>
      </c>
      <c r="F909" s="223">
        <v>8.1</v>
      </c>
      <c r="G909" s="66" t="str">
        <f>IFERROR(VLOOKUP(B909:B3948,'DOI TUONG'!$C$2:$E$1306,3,FALSE), "")</f>
        <v/>
      </c>
      <c r="H909" s="66">
        <f t="shared" si="91"/>
        <v>0</v>
      </c>
      <c r="I909" s="215">
        <f t="shared" si="92"/>
        <v>8.1</v>
      </c>
      <c r="J909" s="223">
        <v>87</v>
      </c>
      <c r="K909" s="66" t="str">
        <f t="shared" si="93"/>
        <v>Giỏi</v>
      </c>
      <c r="L909" s="66">
        <f t="shared" si="94"/>
        <v>450000</v>
      </c>
      <c r="M909" s="218" t="str">
        <f t="shared" si="95"/>
        <v/>
      </c>
      <c r="N909" s="219">
        <f t="shared" si="96"/>
        <v>1</v>
      </c>
      <c r="O909" s="219" t="str">
        <f t="shared" si="97"/>
        <v/>
      </c>
      <c r="Q909" s="114">
        <v>1</v>
      </c>
    </row>
    <row r="910" spans="1:17" ht="21.75" customHeight="1" x14ac:dyDescent="0.3">
      <c r="A910" s="214">
        <f>SUBTOTAL(9,$Q$22:Q909)+1</f>
        <v>888</v>
      </c>
      <c r="B910" s="223">
        <v>111130045</v>
      </c>
      <c r="C910" s="223" t="s">
        <v>981</v>
      </c>
      <c r="D910" s="223" t="s">
        <v>260</v>
      </c>
      <c r="E910" s="223">
        <v>19.5</v>
      </c>
      <c r="F910" s="223">
        <v>8.1</v>
      </c>
      <c r="G910" s="66" t="str">
        <f>IFERROR(VLOOKUP(B910:B3949,'DOI TUONG'!$C$2:$E$1306,3,FALSE), "")</f>
        <v/>
      </c>
      <c r="H910" s="66">
        <f t="shared" si="91"/>
        <v>0</v>
      </c>
      <c r="I910" s="215">
        <f t="shared" si="92"/>
        <v>8.1</v>
      </c>
      <c r="J910" s="223">
        <v>87</v>
      </c>
      <c r="K910" s="66" t="str">
        <f t="shared" si="93"/>
        <v>Giỏi</v>
      </c>
      <c r="L910" s="66">
        <f t="shared" si="94"/>
        <v>450000</v>
      </c>
      <c r="M910" s="218" t="str">
        <f t="shared" si="95"/>
        <v/>
      </c>
      <c r="N910" s="219">
        <f t="shared" si="96"/>
        <v>1</v>
      </c>
      <c r="O910" s="219" t="str">
        <f t="shared" si="97"/>
        <v/>
      </c>
      <c r="Q910" s="114">
        <v>1</v>
      </c>
    </row>
    <row r="911" spans="1:17" ht="21.75" customHeight="1" x14ac:dyDescent="0.3">
      <c r="A911" s="214">
        <f>SUBTOTAL(9,$Q$22:Q910)+1</f>
        <v>889</v>
      </c>
      <c r="B911" s="223">
        <v>103110239</v>
      </c>
      <c r="C911" s="223" t="s">
        <v>3267</v>
      </c>
      <c r="D911" s="223" t="s">
        <v>414</v>
      </c>
      <c r="E911" s="223">
        <v>18.5</v>
      </c>
      <c r="F911" s="223">
        <v>8.1</v>
      </c>
      <c r="G911" s="66" t="str">
        <f>IFERROR(VLOOKUP(B911:B3950,'DOI TUONG'!$C$2:$E$1306,3,FALSE), "")</f>
        <v/>
      </c>
      <c r="H911" s="66">
        <f t="shared" si="91"/>
        <v>0</v>
      </c>
      <c r="I911" s="215">
        <f t="shared" si="92"/>
        <v>8.1</v>
      </c>
      <c r="J911" s="223">
        <v>86</v>
      </c>
      <c r="K911" s="66" t="str">
        <f t="shared" si="93"/>
        <v>Giỏi</v>
      </c>
      <c r="L911" s="66">
        <f t="shared" si="94"/>
        <v>450000</v>
      </c>
      <c r="M911" s="218" t="str">
        <f t="shared" si="95"/>
        <v/>
      </c>
      <c r="N911" s="219">
        <f t="shared" si="96"/>
        <v>1</v>
      </c>
      <c r="O911" s="219" t="str">
        <f t="shared" si="97"/>
        <v/>
      </c>
      <c r="Q911" s="114">
        <v>1</v>
      </c>
    </row>
    <row r="912" spans="1:17" ht="21.75" customHeight="1" x14ac:dyDescent="0.3">
      <c r="A912" s="214">
        <f>SUBTOTAL(9,$Q$22:Q911)+1</f>
        <v>890</v>
      </c>
      <c r="B912" s="223">
        <v>117110089</v>
      </c>
      <c r="C912" s="223" t="s">
        <v>1005</v>
      </c>
      <c r="D912" s="223" t="s">
        <v>278</v>
      </c>
      <c r="E912" s="223">
        <v>19</v>
      </c>
      <c r="F912" s="223">
        <v>8.1</v>
      </c>
      <c r="G912" s="66" t="str">
        <f>IFERROR(VLOOKUP(B912:B3951,'DOI TUONG'!$C$2:$E$1306,3,FALSE), "")</f>
        <v/>
      </c>
      <c r="H912" s="66">
        <f t="shared" si="91"/>
        <v>0</v>
      </c>
      <c r="I912" s="215">
        <f t="shared" si="92"/>
        <v>8.1</v>
      </c>
      <c r="J912" s="223">
        <v>85</v>
      </c>
      <c r="K912" s="66" t="str">
        <f t="shared" si="93"/>
        <v>Giỏi</v>
      </c>
      <c r="L912" s="66">
        <f t="shared" si="94"/>
        <v>450000</v>
      </c>
      <c r="M912" s="218" t="str">
        <f t="shared" si="95"/>
        <v/>
      </c>
      <c r="N912" s="219">
        <f t="shared" si="96"/>
        <v>1</v>
      </c>
      <c r="O912" s="219" t="str">
        <f t="shared" si="97"/>
        <v/>
      </c>
      <c r="Q912" s="114">
        <v>1</v>
      </c>
    </row>
    <row r="913" spans="1:17" ht="21.75" customHeight="1" x14ac:dyDescent="0.3">
      <c r="A913" s="214">
        <f>SUBTOTAL(9,$Q$22:Q912)+1</f>
        <v>891</v>
      </c>
      <c r="B913" s="223">
        <v>118110003</v>
      </c>
      <c r="C913" s="223" t="s">
        <v>1269</v>
      </c>
      <c r="D913" s="223" t="s">
        <v>178</v>
      </c>
      <c r="E913" s="223">
        <v>17</v>
      </c>
      <c r="F913" s="223">
        <v>8.1</v>
      </c>
      <c r="G913" s="66" t="str">
        <f>IFERROR(VLOOKUP(B913:B3952,'DOI TUONG'!$C$2:$E$1306,3,FALSE), "")</f>
        <v/>
      </c>
      <c r="H913" s="66">
        <f t="shared" si="91"/>
        <v>0</v>
      </c>
      <c r="I913" s="215">
        <f t="shared" si="92"/>
        <v>8.1</v>
      </c>
      <c r="J913" s="223">
        <v>85</v>
      </c>
      <c r="K913" s="66" t="str">
        <f t="shared" si="93"/>
        <v>Giỏi</v>
      </c>
      <c r="L913" s="66">
        <f t="shared" si="94"/>
        <v>450000</v>
      </c>
      <c r="M913" s="218" t="str">
        <f t="shared" si="95"/>
        <v/>
      </c>
      <c r="N913" s="219">
        <f t="shared" si="96"/>
        <v>1</v>
      </c>
      <c r="O913" s="219" t="str">
        <f t="shared" si="97"/>
        <v/>
      </c>
      <c r="Q913" s="114">
        <v>1</v>
      </c>
    </row>
    <row r="914" spans="1:17" ht="21.75" customHeight="1" x14ac:dyDescent="0.3">
      <c r="A914" s="214">
        <f>SUBTOTAL(9,$Q$22:Q913)+1</f>
        <v>892</v>
      </c>
      <c r="B914" s="223">
        <v>105140055</v>
      </c>
      <c r="C914" s="223" t="s">
        <v>3437</v>
      </c>
      <c r="D914" s="223" t="s">
        <v>1884</v>
      </c>
      <c r="E914" s="223">
        <v>26</v>
      </c>
      <c r="F914" s="223">
        <v>8.1</v>
      </c>
      <c r="G914" s="66" t="str">
        <f>IFERROR(VLOOKUP(B914:B3953,'DOI TUONG'!$C$2:$E$1306,3,FALSE), "")</f>
        <v/>
      </c>
      <c r="H914" s="66">
        <f t="shared" si="91"/>
        <v>0</v>
      </c>
      <c r="I914" s="215">
        <f t="shared" si="92"/>
        <v>8.1</v>
      </c>
      <c r="J914" s="223">
        <v>83</v>
      </c>
      <c r="K914" s="66" t="str">
        <f t="shared" si="93"/>
        <v>Giỏi</v>
      </c>
      <c r="L914" s="66">
        <f t="shared" si="94"/>
        <v>450000</v>
      </c>
      <c r="M914" s="218" t="str">
        <f t="shared" si="95"/>
        <v/>
      </c>
      <c r="N914" s="219">
        <f t="shared" si="96"/>
        <v>1</v>
      </c>
      <c r="O914" s="219" t="str">
        <f t="shared" si="97"/>
        <v/>
      </c>
      <c r="Q914" s="114">
        <v>1</v>
      </c>
    </row>
    <row r="915" spans="1:17" ht="21.75" customHeight="1" x14ac:dyDescent="0.3">
      <c r="A915" s="214">
        <f>SUBTOTAL(9,$Q$22:Q914)+1</f>
        <v>893</v>
      </c>
      <c r="B915" s="223">
        <v>110140157</v>
      </c>
      <c r="C915" s="223" t="s">
        <v>3919</v>
      </c>
      <c r="D915" s="223" t="s">
        <v>2296</v>
      </c>
      <c r="E915" s="223">
        <v>19</v>
      </c>
      <c r="F915" s="223">
        <v>8.1</v>
      </c>
      <c r="G915" s="66" t="str">
        <f>IFERROR(VLOOKUP(B915:B3954,'DOI TUONG'!$C$2:$E$1306,3,FALSE), "")</f>
        <v/>
      </c>
      <c r="H915" s="66">
        <f t="shared" si="91"/>
        <v>0</v>
      </c>
      <c r="I915" s="215">
        <f t="shared" si="92"/>
        <v>8.1</v>
      </c>
      <c r="J915" s="223">
        <v>78</v>
      </c>
      <c r="K915" s="66" t="str">
        <f t="shared" si="93"/>
        <v>Khá</v>
      </c>
      <c r="L915" s="66">
        <f t="shared" si="94"/>
        <v>395000</v>
      </c>
      <c r="M915" s="218" t="str">
        <f t="shared" si="95"/>
        <v/>
      </c>
      <c r="N915" s="219" t="str">
        <f t="shared" si="96"/>
        <v/>
      </c>
      <c r="O915" s="219">
        <f t="shared" si="97"/>
        <v>1</v>
      </c>
      <c r="Q915" s="114">
        <v>1</v>
      </c>
    </row>
    <row r="916" spans="1:17" ht="21.75" customHeight="1" x14ac:dyDescent="0.3">
      <c r="A916" s="214">
        <f>SUBTOTAL(9,$Q$22:Q915)+1</f>
        <v>894</v>
      </c>
      <c r="B916" s="223">
        <v>101110132</v>
      </c>
      <c r="C916" s="223" t="s">
        <v>1095</v>
      </c>
      <c r="D916" s="223" t="s">
        <v>170</v>
      </c>
      <c r="E916" s="223">
        <v>20</v>
      </c>
      <c r="F916" s="223">
        <v>7.89</v>
      </c>
      <c r="G916" s="66" t="str">
        <f>IFERROR(VLOOKUP(B916:B3955,'DOI TUONG'!$C$2:$E$1306,3,FALSE), "")</f>
        <v>PBT CĐ</v>
      </c>
      <c r="H916" s="66">
        <f t="shared" si="91"/>
        <v>0.2</v>
      </c>
      <c r="I916" s="215">
        <f t="shared" si="92"/>
        <v>8.09</v>
      </c>
      <c r="J916" s="223">
        <v>92</v>
      </c>
      <c r="K916" s="66" t="str">
        <f t="shared" si="93"/>
        <v>Giỏi</v>
      </c>
      <c r="L916" s="66">
        <f t="shared" si="94"/>
        <v>450000</v>
      </c>
      <c r="M916" s="218" t="str">
        <f t="shared" si="95"/>
        <v/>
      </c>
      <c r="N916" s="219">
        <f t="shared" si="96"/>
        <v>1</v>
      </c>
      <c r="O916" s="219" t="str">
        <f t="shared" si="97"/>
        <v/>
      </c>
      <c r="Q916" s="114">
        <v>1</v>
      </c>
    </row>
    <row r="917" spans="1:17" ht="21.75" customHeight="1" x14ac:dyDescent="0.3">
      <c r="A917" s="214">
        <f>SUBTOTAL(9,$Q$22:Q916)+1</f>
        <v>895</v>
      </c>
      <c r="B917" s="223">
        <v>118120182</v>
      </c>
      <c r="C917" s="223" t="s">
        <v>434</v>
      </c>
      <c r="D917" s="223" t="s">
        <v>166</v>
      </c>
      <c r="E917" s="223">
        <v>18</v>
      </c>
      <c r="F917" s="223">
        <v>8.09</v>
      </c>
      <c r="G917" s="66" t="str">
        <f>IFERROR(VLOOKUP(B917:B3956,'DOI TUONG'!$C$2:$E$1306,3,FALSE), "")</f>
        <v/>
      </c>
      <c r="H917" s="66">
        <f t="shared" si="91"/>
        <v>0</v>
      </c>
      <c r="I917" s="215">
        <f t="shared" si="92"/>
        <v>8.09</v>
      </c>
      <c r="J917" s="223">
        <v>90</v>
      </c>
      <c r="K917" s="66" t="str">
        <f t="shared" si="93"/>
        <v>Giỏi</v>
      </c>
      <c r="L917" s="66">
        <f t="shared" si="94"/>
        <v>450000</v>
      </c>
      <c r="M917" s="218" t="str">
        <f t="shared" si="95"/>
        <v/>
      </c>
      <c r="N917" s="219">
        <f t="shared" si="96"/>
        <v>1</v>
      </c>
      <c r="O917" s="219" t="str">
        <f t="shared" si="97"/>
        <v/>
      </c>
      <c r="Q917" s="114">
        <v>1</v>
      </c>
    </row>
    <row r="918" spans="1:17" ht="21.75" customHeight="1" x14ac:dyDescent="0.3">
      <c r="A918" s="214">
        <f>SUBTOTAL(9,$Q$22:Q917)+1</f>
        <v>896</v>
      </c>
      <c r="B918" s="223">
        <v>101110290</v>
      </c>
      <c r="C918" s="223" t="s">
        <v>2792</v>
      </c>
      <c r="D918" s="223" t="s">
        <v>270</v>
      </c>
      <c r="E918" s="223">
        <v>20</v>
      </c>
      <c r="F918" s="223">
        <v>8.09</v>
      </c>
      <c r="G918" s="66" t="str">
        <f>IFERROR(VLOOKUP(B918:B3957,'DOI TUONG'!$C$2:$E$1306,3,FALSE), "")</f>
        <v/>
      </c>
      <c r="H918" s="66">
        <f t="shared" si="91"/>
        <v>0</v>
      </c>
      <c r="I918" s="215">
        <f t="shared" si="92"/>
        <v>8.09</v>
      </c>
      <c r="J918" s="223">
        <v>88</v>
      </c>
      <c r="K918" s="66" t="str">
        <f t="shared" si="93"/>
        <v>Giỏi</v>
      </c>
      <c r="L918" s="66">
        <f t="shared" si="94"/>
        <v>450000</v>
      </c>
      <c r="M918" s="218" t="str">
        <f t="shared" si="95"/>
        <v/>
      </c>
      <c r="N918" s="219">
        <f t="shared" si="96"/>
        <v>1</v>
      </c>
      <c r="O918" s="219" t="str">
        <f t="shared" si="97"/>
        <v/>
      </c>
      <c r="Q918" s="114">
        <v>1</v>
      </c>
    </row>
    <row r="919" spans="1:17" ht="21.75" customHeight="1" x14ac:dyDescent="0.3">
      <c r="A919" s="214">
        <f>SUBTOTAL(9,$Q$22:Q918)+1</f>
        <v>897</v>
      </c>
      <c r="B919" s="223">
        <v>102130216</v>
      </c>
      <c r="C919" s="223" t="s">
        <v>1220</v>
      </c>
      <c r="D919" s="223" t="s">
        <v>53</v>
      </c>
      <c r="E919" s="223">
        <v>17</v>
      </c>
      <c r="F919" s="223">
        <v>8.09</v>
      </c>
      <c r="G919" s="66" t="str">
        <f>IFERROR(VLOOKUP(B919:B3958,'DOI TUONG'!$C$2:$E$1306,3,FALSE), "")</f>
        <v/>
      </c>
      <c r="H919" s="66">
        <f t="shared" ref="H919:H982" si="98">IF(G919="UV ĐT",0.3, 0)+IF(G919="UV HSV", 0.3, 0)+IF(G919="PBT LCĐ", 0.3,0)+ IF(G919="UV LCĐ", 0.2, 0)+IF(G919="BT CĐ", 0.3,0)+ IF(G919="PBT CĐ", 0.2,0)+ IF(G919="CN CLB", 0.2,0)+ IF(G919="CN DĐ", 0.2,0)+IF(G919="TĐXK", 0.3, 0)+IF(G919="PĐXK", 0.2, 0)+IF(G919="LT", 0.3,0)+IF(G919="LP", 0.2, 0)+IF(G919="GK 0.2",0.2,0)+IF(G919="GK 0.3", 0.3, 0)+IF(G919="TB ĐD",0.3,0)+IF(G919="PB ĐD",0.2,0)+IF(G919="ĐT ĐTQ",0.3,0)+IF(G919="ĐP ĐTQ",0.2,0)</f>
        <v>0</v>
      </c>
      <c r="I919" s="215">
        <f t="shared" ref="I919:I982" si="99">F919+H919</f>
        <v>8.09</v>
      </c>
      <c r="J919" s="223">
        <v>88</v>
      </c>
      <c r="K919" s="66" t="str">
        <f t="shared" ref="K919:K982" si="100">IF(AND(I919&gt;=9,J919&gt;=90), "Xuất sắc", IF(AND(I919&gt;=8,J919&gt;=80), "Giỏi", "Khá"))</f>
        <v>Giỏi</v>
      </c>
      <c r="L919" s="66">
        <f t="shared" ref="L919:L982" si="101">IF(K919="Xuất sắc", 500000, IF(K919="Giỏi", 450000, 395000))</f>
        <v>450000</v>
      </c>
      <c r="M919" s="218" t="str">
        <f t="shared" si="95"/>
        <v/>
      </c>
      <c r="N919" s="219">
        <f t="shared" si="96"/>
        <v>1</v>
      </c>
      <c r="O919" s="219" t="str">
        <f t="shared" si="97"/>
        <v/>
      </c>
      <c r="Q919" s="114">
        <v>1</v>
      </c>
    </row>
    <row r="920" spans="1:17" ht="21.75" customHeight="1" x14ac:dyDescent="0.3">
      <c r="A920" s="214">
        <f>SUBTOTAL(9,$Q$22:Q919)+1</f>
        <v>898</v>
      </c>
      <c r="B920" s="223">
        <v>105110199</v>
      </c>
      <c r="C920" s="223" t="s">
        <v>192</v>
      </c>
      <c r="D920" s="223" t="s">
        <v>35</v>
      </c>
      <c r="E920" s="223">
        <v>15</v>
      </c>
      <c r="F920" s="223">
        <v>8.09</v>
      </c>
      <c r="G920" s="66" t="str">
        <f>IFERROR(VLOOKUP(B920:B3959,'DOI TUONG'!$C$2:$E$1306,3,FALSE), "")</f>
        <v/>
      </c>
      <c r="H920" s="66">
        <f t="shared" si="98"/>
        <v>0</v>
      </c>
      <c r="I920" s="215">
        <f t="shared" si="99"/>
        <v>8.09</v>
      </c>
      <c r="J920" s="223">
        <v>88</v>
      </c>
      <c r="K920" s="66" t="str">
        <f t="shared" si="100"/>
        <v>Giỏi</v>
      </c>
      <c r="L920" s="66">
        <f t="shared" si="101"/>
        <v>450000</v>
      </c>
      <c r="M920" s="218" t="str">
        <f t="shared" si="95"/>
        <v/>
      </c>
      <c r="N920" s="219">
        <f t="shared" si="96"/>
        <v>1</v>
      </c>
      <c r="O920" s="219" t="str">
        <f t="shared" si="97"/>
        <v/>
      </c>
      <c r="Q920" s="114">
        <v>1</v>
      </c>
    </row>
    <row r="921" spans="1:17" ht="21.75" customHeight="1" x14ac:dyDescent="0.3">
      <c r="A921" s="214">
        <f>SUBTOTAL(9,$Q$22:Q920)+1</f>
        <v>899</v>
      </c>
      <c r="B921" s="223">
        <v>107120133</v>
      </c>
      <c r="C921" s="223" t="s">
        <v>2958</v>
      </c>
      <c r="D921" s="223" t="s">
        <v>29</v>
      </c>
      <c r="E921" s="223">
        <v>14</v>
      </c>
      <c r="F921" s="223">
        <v>8.09</v>
      </c>
      <c r="G921" s="66" t="str">
        <f>IFERROR(VLOOKUP(B921:B3960,'DOI TUONG'!$C$2:$E$1306,3,FALSE), "")</f>
        <v/>
      </c>
      <c r="H921" s="66">
        <f t="shared" si="98"/>
        <v>0</v>
      </c>
      <c r="I921" s="215">
        <f t="shared" si="99"/>
        <v>8.09</v>
      </c>
      <c r="J921" s="223">
        <v>88</v>
      </c>
      <c r="K921" s="66" t="str">
        <f t="shared" si="100"/>
        <v>Giỏi</v>
      </c>
      <c r="L921" s="66">
        <f t="shared" si="101"/>
        <v>450000</v>
      </c>
      <c r="M921" s="218" t="str">
        <f t="shared" si="95"/>
        <v/>
      </c>
      <c r="N921" s="219">
        <f t="shared" si="96"/>
        <v>1</v>
      </c>
      <c r="O921" s="219" t="str">
        <f t="shared" si="97"/>
        <v/>
      </c>
      <c r="Q921" s="114">
        <v>1</v>
      </c>
    </row>
    <row r="922" spans="1:17" ht="21.75" customHeight="1" x14ac:dyDescent="0.3">
      <c r="A922" s="214">
        <f>SUBTOTAL(9,$Q$22:Q921)+1</f>
        <v>900</v>
      </c>
      <c r="B922" s="223">
        <v>109110472</v>
      </c>
      <c r="C922" s="223" t="s">
        <v>2939</v>
      </c>
      <c r="D922" s="223" t="s">
        <v>113</v>
      </c>
      <c r="E922" s="223">
        <v>17</v>
      </c>
      <c r="F922" s="223">
        <v>8.09</v>
      </c>
      <c r="G922" s="66" t="str">
        <f>IFERROR(VLOOKUP(B922:B3961,'DOI TUONG'!$C$2:$E$1306,3,FALSE), "")</f>
        <v/>
      </c>
      <c r="H922" s="66">
        <f t="shared" si="98"/>
        <v>0</v>
      </c>
      <c r="I922" s="215">
        <f t="shared" si="99"/>
        <v>8.09</v>
      </c>
      <c r="J922" s="223">
        <v>88</v>
      </c>
      <c r="K922" s="66" t="str">
        <f t="shared" si="100"/>
        <v>Giỏi</v>
      </c>
      <c r="L922" s="66">
        <f t="shared" si="101"/>
        <v>450000</v>
      </c>
      <c r="M922" s="218" t="str">
        <f t="shared" si="95"/>
        <v/>
      </c>
      <c r="N922" s="219">
        <f t="shared" si="96"/>
        <v>1</v>
      </c>
      <c r="O922" s="219" t="str">
        <f t="shared" si="97"/>
        <v/>
      </c>
      <c r="Q922" s="114">
        <v>1</v>
      </c>
    </row>
    <row r="923" spans="1:17" ht="21.75" customHeight="1" x14ac:dyDescent="0.3">
      <c r="A923" s="214">
        <f>SUBTOTAL(9,$Q$22:Q922)+1</f>
        <v>901</v>
      </c>
      <c r="B923" s="223">
        <v>102140129</v>
      </c>
      <c r="C923" s="223" t="s">
        <v>3329</v>
      </c>
      <c r="D923" s="223" t="s">
        <v>1806</v>
      </c>
      <c r="E923" s="223">
        <v>25</v>
      </c>
      <c r="F923" s="223">
        <v>8.09</v>
      </c>
      <c r="G923" s="66" t="str">
        <f>IFERROR(VLOOKUP(B923:B3962,'DOI TUONG'!$C$2:$E$1306,3,FALSE), "")</f>
        <v/>
      </c>
      <c r="H923" s="66">
        <f t="shared" si="98"/>
        <v>0</v>
      </c>
      <c r="I923" s="215">
        <f t="shared" si="99"/>
        <v>8.09</v>
      </c>
      <c r="J923" s="223">
        <v>84</v>
      </c>
      <c r="K923" s="66" t="str">
        <f t="shared" si="100"/>
        <v>Giỏi</v>
      </c>
      <c r="L923" s="66">
        <f t="shared" si="101"/>
        <v>450000</v>
      </c>
      <c r="M923" s="218" t="str">
        <f t="shared" si="95"/>
        <v/>
      </c>
      <c r="N923" s="219">
        <f t="shared" si="96"/>
        <v>1</v>
      </c>
      <c r="O923" s="219" t="str">
        <f t="shared" si="97"/>
        <v/>
      </c>
      <c r="Q923" s="114">
        <v>1</v>
      </c>
    </row>
    <row r="924" spans="1:17" ht="21.75" customHeight="1" x14ac:dyDescent="0.3">
      <c r="A924" s="214">
        <f>SUBTOTAL(9,$Q$22:Q923)+1</f>
        <v>902</v>
      </c>
      <c r="B924" s="223">
        <v>105120404</v>
      </c>
      <c r="C924" s="223" t="s">
        <v>1554</v>
      </c>
      <c r="D924" s="223" t="s">
        <v>168</v>
      </c>
      <c r="E924" s="223">
        <v>16</v>
      </c>
      <c r="F924" s="223">
        <v>8.09</v>
      </c>
      <c r="G924" s="66" t="str">
        <f>IFERROR(VLOOKUP(B924:B3963,'DOI TUONG'!$C$2:$E$1306,3,FALSE), "")</f>
        <v/>
      </c>
      <c r="H924" s="66">
        <f t="shared" si="98"/>
        <v>0</v>
      </c>
      <c r="I924" s="215">
        <f t="shared" si="99"/>
        <v>8.09</v>
      </c>
      <c r="J924" s="223">
        <v>84</v>
      </c>
      <c r="K924" s="66" t="str">
        <f t="shared" si="100"/>
        <v>Giỏi</v>
      </c>
      <c r="L924" s="66">
        <f t="shared" si="101"/>
        <v>450000</v>
      </c>
      <c r="M924" s="218" t="str">
        <f t="shared" si="95"/>
        <v/>
      </c>
      <c r="N924" s="219">
        <f t="shared" si="96"/>
        <v>1</v>
      </c>
      <c r="O924" s="219" t="str">
        <f t="shared" si="97"/>
        <v/>
      </c>
      <c r="Q924" s="114">
        <v>1</v>
      </c>
    </row>
    <row r="925" spans="1:17" ht="21.75" customHeight="1" x14ac:dyDescent="0.3">
      <c r="A925" s="214">
        <f>SUBTOTAL(9,$Q$22:Q924)+1</f>
        <v>903</v>
      </c>
      <c r="B925" s="223">
        <v>105140086</v>
      </c>
      <c r="C925" s="223" t="s">
        <v>1915</v>
      </c>
      <c r="D925" s="223" t="s">
        <v>1884</v>
      </c>
      <c r="E925" s="223">
        <v>19</v>
      </c>
      <c r="F925" s="223">
        <v>8.09</v>
      </c>
      <c r="G925" s="66" t="str">
        <f>IFERROR(VLOOKUP(B925:B3964,'DOI TUONG'!$C$2:$E$1306,3,FALSE), "")</f>
        <v/>
      </c>
      <c r="H925" s="66">
        <f t="shared" si="98"/>
        <v>0</v>
      </c>
      <c r="I925" s="215">
        <f t="shared" si="99"/>
        <v>8.09</v>
      </c>
      <c r="J925" s="223">
        <v>84</v>
      </c>
      <c r="K925" s="66" t="str">
        <f t="shared" si="100"/>
        <v>Giỏi</v>
      </c>
      <c r="L925" s="66">
        <f t="shared" si="101"/>
        <v>450000</v>
      </c>
      <c r="M925" s="218" t="str">
        <f t="shared" ref="M925:M988" si="102">IF(K925="Xuất sắc",1,"")</f>
        <v/>
      </c>
      <c r="N925" s="219">
        <f t="shared" ref="N925:N988" si="103">IF(K925="Giỏi",1,"")</f>
        <v>1</v>
      </c>
      <c r="O925" s="219" t="str">
        <f t="shared" ref="O925:O988" si="104">IF(K925="Khá",1,"")</f>
        <v/>
      </c>
      <c r="Q925" s="114">
        <v>1</v>
      </c>
    </row>
    <row r="926" spans="1:17" ht="21.75" customHeight="1" x14ac:dyDescent="0.3">
      <c r="A926" s="214">
        <f>SUBTOTAL(9,$Q$22:Q925)+1</f>
        <v>904</v>
      </c>
      <c r="B926" s="223">
        <v>107140275</v>
      </c>
      <c r="C926" s="223" t="s">
        <v>2038</v>
      </c>
      <c r="D926" s="223" t="s">
        <v>2000</v>
      </c>
      <c r="E926" s="223">
        <v>18</v>
      </c>
      <c r="F926" s="223">
        <v>8.09</v>
      </c>
      <c r="G926" s="66" t="str">
        <f>IFERROR(VLOOKUP(B926:B3965,'DOI TUONG'!$C$2:$E$1306,3,FALSE), "")</f>
        <v/>
      </c>
      <c r="H926" s="66">
        <f t="shared" si="98"/>
        <v>0</v>
      </c>
      <c r="I926" s="215">
        <f t="shared" si="99"/>
        <v>8.09</v>
      </c>
      <c r="J926" s="223">
        <v>84</v>
      </c>
      <c r="K926" s="66" t="str">
        <f t="shared" si="100"/>
        <v>Giỏi</v>
      </c>
      <c r="L926" s="66">
        <f t="shared" si="101"/>
        <v>450000</v>
      </c>
      <c r="M926" s="218" t="str">
        <f t="shared" si="102"/>
        <v/>
      </c>
      <c r="N926" s="219">
        <f t="shared" si="103"/>
        <v>1</v>
      </c>
      <c r="O926" s="219" t="str">
        <f t="shared" si="104"/>
        <v/>
      </c>
      <c r="Q926" s="114">
        <v>1</v>
      </c>
    </row>
    <row r="927" spans="1:17" ht="21.75" customHeight="1" x14ac:dyDescent="0.3">
      <c r="A927" s="214">
        <f>SUBTOTAL(9,$Q$22:Q926)+1</f>
        <v>905</v>
      </c>
      <c r="B927" s="223">
        <v>118140031</v>
      </c>
      <c r="C927" s="223" t="s">
        <v>3792</v>
      </c>
      <c r="D927" s="223" t="s">
        <v>2183</v>
      </c>
      <c r="E927" s="223">
        <v>21</v>
      </c>
      <c r="F927" s="223">
        <v>7.89</v>
      </c>
      <c r="G927" s="66" t="str">
        <f>IFERROR(VLOOKUP(B927:B3966,'DOI TUONG'!$C$2:$E$1306,3,FALSE), "")</f>
        <v>LP</v>
      </c>
      <c r="H927" s="66">
        <f t="shared" si="98"/>
        <v>0.2</v>
      </c>
      <c r="I927" s="215">
        <f t="shared" si="99"/>
        <v>8.09</v>
      </c>
      <c r="J927" s="223">
        <v>84</v>
      </c>
      <c r="K927" s="66" t="str">
        <f t="shared" si="100"/>
        <v>Giỏi</v>
      </c>
      <c r="L927" s="66">
        <f t="shared" si="101"/>
        <v>450000</v>
      </c>
      <c r="M927" s="218" t="str">
        <f t="shared" si="102"/>
        <v/>
      </c>
      <c r="N927" s="219">
        <f t="shared" si="103"/>
        <v>1</v>
      </c>
      <c r="O927" s="219" t="str">
        <f t="shared" si="104"/>
        <v/>
      </c>
      <c r="Q927" s="114">
        <v>1</v>
      </c>
    </row>
    <row r="928" spans="1:17" ht="21.75" customHeight="1" x14ac:dyDescent="0.3">
      <c r="A928" s="214">
        <f>SUBTOTAL(9,$Q$22:Q927)+1</f>
        <v>906</v>
      </c>
      <c r="B928" s="223">
        <v>121120096</v>
      </c>
      <c r="C928" s="223" t="s">
        <v>2121</v>
      </c>
      <c r="D928" s="223" t="s">
        <v>229</v>
      </c>
      <c r="E928" s="223">
        <v>19</v>
      </c>
      <c r="F928" s="223">
        <v>8.09</v>
      </c>
      <c r="G928" s="66" t="str">
        <f>IFERROR(VLOOKUP(B928:B3967,'DOI TUONG'!$C$2:$E$1306,3,FALSE), "")</f>
        <v/>
      </c>
      <c r="H928" s="66">
        <f t="shared" si="98"/>
        <v>0</v>
      </c>
      <c r="I928" s="215">
        <f t="shared" si="99"/>
        <v>8.09</v>
      </c>
      <c r="J928" s="223">
        <v>83</v>
      </c>
      <c r="K928" s="66" t="str">
        <f t="shared" si="100"/>
        <v>Giỏi</v>
      </c>
      <c r="L928" s="66">
        <f t="shared" si="101"/>
        <v>450000</v>
      </c>
      <c r="M928" s="218" t="str">
        <f t="shared" si="102"/>
        <v/>
      </c>
      <c r="N928" s="219">
        <f t="shared" si="103"/>
        <v>1</v>
      </c>
      <c r="O928" s="219" t="str">
        <f t="shared" si="104"/>
        <v/>
      </c>
      <c r="Q928" s="114">
        <v>1</v>
      </c>
    </row>
    <row r="929" spans="1:17" ht="21.75" customHeight="1" x14ac:dyDescent="0.3">
      <c r="A929" s="214">
        <f>SUBTOTAL(9,$Q$22:Q928)+1</f>
        <v>907</v>
      </c>
      <c r="B929" s="223">
        <v>118140036</v>
      </c>
      <c r="C929" s="223" t="s">
        <v>3783</v>
      </c>
      <c r="D929" s="223" t="s">
        <v>2183</v>
      </c>
      <c r="E929" s="223">
        <v>23</v>
      </c>
      <c r="F929" s="223">
        <v>8.09</v>
      </c>
      <c r="G929" s="66" t="str">
        <f>IFERROR(VLOOKUP(B929:B3968,'DOI TUONG'!$C$2:$E$1306,3,FALSE), "")</f>
        <v/>
      </c>
      <c r="H929" s="66">
        <f t="shared" si="98"/>
        <v>0</v>
      </c>
      <c r="I929" s="215">
        <f t="shared" si="99"/>
        <v>8.09</v>
      </c>
      <c r="J929" s="223">
        <v>83</v>
      </c>
      <c r="K929" s="66" t="str">
        <f t="shared" si="100"/>
        <v>Giỏi</v>
      </c>
      <c r="L929" s="66">
        <f t="shared" si="101"/>
        <v>450000</v>
      </c>
      <c r="M929" s="218" t="str">
        <f t="shared" si="102"/>
        <v/>
      </c>
      <c r="N929" s="219">
        <f t="shared" si="103"/>
        <v>1</v>
      </c>
      <c r="O929" s="219" t="str">
        <f t="shared" si="104"/>
        <v/>
      </c>
      <c r="Q929" s="114">
        <v>1</v>
      </c>
    </row>
    <row r="930" spans="1:17" ht="21.75" customHeight="1" x14ac:dyDescent="0.3">
      <c r="A930" s="214">
        <f>SUBTOTAL(9,$Q$22:Q929)+1</f>
        <v>908</v>
      </c>
      <c r="B930" s="223">
        <v>107120255</v>
      </c>
      <c r="C930" s="223" t="s">
        <v>1066</v>
      </c>
      <c r="D930" s="223" t="s">
        <v>77</v>
      </c>
      <c r="E930" s="223">
        <v>19</v>
      </c>
      <c r="F930" s="223">
        <v>8.08</v>
      </c>
      <c r="G930" s="66" t="str">
        <f>IFERROR(VLOOKUP(B930:B3969,'DOI TUONG'!$C$2:$E$1306,3,FALSE), "")</f>
        <v/>
      </c>
      <c r="H930" s="66">
        <f t="shared" si="98"/>
        <v>0</v>
      </c>
      <c r="I930" s="215">
        <f t="shared" si="99"/>
        <v>8.08</v>
      </c>
      <c r="J930" s="223">
        <v>92</v>
      </c>
      <c r="K930" s="66" t="str">
        <f t="shared" si="100"/>
        <v>Giỏi</v>
      </c>
      <c r="L930" s="66">
        <f t="shared" si="101"/>
        <v>450000</v>
      </c>
      <c r="M930" s="218" t="str">
        <f t="shared" si="102"/>
        <v/>
      </c>
      <c r="N930" s="219">
        <f t="shared" si="103"/>
        <v>1</v>
      </c>
      <c r="O930" s="219" t="str">
        <f t="shared" si="104"/>
        <v/>
      </c>
      <c r="Q930" s="114">
        <v>1</v>
      </c>
    </row>
    <row r="931" spans="1:17" ht="21.75" customHeight="1" x14ac:dyDescent="0.3">
      <c r="A931" s="214">
        <f>SUBTOTAL(9,$Q$22:Q930)+1</f>
        <v>909</v>
      </c>
      <c r="B931" s="223">
        <v>101110150</v>
      </c>
      <c r="C931" s="223" t="s">
        <v>847</v>
      </c>
      <c r="D931" s="223" t="s">
        <v>170</v>
      </c>
      <c r="E931" s="223">
        <v>20</v>
      </c>
      <c r="F931" s="223">
        <v>7.88</v>
      </c>
      <c r="G931" s="66" t="str">
        <f>IFERROR(VLOOKUP(B931:B3970,'DOI TUONG'!$C$2:$E$1306,3,FALSE), "")</f>
        <v>LP</v>
      </c>
      <c r="H931" s="66">
        <f t="shared" si="98"/>
        <v>0.2</v>
      </c>
      <c r="I931" s="215">
        <f t="shared" si="99"/>
        <v>8.08</v>
      </c>
      <c r="J931" s="223">
        <v>92</v>
      </c>
      <c r="K931" s="66" t="str">
        <f t="shared" si="100"/>
        <v>Giỏi</v>
      </c>
      <c r="L931" s="66">
        <f t="shared" si="101"/>
        <v>450000</v>
      </c>
      <c r="M931" s="218" t="str">
        <f t="shared" si="102"/>
        <v/>
      </c>
      <c r="N931" s="219">
        <f t="shared" si="103"/>
        <v>1</v>
      </c>
      <c r="O931" s="219" t="str">
        <f t="shared" si="104"/>
        <v/>
      </c>
      <c r="Q931" s="114">
        <v>1</v>
      </c>
    </row>
    <row r="932" spans="1:17" ht="21.75" customHeight="1" x14ac:dyDescent="0.3">
      <c r="A932" s="214">
        <f>SUBTOTAL(9,$Q$22:Q931)+1</f>
        <v>910</v>
      </c>
      <c r="B932" s="223">
        <v>107130119</v>
      </c>
      <c r="C932" s="223" t="s">
        <v>372</v>
      </c>
      <c r="D932" s="223" t="s">
        <v>289</v>
      </c>
      <c r="E932" s="223">
        <v>17</v>
      </c>
      <c r="F932" s="223">
        <v>7.78</v>
      </c>
      <c r="G932" s="66" t="str">
        <f>IFERROR(VLOOKUP(B932:B3971,'DOI TUONG'!$C$2:$E$1306,3,FALSE), "")</f>
        <v>LT</v>
      </c>
      <c r="H932" s="66">
        <f t="shared" si="98"/>
        <v>0.3</v>
      </c>
      <c r="I932" s="215">
        <f t="shared" si="99"/>
        <v>8.08</v>
      </c>
      <c r="J932" s="223">
        <v>92</v>
      </c>
      <c r="K932" s="66" t="str">
        <f t="shared" si="100"/>
        <v>Giỏi</v>
      </c>
      <c r="L932" s="66">
        <f t="shared" si="101"/>
        <v>450000</v>
      </c>
      <c r="M932" s="218" t="str">
        <f t="shared" si="102"/>
        <v/>
      </c>
      <c r="N932" s="219">
        <f t="shared" si="103"/>
        <v>1</v>
      </c>
      <c r="O932" s="219" t="str">
        <f t="shared" si="104"/>
        <v/>
      </c>
      <c r="Q932" s="114">
        <v>1</v>
      </c>
    </row>
    <row r="933" spans="1:17" ht="21.75" customHeight="1" x14ac:dyDescent="0.3">
      <c r="A933" s="214">
        <f>SUBTOTAL(9,$Q$22:Q932)+1</f>
        <v>911</v>
      </c>
      <c r="B933" s="223">
        <v>107120114</v>
      </c>
      <c r="C933" s="223" t="s">
        <v>3586</v>
      </c>
      <c r="D933" s="223" t="s">
        <v>29</v>
      </c>
      <c r="E933" s="223">
        <v>16</v>
      </c>
      <c r="F933" s="223">
        <v>8.08</v>
      </c>
      <c r="G933" s="66" t="str">
        <f>IFERROR(VLOOKUP(B933:B3972,'DOI TUONG'!$C$2:$E$1306,3,FALSE), "")</f>
        <v/>
      </c>
      <c r="H933" s="66">
        <f t="shared" si="98"/>
        <v>0</v>
      </c>
      <c r="I933" s="215">
        <f t="shared" si="99"/>
        <v>8.08</v>
      </c>
      <c r="J933" s="223">
        <v>89</v>
      </c>
      <c r="K933" s="66" t="str">
        <f t="shared" si="100"/>
        <v>Giỏi</v>
      </c>
      <c r="L933" s="66">
        <f t="shared" si="101"/>
        <v>450000</v>
      </c>
      <c r="M933" s="218" t="str">
        <f t="shared" si="102"/>
        <v/>
      </c>
      <c r="N933" s="219">
        <f t="shared" si="103"/>
        <v>1</v>
      </c>
      <c r="O933" s="219" t="str">
        <f t="shared" si="104"/>
        <v/>
      </c>
      <c r="Q933" s="114">
        <v>1</v>
      </c>
    </row>
    <row r="934" spans="1:17" ht="21.75" customHeight="1" x14ac:dyDescent="0.3">
      <c r="A934" s="214">
        <f>SUBTOTAL(9,$Q$22:Q933)+1</f>
        <v>912</v>
      </c>
      <c r="B934" s="223">
        <v>107130145</v>
      </c>
      <c r="C934" s="223" t="s">
        <v>1994</v>
      </c>
      <c r="D934" s="223" t="s">
        <v>125</v>
      </c>
      <c r="E934" s="223">
        <v>17</v>
      </c>
      <c r="F934" s="223">
        <v>8.08</v>
      </c>
      <c r="G934" s="66" t="str">
        <f>IFERROR(VLOOKUP(B934:B3973,'DOI TUONG'!$C$2:$E$1306,3,FALSE), "")</f>
        <v/>
      </c>
      <c r="H934" s="66">
        <f t="shared" si="98"/>
        <v>0</v>
      </c>
      <c r="I934" s="215">
        <f t="shared" si="99"/>
        <v>8.08</v>
      </c>
      <c r="J934" s="223">
        <v>89</v>
      </c>
      <c r="K934" s="66" t="str">
        <f t="shared" si="100"/>
        <v>Giỏi</v>
      </c>
      <c r="L934" s="66">
        <f t="shared" si="101"/>
        <v>450000</v>
      </c>
      <c r="M934" s="218" t="str">
        <f t="shared" si="102"/>
        <v/>
      </c>
      <c r="N934" s="219">
        <f t="shared" si="103"/>
        <v>1</v>
      </c>
      <c r="O934" s="219" t="str">
        <f t="shared" si="104"/>
        <v/>
      </c>
      <c r="Q934" s="114">
        <v>1</v>
      </c>
    </row>
    <row r="935" spans="1:17" ht="21.75" customHeight="1" x14ac:dyDescent="0.3">
      <c r="A935" s="214">
        <f>SUBTOTAL(9,$Q$22:Q934)+1</f>
        <v>913</v>
      </c>
      <c r="B935" s="223">
        <v>118120137</v>
      </c>
      <c r="C935" s="223" t="s">
        <v>777</v>
      </c>
      <c r="D935" s="223" t="s">
        <v>166</v>
      </c>
      <c r="E935" s="223">
        <v>18</v>
      </c>
      <c r="F935" s="223">
        <v>8.08</v>
      </c>
      <c r="G935" s="66" t="str">
        <f>IFERROR(VLOOKUP(B935:B3974,'DOI TUONG'!$C$2:$E$1306,3,FALSE), "")</f>
        <v/>
      </c>
      <c r="H935" s="66">
        <f t="shared" si="98"/>
        <v>0</v>
      </c>
      <c r="I935" s="215">
        <f t="shared" si="99"/>
        <v>8.08</v>
      </c>
      <c r="J935" s="223">
        <v>89</v>
      </c>
      <c r="K935" s="66" t="str">
        <f t="shared" si="100"/>
        <v>Giỏi</v>
      </c>
      <c r="L935" s="66">
        <f t="shared" si="101"/>
        <v>450000</v>
      </c>
      <c r="M935" s="218" t="str">
        <f t="shared" si="102"/>
        <v/>
      </c>
      <c r="N935" s="219">
        <f t="shared" si="103"/>
        <v>1</v>
      </c>
      <c r="O935" s="219" t="str">
        <f t="shared" si="104"/>
        <v/>
      </c>
      <c r="Q935" s="114">
        <v>1</v>
      </c>
    </row>
    <row r="936" spans="1:17" ht="21.75" customHeight="1" x14ac:dyDescent="0.3">
      <c r="A936" s="214">
        <f>SUBTOTAL(9,$Q$22:Q935)+1</f>
        <v>914</v>
      </c>
      <c r="B936" s="223">
        <v>105110348</v>
      </c>
      <c r="C936" s="223" t="s">
        <v>1289</v>
      </c>
      <c r="D936" s="223" t="s">
        <v>56</v>
      </c>
      <c r="E936" s="223">
        <v>15</v>
      </c>
      <c r="F936" s="223">
        <v>8.08</v>
      </c>
      <c r="G936" s="66" t="str">
        <f>IFERROR(VLOOKUP(B936:B3975,'DOI TUONG'!$C$2:$E$1306,3,FALSE), "")</f>
        <v/>
      </c>
      <c r="H936" s="66">
        <f t="shared" si="98"/>
        <v>0</v>
      </c>
      <c r="I936" s="215">
        <f t="shared" si="99"/>
        <v>8.08</v>
      </c>
      <c r="J936" s="223">
        <v>88</v>
      </c>
      <c r="K936" s="66" t="str">
        <f t="shared" si="100"/>
        <v>Giỏi</v>
      </c>
      <c r="L936" s="66">
        <f t="shared" si="101"/>
        <v>450000</v>
      </c>
      <c r="M936" s="218" t="str">
        <f t="shared" si="102"/>
        <v/>
      </c>
      <c r="N936" s="219">
        <f t="shared" si="103"/>
        <v>1</v>
      </c>
      <c r="O936" s="219" t="str">
        <f t="shared" si="104"/>
        <v/>
      </c>
      <c r="Q936" s="114">
        <v>1</v>
      </c>
    </row>
    <row r="937" spans="1:17" ht="21.75" customHeight="1" x14ac:dyDescent="0.3">
      <c r="A937" s="214">
        <f>SUBTOTAL(9,$Q$22:Q936)+1</f>
        <v>915</v>
      </c>
      <c r="B937" s="223">
        <v>107120132</v>
      </c>
      <c r="C937" s="223" t="s">
        <v>1221</v>
      </c>
      <c r="D937" s="223" t="s">
        <v>29</v>
      </c>
      <c r="E937" s="223">
        <v>16</v>
      </c>
      <c r="F937" s="223">
        <v>8.08</v>
      </c>
      <c r="G937" s="66" t="str">
        <f>IFERROR(VLOOKUP(B937:B3976,'DOI TUONG'!$C$2:$E$1306,3,FALSE), "")</f>
        <v/>
      </c>
      <c r="H937" s="66">
        <f t="shared" si="98"/>
        <v>0</v>
      </c>
      <c r="I937" s="215">
        <f t="shared" si="99"/>
        <v>8.08</v>
      </c>
      <c r="J937" s="223">
        <v>88</v>
      </c>
      <c r="K937" s="66" t="str">
        <f t="shared" si="100"/>
        <v>Giỏi</v>
      </c>
      <c r="L937" s="66">
        <f t="shared" si="101"/>
        <v>450000</v>
      </c>
      <c r="M937" s="218" t="str">
        <f t="shared" si="102"/>
        <v/>
      </c>
      <c r="N937" s="219">
        <f t="shared" si="103"/>
        <v>1</v>
      </c>
      <c r="O937" s="219" t="str">
        <f t="shared" si="104"/>
        <v/>
      </c>
      <c r="Q937" s="114">
        <v>1</v>
      </c>
    </row>
    <row r="938" spans="1:17" ht="21.75" customHeight="1" x14ac:dyDescent="0.3">
      <c r="A938" s="214">
        <f>SUBTOTAL(9,$Q$22:Q937)+1</f>
        <v>916</v>
      </c>
      <c r="B938" s="223">
        <v>107110190</v>
      </c>
      <c r="C938" s="223" t="s">
        <v>1293</v>
      </c>
      <c r="D938" s="223" t="s">
        <v>784</v>
      </c>
      <c r="E938" s="223">
        <v>19.5</v>
      </c>
      <c r="F938" s="223">
        <v>8.08</v>
      </c>
      <c r="G938" s="66" t="str">
        <f>IFERROR(VLOOKUP(B938:B3977,'DOI TUONG'!$C$2:$E$1306,3,FALSE), "")</f>
        <v/>
      </c>
      <c r="H938" s="66">
        <f t="shared" si="98"/>
        <v>0</v>
      </c>
      <c r="I938" s="215">
        <f t="shared" si="99"/>
        <v>8.08</v>
      </c>
      <c r="J938" s="223">
        <v>88</v>
      </c>
      <c r="K938" s="66" t="str">
        <f t="shared" si="100"/>
        <v>Giỏi</v>
      </c>
      <c r="L938" s="66">
        <f t="shared" si="101"/>
        <v>450000</v>
      </c>
      <c r="M938" s="218" t="str">
        <f t="shared" si="102"/>
        <v/>
      </c>
      <c r="N938" s="219">
        <f t="shared" si="103"/>
        <v>1</v>
      </c>
      <c r="O938" s="219" t="str">
        <f t="shared" si="104"/>
        <v/>
      </c>
      <c r="Q938" s="114">
        <v>1</v>
      </c>
    </row>
    <row r="939" spans="1:17" ht="21.75" customHeight="1" x14ac:dyDescent="0.3">
      <c r="A939" s="214">
        <f>SUBTOTAL(9,$Q$22:Q938)+1</f>
        <v>917</v>
      </c>
      <c r="B939" s="223">
        <v>118120165</v>
      </c>
      <c r="C939" s="223" t="s">
        <v>741</v>
      </c>
      <c r="D939" s="223" t="s">
        <v>166</v>
      </c>
      <c r="E939" s="223">
        <v>18</v>
      </c>
      <c r="F939" s="223">
        <v>8.08</v>
      </c>
      <c r="G939" s="66" t="str">
        <f>IFERROR(VLOOKUP(B939:B3978,'DOI TUONG'!$C$2:$E$1306,3,FALSE), "")</f>
        <v/>
      </c>
      <c r="H939" s="66">
        <f t="shared" si="98"/>
        <v>0</v>
      </c>
      <c r="I939" s="215">
        <f t="shared" si="99"/>
        <v>8.08</v>
      </c>
      <c r="J939" s="223">
        <v>88</v>
      </c>
      <c r="K939" s="66" t="str">
        <f t="shared" si="100"/>
        <v>Giỏi</v>
      </c>
      <c r="L939" s="66">
        <f t="shared" si="101"/>
        <v>450000</v>
      </c>
      <c r="M939" s="218" t="str">
        <f t="shared" si="102"/>
        <v/>
      </c>
      <c r="N939" s="219">
        <f t="shared" si="103"/>
        <v>1</v>
      </c>
      <c r="O939" s="219" t="str">
        <f t="shared" si="104"/>
        <v/>
      </c>
      <c r="Q939" s="114">
        <v>1</v>
      </c>
    </row>
    <row r="940" spans="1:17" ht="21.75" customHeight="1" x14ac:dyDescent="0.3">
      <c r="A940" s="214">
        <f>SUBTOTAL(9,$Q$22:Q939)+1</f>
        <v>918</v>
      </c>
      <c r="B940" s="223">
        <v>105120255</v>
      </c>
      <c r="C940" s="223" t="s">
        <v>1090</v>
      </c>
      <c r="D940" s="223" t="s">
        <v>153</v>
      </c>
      <c r="E940" s="223">
        <v>22</v>
      </c>
      <c r="F940" s="223">
        <v>7.88</v>
      </c>
      <c r="G940" s="66" t="str">
        <f>IFERROR(VLOOKUP(B940:B3979,'DOI TUONG'!$C$2:$E$1306,3,FALSE), "")</f>
        <v>PBT CĐ</v>
      </c>
      <c r="H940" s="66">
        <f t="shared" si="98"/>
        <v>0.2</v>
      </c>
      <c r="I940" s="215">
        <f t="shared" si="99"/>
        <v>8.08</v>
      </c>
      <c r="J940" s="223">
        <v>88</v>
      </c>
      <c r="K940" s="66" t="str">
        <f t="shared" si="100"/>
        <v>Giỏi</v>
      </c>
      <c r="L940" s="66">
        <f t="shared" si="101"/>
        <v>450000</v>
      </c>
      <c r="M940" s="218" t="str">
        <f t="shared" si="102"/>
        <v/>
      </c>
      <c r="N940" s="219">
        <f t="shared" si="103"/>
        <v>1</v>
      </c>
      <c r="O940" s="219" t="str">
        <f t="shared" si="104"/>
        <v/>
      </c>
      <c r="Q940" s="114">
        <v>1</v>
      </c>
    </row>
    <row r="941" spans="1:17" ht="21.75" customHeight="1" x14ac:dyDescent="0.3">
      <c r="A941" s="214">
        <f>SUBTOTAL(9,$Q$22:Q940)+1</f>
        <v>919</v>
      </c>
      <c r="B941" s="223">
        <v>118120034</v>
      </c>
      <c r="C941" s="223" t="s">
        <v>1594</v>
      </c>
      <c r="D941" s="223" t="s">
        <v>82</v>
      </c>
      <c r="E941" s="223">
        <v>19</v>
      </c>
      <c r="F941" s="223">
        <v>8.08</v>
      </c>
      <c r="G941" s="66" t="str">
        <f>IFERROR(VLOOKUP(B941:B3980,'DOI TUONG'!$C$2:$E$1306,3,FALSE), "")</f>
        <v/>
      </c>
      <c r="H941" s="66">
        <f t="shared" si="98"/>
        <v>0</v>
      </c>
      <c r="I941" s="215">
        <f t="shared" si="99"/>
        <v>8.08</v>
      </c>
      <c r="J941" s="223">
        <v>87</v>
      </c>
      <c r="K941" s="66" t="str">
        <f t="shared" si="100"/>
        <v>Giỏi</v>
      </c>
      <c r="L941" s="66">
        <f t="shared" si="101"/>
        <v>450000</v>
      </c>
      <c r="M941" s="218" t="str">
        <f t="shared" si="102"/>
        <v/>
      </c>
      <c r="N941" s="219">
        <f t="shared" si="103"/>
        <v>1</v>
      </c>
      <c r="O941" s="219" t="str">
        <f t="shared" si="104"/>
        <v/>
      </c>
      <c r="Q941" s="114">
        <v>1</v>
      </c>
    </row>
    <row r="942" spans="1:17" ht="21.75" customHeight="1" x14ac:dyDescent="0.3">
      <c r="A942" s="214">
        <f>SUBTOTAL(9,$Q$22:Q941)+1</f>
        <v>920</v>
      </c>
      <c r="B942" s="223">
        <v>101140061</v>
      </c>
      <c r="C942" s="223" t="s">
        <v>1743</v>
      </c>
      <c r="D942" s="223" t="s">
        <v>1739</v>
      </c>
      <c r="E942" s="223">
        <v>17</v>
      </c>
      <c r="F942" s="223">
        <v>8.08</v>
      </c>
      <c r="G942" s="66" t="str">
        <f>IFERROR(VLOOKUP(B942:B3981,'DOI TUONG'!$C$2:$E$1306,3,FALSE), "")</f>
        <v/>
      </c>
      <c r="H942" s="66">
        <f t="shared" si="98"/>
        <v>0</v>
      </c>
      <c r="I942" s="215">
        <f t="shared" si="99"/>
        <v>8.08</v>
      </c>
      <c r="J942" s="223">
        <v>86</v>
      </c>
      <c r="K942" s="66" t="str">
        <f t="shared" si="100"/>
        <v>Giỏi</v>
      </c>
      <c r="L942" s="66">
        <f t="shared" si="101"/>
        <v>450000</v>
      </c>
      <c r="M942" s="218" t="str">
        <f t="shared" si="102"/>
        <v/>
      </c>
      <c r="N942" s="219">
        <f t="shared" si="103"/>
        <v>1</v>
      </c>
      <c r="O942" s="219" t="str">
        <f t="shared" si="104"/>
        <v/>
      </c>
      <c r="Q942" s="114">
        <v>1</v>
      </c>
    </row>
    <row r="943" spans="1:17" ht="21.75" customHeight="1" x14ac:dyDescent="0.3">
      <c r="A943" s="214">
        <f>SUBTOTAL(9,$Q$22:Q942)+1</f>
        <v>921</v>
      </c>
      <c r="B943" s="223">
        <v>107140165</v>
      </c>
      <c r="C943" s="223" t="s">
        <v>3587</v>
      </c>
      <c r="D943" s="223" t="s">
        <v>1998</v>
      </c>
      <c r="E943" s="223">
        <v>17</v>
      </c>
      <c r="F943" s="223">
        <v>8.08</v>
      </c>
      <c r="G943" s="66" t="str">
        <f>IFERROR(VLOOKUP(B943:B3982,'DOI TUONG'!$C$2:$E$1306,3,FALSE), "")</f>
        <v/>
      </c>
      <c r="H943" s="66">
        <f t="shared" si="98"/>
        <v>0</v>
      </c>
      <c r="I943" s="215">
        <f t="shared" si="99"/>
        <v>8.08</v>
      </c>
      <c r="J943" s="223">
        <v>86</v>
      </c>
      <c r="K943" s="66" t="str">
        <f t="shared" si="100"/>
        <v>Giỏi</v>
      </c>
      <c r="L943" s="66">
        <f t="shared" si="101"/>
        <v>450000</v>
      </c>
      <c r="M943" s="218" t="str">
        <f t="shared" si="102"/>
        <v/>
      </c>
      <c r="N943" s="219">
        <f t="shared" si="103"/>
        <v>1</v>
      </c>
      <c r="O943" s="219" t="str">
        <f t="shared" si="104"/>
        <v/>
      </c>
      <c r="Q943" s="114">
        <v>1</v>
      </c>
    </row>
    <row r="944" spans="1:17" ht="21.75" customHeight="1" x14ac:dyDescent="0.3">
      <c r="A944" s="214">
        <f>SUBTOTAL(9,$Q$22:Q943)+1</f>
        <v>922</v>
      </c>
      <c r="B944" s="223">
        <v>118110049</v>
      </c>
      <c r="C944" s="223" t="s">
        <v>1623</v>
      </c>
      <c r="D944" s="223" t="s">
        <v>178</v>
      </c>
      <c r="E944" s="223">
        <v>17</v>
      </c>
      <c r="F944" s="223">
        <v>8.08</v>
      </c>
      <c r="G944" s="66" t="str">
        <f>IFERROR(VLOOKUP(B944:B3983,'DOI TUONG'!$C$2:$E$1306,3,FALSE), "")</f>
        <v/>
      </c>
      <c r="H944" s="66">
        <f t="shared" si="98"/>
        <v>0</v>
      </c>
      <c r="I944" s="215">
        <f t="shared" si="99"/>
        <v>8.08</v>
      </c>
      <c r="J944" s="223">
        <v>86</v>
      </c>
      <c r="K944" s="66" t="str">
        <f t="shared" si="100"/>
        <v>Giỏi</v>
      </c>
      <c r="L944" s="66">
        <f t="shared" si="101"/>
        <v>450000</v>
      </c>
      <c r="M944" s="218" t="str">
        <f t="shared" si="102"/>
        <v/>
      </c>
      <c r="N944" s="219">
        <f t="shared" si="103"/>
        <v>1</v>
      </c>
      <c r="O944" s="219" t="str">
        <f t="shared" si="104"/>
        <v/>
      </c>
      <c r="Q944" s="114">
        <v>1</v>
      </c>
    </row>
    <row r="945" spans="1:17" ht="21.75" customHeight="1" x14ac:dyDescent="0.3">
      <c r="A945" s="214">
        <f>SUBTOTAL(9,$Q$22:Q944)+1</f>
        <v>923</v>
      </c>
      <c r="B945" s="223">
        <v>105110295</v>
      </c>
      <c r="C945" s="223" t="s">
        <v>1936</v>
      </c>
      <c r="D945" s="223" t="s">
        <v>56</v>
      </c>
      <c r="E945" s="223">
        <v>17</v>
      </c>
      <c r="F945" s="223">
        <v>8.08</v>
      </c>
      <c r="G945" s="66" t="str">
        <f>IFERROR(VLOOKUP(B945:B3984,'DOI TUONG'!$C$2:$E$1306,3,FALSE), "")</f>
        <v/>
      </c>
      <c r="H945" s="66">
        <f t="shared" si="98"/>
        <v>0</v>
      </c>
      <c r="I945" s="215">
        <f t="shared" si="99"/>
        <v>8.08</v>
      </c>
      <c r="J945" s="223">
        <v>85</v>
      </c>
      <c r="K945" s="66" t="str">
        <f t="shared" si="100"/>
        <v>Giỏi</v>
      </c>
      <c r="L945" s="66">
        <f t="shared" si="101"/>
        <v>450000</v>
      </c>
      <c r="M945" s="218" t="str">
        <f t="shared" si="102"/>
        <v/>
      </c>
      <c r="N945" s="219">
        <f t="shared" si="103"/>
        <v>1</v>
      </c>
      <c r="O945" s="219" t="str">
        <f t="shared" si="104"/>
        <v/>
      </c>
      <c r="Q945" s="114">
        <v>1</v>
      </c>
    </row>
    <row r="946" spans="1:17" ht="21.75" customHeight="1" x14ac:dyDescent="0.3">
      <c r="A946" s="214">
        <f>SUBTOTAL(9,$Q$22:Q945)+1</f>
        <v>924</v>
      </c>
      <c r="B946" s="223">
        <v>107140080</v>
      </c>
      <c r="C946" s="223" t="s">
        <v>3588</v>
      </c>
      <c r="D946" s="223" t="s">
        <v>2028</v>
      </c>
      <c r="E946" s="223">
        <v>23</v>
      </c>
      <c r="F946" s="223">
        <v>8.08</v>
      </c>
      <c r="G946" s="66" t="str">
        <f>IFERROR(VLOOKUP(B946:B3985,'DOI TUONG'!$C$2:$E$1306,3,FALSE), "")</f>
        <v/>
      </c>
      <c r="H946" s="66">
        <f t="shared" si="98"/>
        <v>0</v>
      </c>
      <c r="I946" s="215">
        <f t="shared" si="99"/>
        <v>8.08</v>
      </c>
      <c r="J946" s="223">
        <v>84</v>
      </c>
      <c r="K946" s="66" t="str">
        <f t="shared" si="100"/>
        <v>Giỏi</v>
      </c>
      <c r="L946" s="66">
        <f t="shared" si="101"/>
        <v>450000</v>
      </c>
      <c r="M946" s="218" t="str">
        <f t="shared" si="102"/>
        <v/>
      </c>
      <c r="N946" s="219">
        <f t="shared" si="103"/>
        <v>1</v>
      </c>
      <c r="O946" s="219" t="str">
        <f t="shared" si="104"/>
        <v/>
      </c>
      <c r="Q946" s="114">
        <v>1</v>
      </c>
    </row>
    <row r="947" spans="1:17" ht="21.75" customHeight="1" x14ac:dyDescent="0.3">
      <c r="A947" s="214">
        <f>SUBTOTAL(9,$Q$22:Q946)+1</f>
        <v>925</v>
      </c>
      <c r="B947" s="223">
        <v>105120181</v>
      </c>
      <c r="C947" s="223" t="s">
        <v>255</v>
      </c>
      <c r="D947" s="223" t="s">
        <v>83</v>
      </c>
      <c r="E947" s="223">
        <v>16</v>
      </c>
      <c r="F947" s="223">
        <v>8.08</v>
      </c>
      <c r="G947" s="66" t="str">
        <f>IFERROR(VLOOKUP(B947:B3986,'DOI TUONG'!$C$2:$E$1306,3,FALSE), "")</f>
        <v/>
      </c>
      <c r="H947" s="66">
        <f t="shared" si="98"/>
        <v>0</v>
      </c>
      <c r="I947" s="215">
        <f t="shared" si="99"/>
        <v>8.08</v>
      </c>
      <c r="J947" s="223">
        <v>83</v>
      </c>
      <c r="K947" s="66" t="str">
        <f t="shared" si="100"/>
        <v>Giỏi</v>
      </c>
      <c r="L947" s="66">
        <f t="shared" si="101"/>
        <v>450000</v>
      </c>
      <c r="M947" s="218" t="str">
        <f t="shared" si="102"/>
        <v/>
      </c>
      <c r="N947" s="219">
        <f t="shared" si="103"/>
        <v>1</v>
      </c>
      <c r="O947" s="219" t="str">
        <f t="shared" si="104"/>
        <v/>
      </c>
      <c r="Q947" s="114">
        <v>1</v>
      </c>
    </row>
    <row r="948" spans="1:17" ht="21.75" customHeight="1" x14ac:dyDescent="0.3">
      <c r="A948" s="214">
        <f>SUBTOTAL(9,$Q$22:Q947)+1</f>
        <v>926</v>
      </c>
      <c r="B948" s="223">
        <v>105120451</v>
      </c>
      <c r="C948" s="223" t="s">
        <v>3438</v>
      </c>
      <c r="D948" s="223" t="s">
        <v>168</v>
      </c>
      <c r="E948" s="223">
        <v>16.5</v>
      </c>
      <c r="F948" s="223">
        <v>8.08</v>
      </c>
      <c r="G948" s="66" t="str">
        <f>IFERROR(VLOOKUP(B948:B3987,'DOI TUONG'!$C$2:$E$1306,3,FALSE), "")</f>
        <v/>
      </c>
      <c r="H948" s="66">
        <f t="shared" si="98"/>
        <v>0</v>
      </c>
      <c r="I948" s="215">
        <f t="shared" si="99"/>
        <v>8.08</v>
      </c>
      <c r="J948" s="223">
        <v>83</v>
      </c>
      <c r="K948" s="66" t="str">
        <f t="shared" si="100"/>
        <v>Giỏi</v>
      </c>
      <c r="L948" s="66">
        <f t="shared" si="101"/>
        <v>450000</v>
      </c>
      <c r="M948" s="218" t="str">
        <f t="shared" si="102"/>
        <v/>
      </c>
      <c r="N948" s="219">
        <f t="shared" si="103"/>
        <v>1</v>
      </c>
      <c r="O948" s="219" t="str">
        <f t="shared" si="104"/>
        <v/>
      </c>
      <c r="Q948" s="114">
        <v>1</v>
      </c>
    </row>
    <row r="949" spans="1:17" ht="21.75" customHeight="1" x14ac:dyDescent="0.3">
      <c r="A949" s="214">
        <f>SUBTOTAL(9,$Q$22:Q948)+1</f>
        <v>927</v>
      </c>
      <c r="B949" s="223">
        <v>117120049</v>
      </c>
      <c r="C949" s="223" t="s">
        <v>3725</v>
      </c>
      <c r="D949" s="223" t="s">
        <v>189</v>
      </c>
      <c r="E949" s="223">
        <v>17</v>
      </c>
      <c r="F949" s="223">
        <v>8.08</v>
      </c>
      <c r="G949" s="66" t="str">
        <f>IFERROR(VLOOKUP(B949:B3988,'DOI TUONG'!$C$2:$E$1306,3,FALSE), "")</f>
        <v/>
      </c>
      <c r="H949" s="66">
        <f t="shared" si="98"/>
        <v>0</v>
      </c>
      <c r="I949" s="215">
        <f t="shared" si="99"/>
        <v>8.08</v>
      </c>
      <c r="J949" s="223">
        <v>83</v>
      </c>
      <c r="K949" s="66" t="str">
        <f t="shared" si="100"/>
        <v>Giỏi</v>
      </c>
      <c r="L949" s="66">
        <f t="shared" si="101"/>
        <v>450000</v>
      </c>
      <c r="M949" s="218" t="str">
        <f t="shared" si="102"/>
        <v/>
      </c>
      <c r="N949" s="219">
        <f t="shared" si="103"/>
        <v>1</v>
      </c>
      <c r="O949" s="219" t="str">
        <f t="shared" si="104"/>
        <v/>
      </c>
      <c r="Q949" s="114">
        <v>1</v>
      </c>
    </row>
    <row r="950" spans="1:17" ht="21.75" customHeight="1" x14ac:dyDescent="0.3">
      <c r="A950" s="214">
        <f>SUBTOTAL(9,$Q$22:Q949)+1</f>
        <v>928</v>
      </c>
      <c r="B950" s="223">
        <v>103130233</v>
      </c>
      <c r="C950" s="223" t="s">
        <v>1660</v>
      </c>
      <c r="D950" s="223" t="s">
        <v>411</v>
      </c>
      <c r="E950" s="223">
        <v>18</v>
      </c>
      <c r="F950" s="223">
        <v>8.08</v>
      </c>
      <c r="G950" s="66" t="str">
        <f>IFERROR(VLOOKUP(B950:B3989,'DOI TUONG'!$C$2:$E$1306,3,FALSE), "")</f>
        <v/>
      </c>
      <c r="H950" s="66">
        <f t="shared" si="98"/>
        <v>0</v>
      </c>
      <c r="I950" s="215">
        <f t="shared" si="99"/>
        <v>8.08</v>
      </c>
      <c r="J950" s="223">
        <v>82</v>
      </c>
      <c r="K950" s="66" t="str">
        <f t="shared" si="100"/>
        <v>Giỏi</v>
      </c>
      <c r="L950" s="66">
        <f t="shared" si="101"/>
        <v>450000</v>
      </c>
      <c r="M950" s="218" t="str">
        <f t="shared" si="102"/>
        <v/>
      </c>
      <c r="N950" s="219">
        <f t="shared" si="103"/>
        <v>1</v>
      </c>
      <c r="O950" s="219" t="str">
        <f t="shared" si="104"/>
        <v/>
      </c>
      <c r="Q950" s="114">
        <v>1</v>
      </c>
    </row>
    <row r="951" spans="1:17" ht="21.75" customHeight="1" x14ac:dyDescent="0.3">
      <c r="A951" s="214">
        <f>SUBTOTAL(9,$Q$22:Q950)+1</f>
        <v>929</v>
      </c>
      <c r="B951" s="223">
        <v>118130044</v>
      </c>
      <c r="C951" s="223" t="s">
        <v>1573</v>
      </c>
      <c r="D951" s="223" t="s">
        <v>298</v>
      </c>
      <c r="E951" s="223">
        <v>21</v>
      </c>
      <c r="F951" s="223">
        <v>8.08</v>
      </c>
      <c r="G951" s="66" t="str">
        <f>IFERROR(VLOOKUP(B951:B3990,'DOI TUONG'!$C$2:$E$1306,3,FALSE), "")</f>
        <v/>
      </c>
      <c r="H951" s="66">
        <f t="shared" si="98"/>
        <v>0</v>
      </c>
      <c r="I951" s="215">
        <f t="shared" si="99"/>
        <v>8.08</v>
      </c>
      <c r="J951" s="223">
        <v>81</v>
      </c>
      <c r="K951" s="66" t="str">
        <f t="shared" si="100"/>
        <v>Giỏi</v>
      </c>
      <c r="L951" s="66">
        <f t="shared" si="101"/>
        <v>450000</v>
      </c>
      <c r="M951" s="218" t="str">
        <f t="shared" si="102"/>
        <v/>
      </c>
      <c r="N951" s="219">
        <f t="shared" si="103"/>
        <v>1</v>
      </c>
      <c r="O951" s="219" t="str">
        <f t="shared" si="104"/>
        <v/>
      </c>
      <c r="Q951" s="114">
        <v>1</v>
      </c>
    </row>
    <row r="952" spans="1:17" ht="21.75" customHeight="1" x14ac:dyDescent="0.3">
      <c r="A952" s="214">
        <f>SUBTOTAL(9,$Q$22:Q951)+1</f>
        <v>930</v>
      </c>
      <c r="B952" s="223">
        <v>107110269</v>
      </c>
      <c r="C952" s="223" t="s">
        <v>1581</v>
      </c>
      <c r="D952" s="223" t="s">
        <v>132</v>
      </c>
      <c r="E952" s="223">
        <v>19</v>
      </c>
      <c r="F952" s="223">
        <v>8.07</v>
      </c>
      <c r="G952" s="66" t="str">
        <f>IFERROR(VLOOKUP(B952:B3991,'DOI TUONG'!$C$2:$E$1306,3,FALSE), "")</f>
        <v/>
      </c>
      <c r="H952" s="66">
        <f t="shared" si="98"/>
        <v>0</v>
      </c>
      <c r="I952" s="215">
        <f t="shared" si="99"/>
        <v>8.07</v>
      </c>
      <c r="J952" s="223">
        <v>92</v>
      </c>
      <c r="K952" s="66" t="str">
        <f t="shared" si="100"/>
        <v>Giỏi</v>
      </c>
      <c r="L952" s="66">
        <f t="shared" si="101"/>
        <v>450000</v>
      </c>
      <c r="M952" s="218" t="str">
        <f t="shared" si="102"/>
        <v/>
      </c>
      <c r="N952" s="219">
        <f t="shared" si="103"/>
        <v>1</v>
      </c>
      <c r="O952" s="219" t="str">
        <f t="shared" si="104"/>
        <v/>
      </c>
      <c r="Q952" s="114">
        <v>1</v>
      </c>
    </row>
    <row r="953" spans="1:17" ht="21.75" customHeight="1" x14ac:dyDescent="0.3">
      <c r="A953" s="214">
        <f>SUBTOTAL(9,$Q$22:Q952)+1</f>
        <v>931</v>
      </c>
      <c r="B953" s="223">
        <v>117110093</v>
      </c>
      <c r="C953" s="223" t="s">
        <v>2927</v>
      </c>
      <c r="D953" s="223" t="s">
        <v>278</v>
      </c>
      <c r="E953" s="223">
        <v>19</v>
      </c>
      <c r="F953" s="223">
        <v>7.77</v>
      </c>
      <c r="G953" s="66" t="str">
        <f>IFERROR(VLOOKUP(B953:B3992,'DOI TUONG'!$C$2:$E$1306,3,FALSE), "")</f>
        <v>LT</v>
      </c>
      <c r="H953" s="66">
        <f t="shared" si="98"/>
        <v>0.3</v>
      </c>
      <c r="I953" s="215">
        <f t="shared" si="99"/>
        <v>8.07</v>
      </c>
      <c r="J953" s="223">
        <v>92</v>
      </c>
      <c r="K953" s="66" t="str">
        <f t="shared" si="100"/>
        <v>Giỏi</v>
      </c>
      <c r="L953" s="66">
        <f t="shared" si="101"/>
        <v>450000</v>
      </c>
      <c r="M953" s="218" t="str">
        <f t="shared" si="102"/>
        <v/>
      </c>
      <c r="N953" s="219">
        <f t="shared" si="103"/>
        <v>1</v>
      </c>
      <c r="O953" s="219" t="str">
        <f t="shared" si="104"/>
        <v/>
      </c>
      <c r="Q953" s="114">
        <v>1</v>
      </c>
    </row>
    <row r="954" spans="1:17" ht="21.75" customHeight="1" x14ac:dyDescent="0.3">
      <c r="A954" s="214">
        <f>SUBTOTAL(9,$Q$22:Q953)+1</f>
        <v>932</v>
      </c>
      <c r="B954" s="223">
        <v>107130213</v>
      </c>
      <c r="C954" s="223" t="s">
        <v>3597</v>
      </c>
      <c r="D954" s="223" t="s">
        <v>328</v>
      </c>
      <c r="E954" s="223">
        <v>14</v>
      </c>
      <c r="F954" s="223">
        <v>7.87</v>
      </c>
      <c r="G954" s="66" t="str">
        <f>IFERROR(VLOOKUP(B954:B3993,'DOI TUONG'!$C$2:$E$1306,3,FALSE), "")</f>
        <v>PBT CĐ</v>
      </c>
      <c r="H954" s="66">
        <f t="shared" si="98"/>
        <v>0.2</v>
      </c>
      <c r="I954" s="215">
        <f t="shared" si="99"/>
        <v>8.07</v>
      </c>
      <c r="J954" s="223">
        <v>90</v>
      </c>
      <c r="K954" s="66" t="str">
        <f t="shared" si="100"/>
        <v>Giỏi</v>
      </c>
      <c r="L954" s="66">
        <f t="shared" si="101"/>
        <v>450000</v>
      </c>
      <c r="M954" s="218" t="str">
        <f t="shared" si="102"/>
        <v/>
      </c>
      <c r="N954" s="219">
        <f t="shared" si="103"/>
        <v>1</v>
      </c>
      <c r="O954" s="219" t="str">
        <f t="shared" si="104"/>
        <v/>
      </c>
      <c r="Q954" s="114">
        <v>1</v>
      </c>
    </row>
    <row r="955" spans="1:17" ht="21.75" customHeight="1" x14ac:dyDescent="0.3">
      <c r="A955" s="214">
        <f>SUBTOTAL(9,$Q$22:Q954)+1</f>
        <v>933</v>
      </c>
      <c r="B955" s="223">
        <v>105120159</v>
      </c>
      <c r="C955" s="223" t="s">
        <v>2629</v>
      </c>
      <c r="D955" s="223" t="s">
        <v>83</v>
      </c>
      <c r="E955" s="223">
        <v>16</v>
      </c>
      <c r="F955" s="223">
        <v>7.77</v>
      </c>
      <c r="G955" s="66" t="str">
        <f>IFERROR(VLOOKUP(B955:B3994,'DOI TUONG'!$C$2:$E$1306,3,FALSE), "")</f>
        <v>LT</v>
      </c>
      <c r="H955" s="66">
        <f t="shared" si="98"/>
        <v>0.3</v>
      </c>
      <c r="I955" s="215">
        <f t="shared" si="99"/>
        <v>8.07</v>
      </c>
      <c r="J955" s="223">
        <v>90</v>
      </c>
      <c r="K955" s="66" t="str">
        <f t="shared" si="100"/>
        <v>Giỏi</v>
      </c>
      <c r="L955" s="66">
        <f t="shared" si="101"/>
        <v>450000</v>
      </c>
      <c r="M955" s="218" t="str">
        <f t="shared" si="102"/>
        <v/>
      </c>
      <c r="N955" s="219">
        <f t="shared" si="103"/>
        <v>1</v>
      </c>
      <c r="O955" s="219" t="str">
        <f t="shared" si="104"/>
        <v/>
      </c>
      <c r="Q955" s="114">
        <v>1</v>
      </c>
    </row>
    <row r="956" spans="1:17" ht="21.75" customHeight="1" x14ac:dyDescent="0.3">
      <c r="A956" s="214">
        <f>SUBTOTAL(9,$Q$22:Q955)+1</f>
        <v>934</v>
      </c>
      <c r="B956" s="223">
        <v>108120023</v>
      </c>
      <c r="C956" s="223" t="s">
        <v>419</v>
      </c>
      <c r="D956" s="223" t="s">
        <v>245</v>
      </c>
      <c r="E956" s="223">
        <v>18</v>
      </c>
      <c r="F956" s="223">
        <v>7.77</v>
      </c>
      <c r="G956" s="66" t="str">
        <f>IFERROR(VLOOKUP(B956:B3995,'DOI TUONG'!$C$2:$E$1306,3,FALSE), "")</f>
        <v>BT CĐ</v>
      </c>
      <c r="H956" s="66">
        <f t="shared" si="98"/>
        <v>0.3</v>
      </c>
      <c r="I956" s="215">
        <f t="shared" si="99"/>
        <v>8.07</v>
      </c>
      <c r="J956" s="223">
        <v>90</v>
      </c>
      <c r="K956" s="66" t="str">
        <f t="shared" si="100"/>
        <v>Giỏi</v>
      </c>
      <c r="L956" s="66">
        <f t="shared" si="101"/>
        <v>450000</v>
      </c>
      <c r="M956" s="218" t="str">
        <f t="shared" si="102"/>
        <v/>
      </c>
      <c r="N956" s="219">
        <f t="shared" si="103"/>
        <v>1</v>
      </c>
      <c r="O956" s="219" t="str">
        <f t="shared" si="104"/>
        <v/>
      </c>
      <c r="Q956" s="114">
        <v>1</v>
      </c>
    </row>
    <row r="957" spans="1:17" ht="21.75" customHeight="1" x14ac:dyDescent="0.3">
      <c r="A957" s="214">
        <f>SUBTOTAL(9,$Q$22:Q956)+1</f>
        <v>935</v>
      </c>
      <c r="B957" s="223">
        <v>117130004</v>
      </c>
      <c r="C957" s="223" t="s">
        <v>1579</v>
      </c>
      <c r="D957" s="223" t="s">
        <v>295</v>
      </c>
      <c r="E957" s="223">
        <v>18.5</v>
      </c>
      <c r="F957" s="223">
        <v>8.07</v>
      </c>
      <c r="G957" s="66" t="str">
        <f>IFERROR(VLOOKUP(B957:B3996,'DOI TUONG'!$C$2:$E$1306,3,FALSE), "")</f>
        <v/>
      </c>
      <c r="H957" s="66">
        <f t="shared" si="98"/>
        <v>0</v>
      </c>
      <c r="I957" s="215">
        <f t="shared" si="99"/>
        <v>8.07</v>
      </c>
      <c r="J957" s="223">
        <v>88</v>
      </c>
      <c r="K957" s="66" t="str">
        <f t="shared" si="100"/>
        <v>Giỏi</v>
      </c>
      <c r="L957" s="66">
        <f t="shared" si="101"/>
        <v>450000</v>
      </c>
      <c r="M957" s="218" t="str">
        <f t="shared" si="102"/>
        <v/>
      </c>
      <c r="N957" s="219">
        <f t="shared" si="103"/>
        <v>1</v>
      </c>
      <c r="O957" s="219" t="str">
        <f t="shared" si="104"/>
        <v/>
      </c>
      <c r="Q957" s="114">
        <v>1</v>
      </c>
    </row>
    <row r="958" spans="1:17" ht="21.75" customHeight="1" x14ac:dyDescent="0.3">
      <c r="A958" s="214">
        <f>SUBTOTAL(9,$Q$22:Q957)+1</f>
        <v>936</v>
      </c>
      <c r="B958" s="223">
        <v>108120029</v>
      </c>
      <c r="C958" s="223" t="s">
        <v>2246</v>
      </c>
      <c r="D958" s="223" t="s">
        <v>245</v>
      </c>
      <c r="E958" s="223">
        <v>20</v>
      </c>
      <c r="F958" s="223">
        <v>8.07</v>
      </c>
      <c r="G958" s="66" t="str">
        <f>IFERROR(VLOOKUP(B958:B3997,'DOI TUONG'!$C$2:$E$1306,3,FALSE), "")</f>
        <v/>
      </c>
      <c r="H958" s="66">
        <f t="shared" si="98"/>
        <v>0</v>
      </c>
      <c r="I958" s="215">
        <f t="shared" si="99"/>
        <v>8.07</v>
      </c>
      <c r="J958" s="223">
        <v>88</v>
      </c>
      <c r="K958" s="66" t="str">
        <f t="shared" si="100"/>
        <v>Giỏi</v>
      </c>
      <c r="L958" s="66">
        <f t="shared" si="101"/>
        <v>450000</v>
      </c>
      <c r="M958" s="218" t="str">
        <f t="shared" si="102"/>
        <v/>
      </c>
      <c r="N958" s="219">
        <f t="shared" si="103"/>
        <v>1</v>
      </c>
      <c r="O958" s="219" t="str">
        <f t="shared" si="104"/>
        <v/>
      </c>
      <c r="Q958" s="114">
        <v>1</v>
      </c>
    </row>
    <row r="959" spans="1:17" ht="21.75" customHeight="1" x14ac:dyDescent="0.3">
      <c r="A959" s="214">
        <f>SUBTOTAL(9,$Q$22:Q958)+1</f>
        <v>937</v>
      </c>
      <c r="B959" s="223">
        <v>118130124</v>
      </c>
      <c r="C959" s="223" t="s">
        <v>1239</v>
      </c>
      <c r="D959" s="223" t="s">
        <v>97</v>
      </c>
      <c r="E959" s="223">
        <v>21</v>
      </c>
      <c r="F959" s="223">
        <v>8.07</v>
      </c>
      <c r="G959" s="66" t="str">
        <f>IFERROR(VLOOKUP(B959:B3998,'DOI TUONG'!$C$2:$E$1306,3,FALSE), "")</f>
        <v/>
      </c>
      <c r="H959" s="66">
        <f t="shared" si="98"/>
        <v>0</v>
      </c>
      <c r="I959" s="215">
        <f t="shared" si="99"/>
        <v>8.07</v>
      </c>
      <c r="J959" s="223">
        <v>85</v>
      </c>
      <c r="K959" s="66" t="str">
        <f t="shared" si="100"/>
        <v>Giỏi</v>
      </c>
      <c r="L959" s="66">
        <f t="shared" si="101"/>
        <v>450000</v>
      </c>
      <c r="M959" s="218" t="str">
        <f t="shared" si="102"/>
        <v/>
      </c>
      <c r="N959" s="219">
        <f t="shared" si="103"/>
        <v>1</v>
      </c>
      <c r="O959" s="219" t="str">
        <f t="shared" si="104"/>
        <v/>
      </c>
      <c r="Q959" s="114">
        <v>1</v>
      </c>
    </row>
    <row r="960" spans="1:17" ht="21.75" customHeight="1" x14ac:dyDescent="0.3">
      <c r="A960" s="214">
        <f>SUBTOTAL(9,$Q$22:Q959)+1</f>
        <v>938</v>
      </c>
      <c r="B960" s="223">
        <v>101130039</v>
      </c>
      <c r="C960" s="223" t="s">
        <v>3007</v>
      </c>
      <c r="D960" s="223" t="s">
        <v>157</v>
      </c>
      <c r="E960" s="223">
        <v>15.5</v>
      </c>
      <c r="F960" s="223">
        <v>7.86</v>
      </c>
      <c r="G960" s="66" t="str">
        <f>IFERROR(VLOOKUP(B960:B3999,'DOI TUONG'!$C$2:$E$1306,3,FALSE), "")</f>
        <v>LP</v>
      </c>
      <c r="H960" s="66">
        <f t="shared" si="98"/>
        <v>0.2</v>
      </c>
      <c r="I960" s="215">
        <f t="shared" si="99"/>
        <v>8.06</v>
      </c>
      <c r="J960" s="223">
        <v>93</v>
      </c>
      <c r="K960" s="66" t="str">
        <f t="shared" si="100"/>
        <v>Giỏi</v>
      </c>
      <c r="L960" s="66">
        <f t="shared" si="101"/>
        <v>450000</v>
      </c>
      <c r="M960" s="218" t="str">
        <f t="shared" si="102"/>
        <v/>
      </c>
      <c r="N960" s="219">
        <f t="shared" si="103"/>
        <v>1</v>
      </c>
      <c r="O960" s="219" t="str">
        <f t="shared" si="104"/>
        <v/>
      </c>
      <c r="Q960" s="114">
        <v>1</v>
      </c>
    </row>
    <row r="961" spans="1:17" ht="21.75" customHeight="1" x14ac:dyDescent="0.3">
      <c r="A961" s="214">
        <f>SUBTOTAL(9,$Q$22:Q960)+1</f>
        <v>939</v>
      </c>
      <c r="B961" s="223">
        <v>111110037</v>
      </c>
      <c r="C961" s="223" t="s">
        <v>2398</v>
      </c>
      <c r="D961" s="223" t="s">
        <v>435</v>
      </c>
      <c r="E961" s="223">
        <v>19</v>
      </c>
      <c r="F961" s="223">
        <v>8.06</v>
      </c>
      <c r="G961" s="66" t="str">
        <f>IFERROR(VLOOKUP(B961:B4000,'DOI TUONG'!$C$2:$E$1306,3,FALSE), "")</f>
        <v/>
      </c>
      <c r="H961" s="66">
        <f t="shared" si="98"/>
        <v>0</v>
      </c>
      <c r="I961" s="215">
        <f t="shared" si="99"/>
        <v>8.06</v>
      </c>
      <c r="J961" s="223">
        <v>92</v>
      </c>
      <c r="K961" s="66" t="str">
        <f t="shared" si="100"/>
        <v>Giỏi</v>
      </c>
      <c r="L961" s="66">
        <f t="shared" si="101"/>
        <v>450000</v>
      </c>
      <c r="M961" s="218" t="str">
        <f t="shared" si="102"/>
        <v/>
      </c>
      <c r="N961" s="219">
        <f t="shared" si="103"/>
        <v>1</v>
      </c>
      <c r="O961" s="219" t="str">
        <f t="shared" si="104"/>
        <v/>
      </c>
      <c r="Q961" s="114">
        <v>1</v>
      </c>
    </row>
    <row r="962" spans="1:17" ht="21.75" customHeight="1" x14ac:dyDescent="0.3">
      <c r="A962" s="214">
        <f>SUBTOTAL(9,$Q$22:Q961)+1</f>
        <v>940</v>
      </c>
      <c r="B962" s="223">
        <v>106120030</v>
      </c>
      <c r="C962" s="223" t="s">
        <v>557</v>
      </c>
      <c r="D962" s="223" t="s">
        <v>324</v>
      </c>
      <c r="E962" s="223">
        <v>18</v>
      </c>
      <c r="F962" s="223">
        <v>7.76</v>
      </c>
      <c r="G962" s="66" t="str">
        <f>IFERROR(VLOOKUP(B962:B4001,'DOI TUONG'!$C$2:$E$1306,3,FALSE), "")</f>
        <v>BT CĐ</v>
      </c>
      <c r="H962" s="66">
        <f t="shared" si="98"/>
        <v>0.3</v>
      </c>
      <c r="I962" s="215">
        <f t="shared" si="99"/>
        <v>8.06</v>
      </c>
      <c r="J962" s="223">
        <v>92</v>
      </c>
      <c r="K962" s="66" t="str">
        <f t="shared" si="100"/>
        <v>Giỏi</v>
      </c>
      <c r="L962" s="66">
        <f t="shared" si="101"/>
        <v>450000</v>
      </c>
      <c r="M962" s="218" t="str">
        <f t="shared" si="102"/>
        <v/>
      </c>
      <c r="N962" s="219">
        <f t="shared" si="103"/>
        <v>1</v>
      </c>
      <c r="O962" s="219" t="str">
        <f t="shared" si="104"/>
        <v/>
      </c>
      <c r="Q962" s="114">
        <v>1</v>
      </c>
    </row>
    <row r="963" spans="1:17" ht="21.75" customHeight="1" x14ac:dyDescent="0.3">
      <c r="A963" s="214">
        <f>SUBTOTAL(9,$Q$22:Q962)+1</f>
        <v>941</v>
      </c>
      <c r="B963" s="223">
        <v>104110111</v>
      </c>
      <c r="C963" s="223" t="s">
        <v>1340</v>
      </c>
      <c r="D963" s="223" t="s">
        <v>197</v>
      </c>
      <c r="E963" s="223">
        <v>21</v>
      </c>
      <c r="F963" s="223">
        <v>7.86</v>
      </c>
      <c r="G963" s="66" t="str">
        <f>IFERROR(VLOOKUP(B963:B4002,'DOI TUONG'!$C$2:$E$1306,3,FALSE), "")</f>
        <v>PBT CĐ</v>
      </c>
      <c r="H963" s="66">
        <f t="shared" si="98"/>
        <v>0.2</v>
      </c>
      <c r="I963" s="215">
        <f t="shared" si="99"/>
        <v>8.06</v>
      </c>
      <c r="J963" s="223">
        <v>91</v>
      </c>
      <c r="K963" s="66" t="str">
        <f t="shared" si="100"/>
        <v>Giỏi</v>
      </c>
      <c r="L963" s="66">
        <f t="shared" si="101"/>
        <v>450000</v>
      </c>
      <c r="M963" s="218" t="str">
        <f t="shared" si="102"/>
        <v/>
      </c>
      <c r="N963" s="219">
        <f t="shared" si="103"/>
        <v>1</v>
      </c>
      <c r="O963" s="219" t="str">
        <f t="shared" si="104"/>
        <v/>
      </c>
      <c r="Q963" s="114">
        <v>1</v>
      </c>
    </row>
    <row r="964" spans="1:17" ht="21.75" customHeight="1" x14ac:dyDescent="0.3">
      <c r="A964" s="214">
        <f>SUBTOTAL(9,$Q$22:Q963)+1</f>
        <v>942</v>
      </c>
      <c r="B964" s="223">
        <v>101120216</v>
      </c>
      <c r="C964" s="223" t="s">
        <v>3143</v>
      </c>
      <c r="D964" s="223" t="s">
        <v>101</v>
      </c>
      <c r="E964" s="223">
        <v>17.5</v>
      </c>
      <c r="F964" s="223">
        <v>8.06</v>
      </c>
      <c r="G964" s="66" t="str">
        <f>IFERROR(VLOOKUP(B964:B4003,'DOI TUONG'!$C$2:$E$1306,3,FALSE), "")</f>
        <v/>
      </c>
      <c r="H964" s="66">
        <f t="shared" si="98"/>
        <v>0</v>
      </c>
      <c r="I964" s="215">
        <f t="shared" si="99"/>
        <v>8.06</v>
      </c>
      <c r="J964" s="223">
        <v>89</v>
      </c>
      <c r="K964" s="66" t="str">
        <f t="shared" si="100"/>
        <v>Giỏi</v>
      </c>
      <c r="L964" s="66">
        <f t="shared" si="101"/>
        <v>450000</v>
      </c>
      <c r="M964" s="218" t="str">
        <f t="shared" si="102"/>
        <v/>
      </c>
      <c r="N964" s="219">
        <f t="shared" si="103"/>
        <v>1</v>
      </c>
      <c r="O964" s="219" t="str">
        <f t="shared" si="104"/>
        <v/>
      </c>
      <c r="Q964" s="114">
        <v>1</v>
      </c>
    </row>
    <row r="965" spans="1:17" ht="21.75" customHeight="1" x14ac:dyDescent="0.3">
      <c r="A965" s="214">
        <f>SUBTOTAL(9,$Q$22:Q964)+1</f>
        <v>943</v>
      </c>
      <c r="B965" s="223">
        <v>101110221</v>
      </c>
      <c r="C965" s="223" t="s">
        <v>3144</v>
      </c>
      <c r="D965" s="223" t="s">
        <v>333</v>
      </c>
      <c r="E965" s="223">
        <v>20</v>
      </c>
      <c r="F965" s="223">
        <v>8.06</v>
      </c>
      <c r="G965" s="66" t="str">
        <f>IFERROR(VLOOKUP(B965:B4004,'DOI TUONG'!$C$2:$E$1306,3,FALSE), "")</f>
        <v/>
      </c>
      <c r="H965" s="66">
        <f t="shared" si="98"/>
        <v>0</v>
      </c>
      <c r="I965" s="215">
        <f t="shared" si="99"/>
        <v>8.06</v>
      </c>
      <c r="J965" s="223">
        <v>88</v>
      </c>
      <c r="K965" s="66" t="str">
        <f t="shared" si="100"/>
        <v>Giỏi</v>
      </c>
      <c r="L965" s="66">
        <f t="shared" si="101"/>
        <v>450000</v>
      </c>
      <c r="M965" s="218" t="str">
        <f t="shared" si="102"/>
        <v/>
      </c>
      <c r="N965" s="219">
        <f t="shared" si="103"/>
        <v>1</v>
      </c>
      <c r="O965" s="219" t="str">
        <f t="shared" si="104"/>
        <v/>
      </c>
      <c r="Q965" s="114">
        <v>1</v>
      </c>
    </row>
    <row r="966" spans="1:17" ht="21.75" customHeight="1" x14ac:dyDescent="0.3">
      <c r="A966" s="214">
        <f>SUBTOTAL(9,$Q$22:Q965)+1</f>
        <v>944</v>
      </c>
      <c r="B966" s="223">
        <v>102110366</v>
      </c>
      <c r="C966" s="223" t="s">
        <v>1481</v>
      </c>
      <c r="D966" s="223" t="s">
        <v>32</v>
      </c>
      <c r="E966" s="223">
        <v>21</v>
      </c>
      <c r="F966" s="223">
        <v>8.06</v>
      </c>
      <c r="G966" s="66" t="str">
        <f>IFERROR(VLOOKUP(B966:B4005,'DOI TUONG'!$C$2:$E$1306,3,FALSE), "")</f>
        <v/>
      </c>
      <c r="H966" s="66">
        <f t="shared" si="98"/>
        <v>0</v>
      </c>
      <c r="I966" s="215">
        <f t="shared" si="99"/>
        <v>8.06</v>
      </c>
      <c r="J966" s="223">
        <v>88</v>
      </c>
      <c r="K966" s="66" t="str">
        <f t="shared" si="100"/>
        <v>Giỏi</v>
      </c>
      <c r="L966" s="66">
        <f t="shared" si="101"/>
        <v>450000</v>
      </c>
      <c r="M966" s="218" t="str">
        <f t="shared" si="102"/>
        <v/>
      </c>
      <c r="N966" s="219">
        <f t="shared" si="103"/>
        <v>1</v>
      </c>
      <c r="O966" s="219" t="str">
        <f t="shared" si="104"/>
        <v/>
      </c>
      <c r="Q966" s="114">
        <v>1</v>
      </c>
    </row>
    <row r="967" spans="1:17" ht="21.75" customHeight="1" x14ac:dyDescent="0.3">
      <c r="A967" s="214">
        <f>SUBTOTAL(9,$Q$22:Q966)+1</f>
        <v>945</v>
      </c>
      <c r="B967" s="223">
        <v>102110376</v>
      </c>
      <c r="C967" s="223" t="s">
        <v>3330</v>
      </c>
      <c r="D967" s="223" t="s">
        <v>32</v>
      </c>
      <c r="E967" s="223">
        <v>21</v>
      </c>
      <c r="F967" s="223">
        <v>8.06</v>
      </c>
      <c r="G967" s="66" t="str">
        <f>IFERROR(VLOOKUP(B967:B4006,'DOI TUONG'!$C$2:$E$1306,3,FALSE), "")</f>
        <v/>
      </c>
      <c r="H967" s="66">
        <f t="shared" si="98"/>
        <v>0</v>
      </c>
      <c r="I967" s="215">
        <f t="shared" si="99"/>
        <v>8.06</v>
      </c>
      <c r="J967" s="223">
        <v>88</v>
      </c>
      <c r="K967" s="66" t="str">
        <f t="shared" si="100"/>
        <v>Giỏi</v>
      </c>
      <c r="L967" s="66">
        <f t="shared" si="101"/>
        <v>450000</v>
      </c>
      <c r="M967" s="218" t="str">
        <f t="shared" si="102"/>
        <v/>
      </c>
      <c r="N967" s="219">
        <f t="shared" si="103"/>
        <v>1</v>
      </c>
      <c r="O967" s="219" t="str">
        <f t="shared" si="104"/>
        <v/>
      </c>
      <c r="Q967" s="114">
        <v>1</v>
      </c>
    </row>
    <row r="968" spans="1:17" ht="21.75" customHeight="1" x14ac:dyDescent="0.3">
      <c r="A968" s="214">
        <f>SUBTOTAL(9,$Q$22:Q967)+1</f>
        <v>946</v>
      </c>
      <c r="B968" s="223">
        <v>107130125</v>
      </c>
      <c r="C968" s="223" t="s">
        <v>2110</v>
      </c>
      <c r="D968" s="223" t="s">
        <v>289</v>
      </c>
      <c r="E968" s="223">
        <v>15</v>
      </c>
      <c r="F968" s="223">
        <v>8.06</v>
      </c>
      <c r="G968" s="66" t="str">
        <f>IFERROR(VLOOKUP(B968:B4007,'DOI TUONG'!$C$2:$E$1306,3,FALSE), "")</f>
        <v/>
      </c>
      <c r="H968" s="66">
        <f t="shared" si="98"/>
        <v>0</v>
      </c>
      <c r="I968" s="215">
        <f t="shared" si="99"/>
        <v>8.06</v>
      </c>
      <c r="J968" s="223">
        <v>88</v>
      </c>
      <c r="K968" s="66" t="str">
        <f t="shared" si="100"/>
        <v>Giỏi</v>
      </c>
      <c r="L968" s="66">
        <f t="shared" si="101"/>
        <v>450000</v>
      </c>
      <c r="M968" s="218" t="str">
        <f t="shared" si="102"/>
        <v/>
      </c>
      <c r="N968" s="219">
        <f t="shared" si="103"/>
        <v>1</v>
      </c>
      <c r="O968" s="219" t="str">
        <f t="shared" si="104"/>
        <v/>
      </c>
      <c r="Q968" s="114">
        <v>1</v>
      </c>
    </row>
    <row r="969" spans="1:17" ht="21.75" customHeight="1" x14ac:dyDescent="0.3">
      <c r="A969" s="214">
        <f>SUBTOTAL(9,$Q$22:Q968)+1</f>
        <v>947</v>
      </c>
      <c r="B969" s="223">
        <v>118120121</v>
      </c>
      <c r="C969" s="223" t="s">
        <v>1584</v>
      </c>
      <c r="D969" s="223" t="s">
        <v>80</v>
      </c>
      <c r="E969" s="223">
        <v>19</v>
      </c>
      <c r="F969" s="223">
        <v>8.06</v>
      </c>
      <c r="G969" s="66" t="str">
        <f>IFERROR(VLOOKUP(B969:B4008,'DOI TUONG'!$C$2:$E$1306,3,FALSE), "")</f>
        <v/>
      </c>
      <c r="H969" s="66">
        <f t="shared" si="98"/>
        <v>0</v>
      </c>
      <c r="I969" s="215">
        <f t="shared" si="99"/>
        <v>8.06</v>
      </c>
      <c r="J969" s="223">
        <v>88</v>
      </c>
      <c r="K969" s="66" t="str">
        <f t="shared" si="100"/>
        <v>Giỏi</v>
      </c>
      <c r="L969" s="66">
        <f t="shared" si="101"/>
        <v>450000</v>
      </c>
      <c r="M969" s="218" t="str">
        <f t="shared" si="102"/>
        <v/>
      </c>
      <c r="N969" s="219">
        <f t="shared" si="103"/>
        <v>1</v>
      </c>
      <c r="O969" s="219" t="str">
        <f t="shared" si="104"/>
        <v/>
      </c>
      <c r="Q969" s="114">
        <v>1</v>
      </c>
    </row>
    <row r="970" spans="1:17" ht="21.75" customHeight="1" x14ac:dyDescent="0.3">
      <c r="A970" s="214">
        <f>SUBTOTAL(9,$Q$22:Q969)+1</f>
        <v>948</v>
      </c>
      <c r="B970" s="223">
        <v>118120039</v>
      </c>
      <c r="C970" s="223" t="s">
        <v>1058</v>
      </c>
      <c r="D970" s="223" t="s">
        <v>82</v>
      </c>
      <c r="E970" s="223">
        <v>19</v>
      </c>
      <c r="F970" s="223">
        <v>8.06</v>
      </c>
      <c r="G970" s="66" t="str">
        <f>IFERROR(VLOOKUP(B970:B4009,'DOI TUONG'!$C$2:$E$1306,3,FALSE), "")</f>
        <v/>
      </c>
      <c r="H970" s="66">
        <f t="shared" si="98"/>
        <v>0</v>
      </c>
      <c r="I970" s="215">
        <f t="shared" si="99"/>
        <v>8.06</v>
      </c>
      <c r="J970" s="223">
        <v>88</v>
      </c>
      <c r="K970" s="66" t="str">
        <f t="shared" si="100"/>
        <v>Giỏi</v>
      </c>
      <c r="L970" s="66">
        <f t="shared" si="101"/>
        <v>450000</v>
      </c>
      <c r="M970" s="218" t="str">
        <f t="shared" si="102"/>
        <v/>
      </c>
      <c r="N970" s="219">
        <f t="shared" si="103"/>
        <v>1</v>
      </c>
      <c r="O970" s="219" t="str">
        <f t="shared" si="104"/>
        <v/>
      </c>
      <c r="Q970" s="114">
        <v>1</v>
      </c>
    </row>
    <row r="971" spans="1:17" ht="21.75" customHeight="1" x14ac:dyDescent="0.3">
      <c r="A971" s="214">
        <f>SUBTOTAL(9,$Q$22:Q970)+1</f>
        <v>949</v>
      </c>
      <c r="B971" s="223">
        <v>109120173</v>
      </c>
      <c r="C971" s="223" t="s">
        <v>2955</v>
      </c>
      <c r="D971" s="223" t="s">
        <v>158</v>
      </c>
      <c r="E971" s="223">
        <v>17</v>
      </c>
      <c r="F971" s="223">
        <v>8.06</v>
      </c>
      <c r="G971" s="66" t="str">
        <f>IFERROR(VLOOKUP(B971:B4010,'DOI TUONG'!$C$2:$E$1306,3,FALSE), "")</f>
        <v/>
      </c>
      <c r="H971" s="66">
        <f t="shared" si="98"/>
        <v>0</v>
      </c>
      <c r="I971" s="215">
        <f t="shared" si="99"/>
        <v>8.06</v>
      </c>
      <c r="J971" s="223">
        <v>88</v>
      </c>
      <c r="K971" s="66" t="str">
        <f t="shared" si="100"/>
        <v>Giỏi</v>
      </c>
      <c r="L971" s="66">
        <f t="shared" si="101"/>
        <v>450000</v>
      </c>
      <c r="M971" s="218" t="str">
        <f t="shared" si="102"/>
        <v/>
      </c>
      <c r="N971" s="219">
        <f t="shared" si="103"/>
        <v>1</v>
      </c>
      <c r="O971" s="219" t="str">
        <f t="shared" si="104"/>
        <v/>
      </c>
      <c r="Q971" s="114">
        <v>1</v>
      </c>
    </row>
    <row r="972" spans="1:17" ht="21.75" customHeight="1" x14ac:dyDescent="0.3">
      <c r="A972" s="214">
        <f>SUBTOTAL(9,$Q$22:Q971)+1</f>
        <v>950</v>
      </c>
      <c r="B972" s="223">
        <v>110110266</v>
      </c>
      <c r="C972" s="223" t="s">
        <v>1398</v>
      </c>
      <c r="D972" s="223" t="s">
        <v>175</v>
      </c>
      <c r="E972" s="223">
        <v>19</v>
      </c>
      <c r="F972" s="223">
        <v>8.06</v>
      </c>
      <c r="G972" s="66" t="str">
        <f>IFERROR(VLOOKUP(B972:B4011,'DOI TUONG'!$C$2:$E$1306,3,FALSE), "")</f>
        <v/>
      </c>
      <c r="H972" s="66">
        <f t="shared" si="98"/>
        <v>0</v>
      </c>
      <c r="I972" s="215">
        <f t="shared" si="99"/>
        <v>8.06</v>
      </c>
      <c r="J972" s="223">
        <v>88</v>
      </c>
      <c r="K972" s="66" t="str">
        <f t="shared" si="100"/>
        <v>Giỏi</v>
      </c>
      <c r="L972" s="66">
        <f t="shared" si="101"/>
        <v>450000</v>
      </c>
      <c r="M972" s="218" t="str">
        <f t="shared" si="102"/>
        <v/>
      </c>
      <c r="N972" s="219">
        <f t="shared" si="103"/>
        <v>1</v>
      </c>
      <c r="O972" s="219" t="str">
        <f t="shared" si="104"/>
        <v/>
      </c>
      <c r="Q972" s="114">
        <v>1</v>
      </c>
    </row>
    <row r="973" spans="1:17" ht="21.75" customHeight="1" x14ac:dyDescent="0.3">
      <c r="A973" s="214">
        <f>SUBTOTAL(9,$Q$22:Q972)+1</f>
        <v>951</v>
      </c>
      <c r="B973" s="223">
        <v>118140058</v>
      </c>
      <c r="C973" s="223" t="s">
        <v>3795</v>
      </c>
      <c r="D973" s="223" t="s">
        <v>2183</v>
      </c>
      <c r="E973" s="223">
        <v>19</v>
      </c>
      <c r="F973" s="223">
        <v>7.86</v>
      </c>
      <c r="G973" s="66" t="str">
        <f>IFERROR(VLOOKUP(B973:B4012,'DOI TUONG'!$C$2:$E$1306,3,FALSE), "")</f>
        <v>LP</v>
      </c>
      <c r="H973" s="66">
        <f t="shared" si="98"/>
        <v>0.2</v>
      </c>
      <c r="I973" s="215">
        <f t="shared" si="99"/>
        <v>8.06</v>
      </c>
      <c r="J973" s="223">
        <v>88</v>
      </c>
      <c r="K973" s="66" t="str">
        <f t="shared" si="100"/>
        <v>Giỏi</v>
      </c>
      <c r="L973" s="66">
        <f t="shared" si="101"/>
        <v>450000</v>
      </c>
      <c r="M973" s="218" t="str">
        <f t="shared" si="102"/>
        <v/>
      </c>
      <c r="N973" s="219">
        <f t="shared" si="103"/>
        <v>1</v>
      </c>
      <c r="O973" s="219" t="str">
        <f t="shared" si="104"/>
        <v/>
      </c>
      <c r="Q973" s="114">
        <v>1</v>
      </c>
    </row>
    <row r="974" spans="1:17" ht="21.75" customHeight="1" x14ac:dyDescent="0.3">
      <c r="A974" s="214">
        <f>SUBTOTAL(9,$Q$22:Q973)+1</f>
        <v>952</v>
      </c>
      <c r="B974" s="223">
        <v>102130180</v>
      </c>
      <c r="C974" s="223" t="s">
        <v>1257</v>
      </c>
      <c r="D974" s="223" t="s">
        <v>142</v>
      </c>
      <c r="E974" s="223">
        <v>18</v>
      </c>
      <c r="F974" s="223">
        <v>8.06</v>
      </c>
      <c r="G974" s="66" t="str">
        <f>IFERROR(VLOOKUP(B974:B4013,'DOI TUONG'!$C$2:$E$1306,3,FALSE), "")</f>
        <v/>
      </c>
      <c r="H974" s="66">
        <f t="shared" si="98"/>
        <v>0</v>
      </c>
      <c r="I974" s="215">
        <f t="shared" si="99"/>
        <v>8.06</v>
      </c>
      <c r="J974" s="223">
        <v>87</v>
      </c>
      <c r="K974" s="66" t="str">
        <f t="shared" si="100"/>
        <v>Giỏi</v>
      </c>
      <c r="L974" s="66">
        <f t="shared" si="101"/>
        <v>450000</v>
      </c>
      <c r="M974" s="218" t="str">
        <f t="shared" si="102"/>
        <v/>
      </c>
      <c r="N974" s="219">
        <f t="shared" si="103"/>
        <v>1</v>
      </c>
      <c r="O974" s="219" t="str">
        <f t="shared" si="104"/>
        <v/>
      </c>
      <c r="Q974" s="114">
        <v>1</v>
      </c>
    </row>
    <row r="975" spans="1:17" ht="21.75" customHeight="1" x14ac:dyDescent="0.3">
      <c r="A975" s="214">
        <f>SUBTOTAL(9,$Q$22:Q974)+1</f>
        <v>953</v>
      </c>
      <c r="B975" s="223">
        <v>105140401</v>
      </c>
      <c r="C975" s="223" t="s">
        <v>3439</v>
      </c>
      <c r="D975" s="223" t="s">
        <v>1882</v>
      </c>
      <c r="E975" s="223">
        <v>20</v>
      </c>
      <c r="F975" s="223">
        <v>8.06</v>
      </c>
      <c r="G975" s="66" t="str">
        <f>IFERROR(VLOOKUP(B975:B4014,'DOI TUONG'!$C$2:$E$1306,3,FALSE), "")</f>
        <v/>
      </c>
      <c r="H975" s="66">
        <f t="shared" si="98"/>
        <v>0</v>
      </c>
      <c r="I975" s="215">
        <f t="shared" si="99"/>
        <v>8.06</v>
      </c>
      <c r="J975" s="223">
        <v>87</v>
      </c>
      <c r="K975" s="66" t="str">
        <f t="shared" si="100"/>
        <v>Giỏi</v>
      </c>
      <c r="L975" s="66">
        <f t="shared" si="101"/>
        <v>450000</v>
      </c>
      <c r="M975" s="218" t="str">
        <f t="shared" si="102"/>
        <v/>
      </c>
      <c r="N975" s="219">
        <f t="shared" si="103"/>
        <v>1</v>
      </c>
      <c r="O975" s="219" t="str">
        <f t="shared" si="104"/>
        <v/>
      </c>
      <c r="Q975" s="114">
        <v>1</v>
      </c>
    </row>
    <row r="976" spans="1:17" ht="21.75" customHeight="1" x14ac:dyDescent="0.3">
      <c r="A976" s="214">
        <f>SUBTOTAL(9,$Q$22:Q975)+1</f>
        <v>954</v>
      </c>
      <c r="B976" s="223">
        <v>107110318</v>
      </c>
      <c r="C976" s="223" t="s">
        <v>2033</v>
      </c>
      <c r="D976" s="223" t="s">
        <v>66</v>
      </c>
      <c r="E976" s="223">
        <v>19</v>
      </c>
      <c r="F976" s="223">
        <v>8.06</v>
      </c>
      <c r="G976" s="66" t="str">
        <f>IFERROR(VLOOKUP(B976:B4015,'DOI TUONG'!$C$2:$E$1306,3,FALSE), "")</f>
        <v/>
      </c>
      <c r="H976" s="66">
        <f t="shared" si="98"/>
        <v>0</v>
      </c>
      <c r="I976" s="215">
        <f t="shared" si="99"/>
        <v>8.06</v>
      </c>
      <c r="J976" s="223">
        <v>87</v>
      </c>
      <c r="K976" s="66" t="str">
        <f t="shared" si="100"/>
        <v>Giỏi</v>
      </c>
      <c r="L976" s="66">
        <f t="shared" si="101"/>
        <v>450000</v>
      </c>
      <c r="M976" s="218" t="str">
        <f t="shared" si="102"/>
        <v/>
      </c>
      <c r="N976" s="219">
        <f t="shared" si="103"/>
        <v>1</v>
      </c>
      <c r="O976" s="219" t="str">
        <f t="shared" si="104"/>
        <v/>
      </c>
      <c r="Q976" s="114">
        <v>1</v>
      </c>
    </row>
    <row r="977" spans="1:17" ht="21.75" customHeight="1" x14ac:dyDescent="0.3">
      <c r="A977" s="214">
        <f>SUBTOTAL(9,$Q$22:Q976)+1</f>
        <v>955</v>
      </c>
      <c r="B977" s="223">
        <v>101140046</v>
      </c>
      <c r="C977" s="223" t="s">
        <v>1756</v>
      </c>
      <c r="D977" s="223" t="s">
        <v>1739</v>
      </c>
      <c r="E977" s="223">
        <v>17</v>
      </c>
      <c r="F977" s="223">
        <v>8.06</v>
      </c>
      <c r="G977" s="66" t="str">
        <f>IFERROR(VLOOKUP(B977:B4016,'DOI TUONG'!$C$2:$E$1306,3,FALSE), "")</f>
        <v/>
      </c>
      <c r="H977" s="66">
        <f t="shared" si="98"/>
        <v>0</v>
      </c>
      <c r="I977" s="215">
        <f t="shared" si="99"/>
        <v>8.06</v>
      </c>
      <c r="J977" s="223">
        <v>86</v>
      </c>
      <c r="K977" s="66" t="str">
        <f t="shared" si="100"/>
        <v>Giỏi</v>
      </c>
      <c r="L977" s="66">
        <f t="shared" si="101"/>
        <v>450000</v>
      </c>
      <c r="M977" s="218" t="str">
        <f t="shared" si="102"/>
        <v/>
      </c>
      <c r="N977" s="219">
        <f t="shared" si="103"/>
        <v>1</v>
      </c>
      <c r="O977" s="219" t="str">
        <f t="shared" si="104"/>
        <v/>
      </c>
      <c r="Q977" s="114">
        <v>1</v>
      </c>
    </row>
    <row r="978" spans="1:17" ht="21.75" customHeight="1" x14ac:dyDescent="0.3">
      <c r="A978" s="214">
        <f>SUBTOTAL(9,$Q$22:Q977)+1</f>
        <v>956</v>
      </c>
      <c r="B978" s="223">
        <v>107140227</v>
      </c>
      <c r="C978" s="223" t="s">
        <v>3589</v>
      </c>
      <c r="D978" s="223" t="s">
        <v>1991</v>
      </c>
      <c r="E978" s="223">
        <v>18</v>
      </c>
      <c r="F978" s="223">
        <v>8.06</v>
      </c>
      <c r="G978" s="66" t="str">
        <f>IFERROR(VLOOKUP(B978:B4017,'DOI TUONG'!$C$2:$E$1306,3,FALSE), "")</f>
        <v/>
      </c>
      <c r="H978" s="66">
        <f t="shared" si="98"/>
        <v>0</v>
      </c>
      <c r="I978" s="215">
        <f t="shared" si="99"/>
        <v>8.06</v>
      </c>
      <c r="J978" s="223">
        <v>86</v>
      </c>
      <c r="K978" s="66" t="str">
        <f t="shared" si="100"/>
        <v>Giỏi</v>
      </c>
      <c r="L978" s="66">
        <f t="shared" si="101"/>
        <v>450000</v>
      </c>
      <c r="M978" s="218" t="str">
        <f t="shared" si="102"/>
        <v/>
      </c>
      <c r="N978" s="219">
        <f t="shared" si="103"/>
        <v>1</v>
      </c>
      <c r="O978" s="219" t="str">
        <f t="shared" si="104"/>
        <v/>
      </c>
      <c r="Q978" s="114">
        <v>1</v>
      </c>
    </row>
    <row r="979" spans="1:17" ht="21.75" customHeight="1" x14ac:dyDescent="0.3">
      <c r="A979" s="214">
        <f>SUBTOTAL(9,$Q$22:Q978)+1</f>
        <v>957</v>
      </c>
      <c r="B979" s="223">
        <v>118120186</v>
      </c>
      <c r="C979" s="223" t="s">
        <v>1197</v>
      </c>
      <c r="D979" s="223" t="s">
        <v>166</v>
      </c>
      <c r="E979" s="223">
        <v>18</v>
      </c>
      <c r="F979" s="223">
        <v>8.06</v>
      </c>
      <c r="G979" s="66" t="str">
        <f>IFERROR(VLOOKUP(B979:B4018,'DOI TUONG'!$C$2:$E$1306,3,FALSE), "")</f>
        <v/>
      </c>
      <c r="H979" s="66">
        <f t="shared" si="98"/>
        <v>0</v>
      </c>
      <c r="I979" s="215">
        <f t="shared" si="99"/>
        <v>8.06</v>
      </c>
      <c r="J979" s="223">
        <v>86</v>
      </c>
      <c r="K979" s="66" t="str">
        <f t="shared" si="100"/>
        <v>Giỏi</v>
      </c>
      <c r="L979" s="66">
        <f t="shared" si="101"/>
        <v>450000</v>
      </c>
      <c r="M979" s="218" t="str">
        <f t="shared" si="102"/>
        <v/>
      </c>
      <c r="N979" s="219">
        <f t="shared" si="103"/>
        <v>1</v>
      </c>
      <c r="O979" s="219" t="str">
        <f t="shared" si="104"/>
        <v/>
      </c>
      <c r="Q979" s="114">
        <v>1</v>
      </c>
    </row>
    <row r="980" spans="1:17" ht="21.75" customHeight="1" x14ac:dyDescent="0.3">
      <c r="A980" s="214">
        <f>SUBTOTAL(9,$Q$22:Q979)+1</f>
        <v>958</v>
      </c>
      <c r="B980" s="223">
        <v>118110140</v>
      </c>
      <c r="C980" s="223" t="s">
        <v>171</v>
      </c>
      <c r="D980" s="223" t="s">
        <v>231</v>
      </c>
      <c r="E980" s="223">
        <v>17</v>
      </c>
      <c r="F980" s="223">
        <v>8.06</v>
      </c>
      <c r="G980" s="66" t="str">
        <f>IFERROR(VLOOKUP(B980:B4019,'DOI TUONG'!$C$2:$E$1306,3,FALSE), "")</f>
        <v/>
      </c>
      <c r="H980" s="66">
        <f t="shared" si="98"/>
        <v>0</v>
      </c>
      <c r="I980" s="215">
        <f t="shared" si="99"/>
        <v>8.06</v>
      </c>
      <c r="J980" s="223">
        <v>85</v>
      </c>
      <c r="K980" s="66" t="str">
        <f t="shared" si="100"/>
        <v>Giỏi</v>
      </c>
      <c r="L980" s="66">
        <f t="shared" si="101"/>
        <v>450000</v>
      </c>
      <c r="M980" s="218" t="str">
        <f t="shared" si="102"/>
        <v/>
      </c>
      <c r="N980" s="219">
        <f t="shared" si="103"/>
        <v>1</v>
      </c>
      <c r="O980" s="219" t="str">
        <f t="shared" si="104"/>
        <v/>
      </c>
      <c r="Q980" s="114">
        <v>1</v>
      </c>
    </row>
    <row r="981" spans="1:17" ht="21.75" customHeight="1" x14ac:dyDescent="0.3">
      <c r="A981" s="214">
        <f>SUBTOTAL(9,$Q$22:Q980)+1</f>
        <v>959</v>
      </c>
      <c r="B981" s="223">
        <v>105120163</v>
      </c>
      <c r="C981" s="223" t="s">
        <v>1069</v>
      </c>
      <c r="D981" s="223" t="s">
        <v>83</v>
      </c>
      <c r="E981" s="223">
        <v>18</v>
      </c>
      <c r="F981" s="223">
        <v>8.06</v>
      </c>
      <c r="G981" s="66" t="str">
        <f>IFERROR(VLOOKUP(B981:B4020,'DOI TUONG'!$C$2:$E$1306,3,FALSE), "")</f>
        <v/>
      </c>
      <c r="H981" s="66">
        <f t="shared" si="98"/>
        <v>0</v>
      </c>
      <c r="I981" s="215">
        <f t="shared" si="99"/>
        <v>8.06</v>
      </c>
      <c r="J981" s="223">
        <v>84</v>
      </c>
      <c r="K981" s="66" t="str">
        <f t="shared" si="100"/>
        <v>Giỏi</v>
      </c>
      <c r="L981" s="66">
        <f t="shared" si="101"/>
        <v>450000</v>
      </c>
      <c r="M981" s="218" t="str">
        <f t="shared" si="102"/>
        <v/>
      </c>
      <c r="N981" s="219">
        <f t="shared" si="103"/>
        <v>1</v>
      </c>
      <c r="O981" s="219" t="str">
        <f t="shared" si="104"/>
        <v/>
      </c>
      <c r="Q981" s="114">
        <v>1</v>
      </c>
    </row>
    <row r="982" spans="1:17" ht="21.75" customHeight="1" x14ac:dyDescent="0.3">
      <c r="A982" s="214">
        <f>SUBTOTAL(9,$Q$22:Q981)+1</f>
        <v>960</v>
      </c>
      <c r="B982" s="223">
        <v>105120211</v>
      </c>
      <c r="C982" s="223" t="s">
        <v>1610</v>
      </c>
      <c r="D982" s="223" t="s">
        <v>83</v>
      </c>
      <c r="E982" s="223">
        <v>16</v>
      </c>
      <c r="F982" s="223">
        <v>8.06</v>
      </c>
      <c r="G982" s="66" t="str">
        <f>IFERROR(VLOOKUP(B982:B4021,'DOI TUONG'!$C$2:$E$1306,3,FALSE), "")</f>
        <v/>
      </c>
      <c r="H982" s="66">
        <f t="shared" si="98"/>
        <v>0</v>
      </c>
      <c r="I982" s="215">
        <f t="shared" si="99"/>
        <v>8.06</v>
      </c>
      <c r="J982" s="223">
        <v>84</v>
      </c>
      <c r="K982" s="66" t="str">
        <f t="shared" si="100"/>
        <v>Giỏi</v>
      </c>
      <c r="L982" s="66">
        <f t="shared" si="101"/>
        <v>450000</v>
      </c>
      <c r="M982" s="218" t="str">
        <f t="shared" si="102"/>
        <v/>
      </c>
      <c r="N982" s="219">
        <f t="shared" si="103"/>
        <v>1</v>
      </c>
      <c r="O982" s="219" t="str">
        <f t="shared" si="104"/>
        <v/>
      </c>
      <c r="Q982" s="114">
        <v>1</v>
      </c>
    </row>
    <row r="983" spans="1:17" ht="21.75" customHeight="1" x14ac:dyDescent="0.3">
      <c r="A983" s="214">
        <f>SUBTOTAL(9,$Q$22:Q982)+1</f>
        <v>961</v>
      </c>
      <c r="B983" s="223">
        <v>110130210</v>
      </c>
      <c r="C983" s="223" t="s">
        <v>967</v>
      </c>
      <c r="D983" s="223" t="s">
        <v>258</v>
      </c>
      <c r="E983" s="223">
        <v>14.5</v>
      </c>
      <c r="F983" s="223">
        <v>8.06</v>
      </c>
      <c r="G983" s="66" t="str">
        <f>IFERROR(VLOOKUP(B983:B4022,'DOI TUONG'!$C$2:$E$1306,3,FALSE), "")</f>
        <v/>
      </c>
      <c r="H983" s="66">
        <f t="shared" ref="H983:H1046" si="105">IF(G983="UV ĐT",0.3, 0)+IF(G983="UV HSV", 0.3, 0)+IF(G983="PBT LCĐ", 0.3,0)+ IF(G983="UV LCĐ", 0.2, 0)+IF(G983="BT CĐ", 0.3,0)+ IF(G983="PBT CĐ", 0.2,0)+ IF(G983="CN CLB", 0.2,0)+ IF(G983="CN DĐ", 0.2,0)+IF(G983="TĐXK", 0.3, 0)+IF(G983="PĐXK", 0.2, 0)+IF(G983="LT", 0.3,0)+IF(G983="LP", 0.2, 0)+IF(G983="GK 0.2",0.2,0)+IF(G983="GK 0.3", 0.3, 0)+IF(G983="TB ĐD",0.3,0)+IF(G983="PB ĐD",0.2,0)+IF(G983="ĐT ĐTQ",0.3,0)+IF(G983="ĐP ĐTQ",0.2,0)</f>
        <v>0</v>
      </c>
      <c r="I983" s="215">
        <f t="shared" ref="I983:I1046" si="106">F983+H983</f>
        <v>8.06</v>
      </c>
      <c r="J983" s="223">
        <v>84</v>
      </c>
      <c r="K983" s="66" t="str">
        <f t="shared" ref="K983:K1046" si="107">IF(AND(I983&gt;=9,J983&gt;=90), "Xuất sắc", IF(AND(I983&gt;=8,J983&gt;=80), "Giỏi", "Khá"))</f>
        <v>Giỏi</v>
      </c>
      <c r="L983" s="66">
        <f t="shared" ref="L983:L1046" si="108">IF(K983="Xuất sắc", 500000, IF(K983="Giỏi", 450000, 395000))</f>
        <v>450000</v>
      </c>
      <c r="M983" s="218" t="str">
        <f t="shared" si="102"/>
        <v/>
      </c>
      <c r="N983" s="219">
        <f t="shared" si="103"/>
        <v>1</v>
      </c>
      <c r="O983" s="219" t="str">
        <f t="shared" si="104"/>
        <v/>
      </c>
      <c r="Q983" s="114">
        <v>1</v>
      </c>
    </row>
    <row r="984" spans="1:17" ht="21.75" customHeight="1" x14ac:dyDescent="0.3">
      <c r="A984" s="214">
        <f>SUBTOTAL(9,$Q$22:Q983)+1</f>
        <v>962</v>
      </c>
      <c r="B984" s="223">
        <v>118110128</v>
      </c>
      <c r="C984" s="223" t="s">
        <v>1699</v>
      </c>
      <c r="D984" s="223" t="s">
        <v>231</v>
      </c>
      <c r="E984" s="223">
        <v>17</v>
      </c>
      <c r="F984" s="223">
        <v>8.06</v>
      </c>
      <c r="G984" s="66" t="str">
        <f>IFERROR(VLOOKUP(B984:B4023,'DOI TUONG'!$C$2:$E$1306,3,FALSE), "")</f>
        <v/>
      </c>
      <c r="H984" s="66">
        <f t="shared" si="105"/>
        <v>0</v>
      </c>
      <c r="I984" s="215">
        <f t="shared" si="106"/>
        <v>8.06</v>
      </c>
      <c r="J984" s="223">
        <v>82</v>
      </c>
      <c r="K984" s="66" t="str">
        <f t="shared" si="107"/>
        <v>Giỏi</v>
      </c>
      <c r="L984" s="66">
        <f t="shared" si="108"/>
        <v>450000</v>
      </c>
      <c r="M984" s="218" t="str">
        <f t="shared" si="102"/>
        <v/>
      </c>
      <c r="N984" s="219">
        <f t="shared" si="103"/>
        <v>1</v>
      </c>
      <c r="O984" s="219" t="str">
        <f t="shared" si="104"/>
        <v/>
      </c>
      <c r="Q984" s="114">
        <v>1</v>
      </c>
    </row>
    <row r="985" spans="1:17" ht="21.75" customHeight="1" x14ac:dyDescent="0.3">
      <c r="A985" s="214">
        <f>SUBTOTAL(9,$Q$22:Q984)+1</f>
        <v>963</v>
      </c>
      <c r="B985" s="223">
        <v>110140115</v>
      </c>
      <c r="C985" s="223" t="s">
        <v>2297</v>
      </c>
      <c r="D985" s="223" t="s">
        <v>2296</v>
      </c>
      <c r="E985" s="223">
        <v>19</v>
      </c>
      <c r="F985" s="223">
        <v>8.06</v>
      </c>
      <c r="G985" s="66" t="str">
        <f>IFERROR(VLOOKUP(B985:B4024,'DOI TUONG'!$C$2:$E$1306,3,FALSE), "")</f>
        <v/>
      </c>
      <c r="H985" s="66">
        <f t="shared" si="105"/>
        <v>0</v>
      </c>
      <c r="I985" s="215">
        <f t="shared" si="106"/>
        <v>8.06</v>
      </c>
      <c r="J985" s="223">
        <v>80</v>
      </c>
      <c r="K985" s="66" t="str">
        <f t="shared" si="107"/>
        <v>Giỏi</v>
      </c>
      <c r="L985" s="66">
        <f t="shared" si="108"/>
        <v>450000</v>
      </c>
      <c r="M985" s="218" t="str">
        <f t="shared" si="102"/>
        <v/>
      </c>
      <c r="N985" s="219">
        <f t="shared" si="103"/>
        <v>1</v>
      </c>
      <c r="O985" s="219" t="str">
        <f t="shared" si="104"/>
        <v/>
      </c>
      <c r="Q985" s="114">
        <v>1</v>
      </c>
    </row>
    <row r="986" spans="1:17" ht="21.75" customHeight="1" x14ac:dyDescent="0.3">
      <c r="A986" s="214">
        <f>SUBTOTAL(9,$Q$22:Q985)+1</f>
        <v>964</v>
      </c>
      <c r="B986" s="223">
        <v>110120211</v>
      </c>
      <c r="C986" s="223" t="s">
        <v>76</v>
      </c>
      <c r="D986" s="223" t="s">
        <v>45</v>
      </c>
      <c r="E986" s="223">
        <v>14.5</v>
      </c>
      <c r="F986" s="223">
        <v>7.75</v>
      </c>
      <c r="G986" s="66" t="str">
        <f>IFERROR(VLOOKUP(B986:B4025,'DOI TUONG'!$C$2:$E$1306,3,FALSE), "")</f>
        <v>BT CĐ</v>
      </c>
      <c r="H986" s="66">
        <f t="shared" si="105"/>
        <v>0.3</v>
      </c>
      <c r="I986" s="215">
        <f t="shared" si="106"/>
        <v>8.0500000000000007</v>
      </c>
      <c r="J986" s="223">
        <v>98</v>
      </c>
      <c r="K986" s="66" t="str">
        <f t="shared" si="107"/>
        <v>Giỏi</v>
      </c>
      <c r="L986" s="66">
        <f t="shared" si="108"/>
        <v>450000</v>
      </c>
      <c r="M986" s="218" t="str">
        <f t="shared" si="102"/>
        <v/>
      </c>
      <c r="N986" s="219">
        <f t="shared" si="103"/>
        <v>1</v>
      </c>
      <c r="O986" s="219" t="str">
        <f t="shared" si="104"/>
        <v/>
      </c>
      <c r="Q986" s="114">
        <v>1</v>
      </c>
    </row>
    <row r="987" spans="1:17" ht="21.75" customHeight="1" x14ac:dyDescent="0.3">
      <c r="A987" s="214">
        <f>SUBTOTAL(9,$Q$22:Q986)+1</f>
        <v>965</v>
      </c>
      <c r="B987" s="223">
        <v>117110112</v>
      </c>
      <c r="C987" s="223" t="s">
        <v>1266</v>
      </c>
      <c r="D987" s="223" t="s">
        <v>297</v>
      </c>
      <c r="E987" s="223">
        <v>19</v>
      </c>
      <c r="F987" s="223">
        <v>8.0500000000000007</v>
      </c>
      <c r="G987" s="66" t="str">
        <f>IFERROR(VLOOKUP(B987:B4026,'DOI TUONG'!$C$2:$E$1306,3,FALSE), "")</f>
        <v/>
      </c>
      <c r="H987" s="66">
        <f t="shared" si="105"/>
        <v>0</v>
      </c>
      <c r="I987" s="215">
        <f t="shared" si="106"/>
        <v>8.0500000000000007</v>
      </c>
      <c r="J987" s="223">
        <v>94</v>
      </c>
      <c r="K987" s="66" t="str">
        <f t="shared" si="107"/>
        <v>Giỏi</v>
      </c>
      <c r="L987" s="66">
        <f t="shared" si="108"/>
        <v>450000</v>
      </c>
      <c r="M987" s="218" t="str">
        <f t="shared" si="102"/>
        <v/>
      </c>
      <c r="N987" s="219">
        <f t="shared" si="103"/>
        <v>1</v>
      </c>
      <c r="O987" s="219" t="str">
        <f t="shared" si="104"/>
        <v/>
      </c>
      <c r="Q987" s="114">
        <v>1</v>
      </c>
    </row>
    <row r="988" spans="1:17" ht="21.75" customHeight="1" x14ac:dyDescent="0.3">
      <c r="A988" s="214">
        <f>SUBTOTAL(9,$Q$22:Q987)+1</f>
        <v>966</v>
      </c>
      <c r="B988" s="223">
        <v>103130205</v>
      </c>
      <c r="C988" s="223" t="s">
        <v>3268</v>
      </c>
      <c r="D988" s="223" t="s">
        <v>411</v>
      </c>
      <c r="E988" s="223">
        <v>19</v>
      </c>
      <c r="F988" s="223">
        <v>8.0500000000000007</v>
      </c>
      <c r="G988" s="66" t="str">
        <f>IFERROR(VLOOKUP(B988:B4027,'DOI TUONG'!$C$2:$E$1306,3,FALSE), "")</f>
        <v/>
      </c>
      <c r="H988" s="66">
        <f t="shared" si="105"/>
        <v>0</v>
      </c>
      <c r="I988" s="215">
        <f t="shared" si="106"/>
        <v>8.0500000000000007</v>
      </c>
      <c r="J988" s="223">
        <v>90</v>
      </c>
      <c r="K988" s="66" t="str">
        <f t="shared" si="107"/>
        <v>Giỏi</v>
      </c>
      <c r="L988" s="66">
        <f t="shared" si="108"/>
        <v>450000</v>
      </c>
      <c r="M988" s="218" t="str">
        <f t="shared" si="102"/>
        <v/>
      </c>
      <c r="N988" s="219">
        <f t="shared" si="103"/>
        <v>1</v>
      </c>
      <c r="O988" s="219" t="str">
        <f t="shared" si="104"/>
        <v/>
      </c>
      <c r="Q988" s="114">
        <v>1</v>
      </c>
    </row>
    <row r="989" spans="1:17" ht="21.75" customHeight="1" x14ac:dyDescent="0.3">
      <c r="A989" s="214">
        <f>SUBTOTAL(9,$Q$22:Q988)+1</f>
        <v>967</v>
      </c>
      <c r="B989" s="223">
        <v>110110275</v>
      </c>
      <c r="C989" s="223" t="s">
        <v>2304</v>
      </c>
      <c r="D989" s="223" t="s">
        <v>175</v>
      </c>
      <c r="E989" s="223">
        <v>19</v>
      </c>
      <c r="F989" s="223">
        <v>8.0500000000000007</v>
      </c>
      <c r="G989" s="66" t="str">
        <f>IFERROR(VLOOKUP(B989:B4028,'DOI TUONG'!$C$2:$E$1306,3,FALSE), "")</f>
        <v/>
      </c>
      <c r="H989" s="66">
        <f t="shared" si="105"/>
        <v>0</v>
      </c>
      <c r="I989" s="215">
        <f t="shared" si="106"/>
        <v>8.0500000000000007</v>
      </c>
      <c r="J989" s="223">
        <v>89</v>
      </c>
      <c r="K989" s="66" t="str">
        <f t="shared" si="107"/>
        <v>Giỏi</v>
      </c>
      <c r="L989" s="66">
        <f t="shared" si="108"/>
        <v>450000</v>
      </c>
      <c r="M989" s="218" t="str">
        <f t="shared" ref="M989:M1052" si="109">IF(K989="Xuất sắc",1,"")</f>
        <v/>
      </c>
      <c r="N989" s="219">
        <f t="shared" ref="N989:N1052" si="110">IF(K989="Giỏi",1,"")</f>
        <v>1</v>
      </c>
      <c r="O989" s="219" t="str">
        <f t="shared" ref="O989:O1052" si="111">IF(K989="Khá",1,"")</f>
        <v/>
      </c>
      <c r="Q989" s="114">
        <v>1</v>
      </c>
    </row>
    <row r="990" spans="1:17" ht="21.75" customHeight="1" x14ac:dyDescent="0.3">
      <c r="A990" s="214">
        <f>SUBTOTAL(9,$Q$22:Q989)+1</f>
        <v>968</v>
      </c>
      <c r="B990" s="223">
        <v>101110285</v>
      </c>
      <c r="C990" s="223" t="s">
        <v>830</v>
      </c>
      <c r="D990" s="223" t="s">
        <v>270</v>
      </c>
      <c r="E990" s="223">
        <v>20</v>
      </c>
      <c r="F990" s="223">
        <v>8.0500000000000007</v>
      </c>
      <c r="G990" s="66" t="str">
        <f>IFERROR(VLOOKUP(B990:B4029,'DOI TUONG'!$C$2:$E$1306,3,FALSE), "")</f>
        <v/>
      </c>
      <c r="H990" s="66">
        <f t="shared" si="105"/>
        <v>0</v>
      </c>
      <c r="I990" s="215">
        <f t="shared" si="106"/>
        <v>8.0500000000000007</v>
      </c>
      <c r="J990" s="223">
        <v>88</v>
      </c>
      <c r="K990" s="66" t="str">
        <f t="shared" si="107"/>
        <v>Giỏi</v>
      </c>
      <c r="L990" s="66">
        <f t="shared" si="108"/>
        <v>450000</v>
      </c>
      <c r="M990" s="218" t="str">
        <f t="shared" si="109"/>
        <v/>
      </c>
      <c r="N990" s="219">
        <f t="shared" si="110"/>
        <v>1</v>
      </c>
      <c r="O990" s="219" t="str">
        <f t="shared" si="111"/>
        <v/>
      </c>
      <c r="Q990" s="114">
        <v>1</v>
      </c>
    </row>
    <row r="991" spans="1:17" ht="21.75" customHeight="1" x14ac:dyDescent="0.3">
      <c r="A991" s="214">
        <f>SUBTOTAL(9,$Q$22:Q990)+1</f>
        <v>969</v>
      </c>
      <c r="B991" s="223">
        <v>103130099</v>
      </c>
      <c r="C991" s="223" t="s">
        <v>1145</v>
      </c>
      <c r="D991" s="223" t="s">
        <v>207</v>
      </c>
      <c r="E991" s="223">
        <v>17</v>
      </c>
      <c r="F991" s="223">
        <v>8.0500000000000007</v>
      </c>
      <c r="G991" s="66" t="str">
        <f>IFERROR(VLOOKUP(B991:B4030,'DOI TUONG'!$C$2:$E$1306,3,FALSE), "")</f>
        <v/>
      </c>
      <c r="H991" s="66">
        <f t="shared" si="105"/>
        <v>0</v>
      </c>
      <c r="I991" s="215">
        <f t="shared" si="106"/>
        <v>8.0500000000000007</v>
      </c>
      <c r="J991" s="223">
        <v>88</v>
      </c>
      <c r="K991" s="66" t="str">
        <f t="shared" si="107"/>
        <v>Giỏi</v>
      </c>
      <c r="L991" s="66">
        <f t="shared" si="108"/>
        <v>450000</v>
      </c>
      <c r="M991" s="218" t="str">
        <f t="shared" si="109"/>
        <v/>
      </c>
      <c r="N991" s="219">
        <f t="shared" si="110"/>
        <v>1</v>
      </c>
      <c r="O991" s="219" t="str">
        <f t="shared" si="111"/>
        <v/>
      </c>
      <c r="Q991" s="114">
        <v>1</v>
      </c>
    </row>
    <row r="992" spans="1:17" ht="21.75" customHeight="1" x14ac:dyDescent="0.3">
      <c r="A992" s="214">
        <f>SUBTOTAL(9,$Q$22:Q991)+1</f>
        <v>970</v>
      </c>
      <c r="B992" s="223">
        <v>107140129</v>
      </c>
      <c r="C992" s="223" t="s">
        <v>2088</v>
      </c>
      <c r="D992" s="223" t="s">
        <v>1998</v>
      </c>
      <c r="E992" s="223">
        <v>22</v>
      </c>
      <c r="F992" s="223">
        <v>8.0500000000000007</v>
      </c>
      <c r="G992" s="66" t="str">
        <f>IFERROR(VLOOKUP(B992:B4031,'DOI TUONG'!$C$2:$E$1306,3,FALSE), "")</f>
        <v/>
      </c>
      <c r="H992" s="66">
        <f t="shared" si="105"/>
        <v>0</v>
      </c>
      <c r="I992" s="215">
        <f t="shared" si="106"/>
        <v>8.0500000000000007</v>
      </c>
      <c r="J992" s="223">
        <v>88</v>
      </c>
      <c r="K992" s="66" t="str">
        <f t="shared" si="107"/>
        <v>Giỏi</v>
      </c>
      <c r="L992" s="66">
        <f t="shared" si="108"/>
        <v>450000</v>
      </c>
      <c r="M992" s="218" t="str">
        <f t="shared" si="109"/>
        <v/>
      </c>
      <c r="N992" s="219">
        <f t="shared" si="110"/>
        <v>1</v>
      </c>
      <c r="O992" s="219" t="str">
        <f t="shared" si="111"/>
        <v/>
      </c>
      <c r="Q992" s="114">
        <v>1</v>
      </c>
    </row>
    <row r="993" spans="1:17" ht="21.75" customHeight="1" x14ac:dyDescent="0.3">
      <c r="A993" s="214">
        <f>SUBTOTAL(9,$Q$22:Q992)+1</f>
        <v>971</v>
      </c>
      <c r="B993" s="223">
        <v>118110152</v>
      </c>
      <c r="C993" s="223" t="s">
        <v>1022</v>
      </c>
      <c r="D993" s="223" t="s">
        <v>95</v>
      </c>
      <c r="E993" s="223">
        <v>20</v>
      </c>
      <c r="F993" s="223">
        <v>8.0500000000000007</v>
      </c>
      <c r="G993" s="66" t="str">
        <f>IFERROR(VLOOKUP(B993:B4032,'DOI TUONG'!$C$2:$E$1306,3,FALSE), "")</f>
        <v/>
      </c>
      <c r="H993" s="66">
        <f t="shared" si="105"/>
        <v>0</v>
      </c>
      <c r="I993" s="215">
        <f t="shared" si="106"/>
        <v>8.0500000000000007</v>
      </c>
      <c r="J993" s="223">
        <v>88</v>
      </c>
      <c r="K993" s="66" t="str">
        <f t="shared" si="107"/>
        <v>Giỏi</v>
      </c>
      <c r="L993" s="66">
        <f t="shared" si="108"/>
        <v>450000</v>
      </c>
      <c r="M993" s="218" t="str">
        <f t="shared" si="109"/>
        <v/>
      </c>
      <c r="N993" s="219">
        <f t="shared" si="110"/>
        <v>1</v>
      </c>
      <c r="O993" s="219" t="str">
        <f t="shared" si="111"/>
        <v/>
      </c>
      <c r="Q993" s="114">
        <v>1</v>
      </c>
    </row>
    <row r="994" spans="1:17" ht="21.75" customHeight="1" x14ac:dyDescent="0.3">
      <c r="A994" s="214">
        <f>SUBTOTAL(9,$Q$22:Q993)+1</f>
        <v>972</v>
      </c>
      <c r="B994" s="223">
        <v>118110059</v>
      </c>
      <c r="C994" s="223" t="s">
        <v>1509</v>
      </c>
      <c r="D994" s="223" t="s">
        <v>178</v>
      </c>
      <c r="E994" s="223">
        <v>17</v>
      </c>
      <c r="F994" s="223">
        <v>8.0500000000000007</v>
      </c>
      <c r="G994" s="66" t="str">
        <f>IFERROR(VLOOKUP(B994:B4033,'DOI TUONG'!$C$2:$E$1306,3,FALSE), "")</f>
        <v/>
      </c>
      <c r="H994" s="66">
        <f t="shared" si="105"/>
        <v>0</v>
      </c>
      <c r="I994" s="215">
        <f t="shared" si="106"/>
        <v>8.0500000000000007</v>
      </c>
      <c r="J994" s="223">
        <v>86</v>
      </c>
      <c r="K994" s="66" t="str">
        <f t="shared" si="107"/>
        <v>Giỏi</v>
      </c>
      <c r="L994" s="66">
        <f t="shared" si="108"/>
        <v>450000</v>
      </c>
      <c r="M994" s="218" t="str">
        <f t="shared" si="109"/>
        <v/>
      </c>
      <c r="N994" s="219">
        <f t="shared" si="110"/>
        <v>1</v>
      </c>
      <c r="O994" s="219" t="str">
        <f t="shared" si="111"/>
        <v/>
      </c>
      <c r="Q994" s="114">
        <v>1</v>
      </c>
    </row>
    <row r="995" spans="1:17" ht="21.75" customHeight="1" x14ac:dyDescent="0.3">
      <c r="A995" s="214">
        <f>SUBTOTAL(9,$Q$22:Q994)+1</f>
        <v>973</v>
      </c>
      <c r="B995" s="223">
        <v>107130120</v>
      </c>
      <c r="C995" s="223" t="s">
        <v>1508</v>
      </c>
      <c r="D995" s="223" t="s">
        <v>289</v>
      </c>
      <c r="E995" s="223">
        <v>17</v>
      </c>
      <c r="F995" s="223">
        <v>8.0500000000000007</v>
      </c>
      <c r="G995" s="66" t="str">
        <f>IFERROR(VLOOKUP(B995:B4034,'DOI TUONG'!$C$2:$E$1306,3,FALSE), "")</f>
        <v/>
      </c>
      <c r="H995" s="66">
        <f t="shared" si="105"/>
        <v>0</v>
      </c>
      <c r="I995" s="215">
        <f t="shared" si="106"/>
        <v>8.0500000000000007</v>
      </c>
      <c r="J995" s="223">
        <v>84</v>
      </c>
      <c r="K995" s="66" t="str">
        <f t="shared" si="107"/>
        <v>Giỏi</v>
      </c>
      <c r="L995" s="66">
        <f t="shared" si="108"/>
        <v>450000</v>
      </c>
      <c r="M995" s="218" t="str">
        <f t="shared" si="109"/>
        <v/>
      </c>
      <c r="N995" s="219">
        <f t="shared" si="110"/>
        <v>1</v>
      </c>
      <c r="O995" s="219" t="str">
        <f t="shared" si="111"/>
        <v/>
      </c>
      <c r="Q995" s="114">
        <v>1</v>
      </c>
    </row>
    <row r="996" spans="1:17" ht="21.75" customHeight="1" x14ac:dyDescent="0.3">
      <c r="A996" s="214">
        <f>SUBTOTAL(9,$Q$22:Q995)+1</f>
        <v>974</v>
      </c>
      <c r="B996" s="223">
        <v>109120131</v>
      </c>
      <c r="C996" s="223" t="s">
        <v>2940</v>
      </c>
      <c r="D996" s="223" t="s">
        <v>247</v>
      </c>
      <c r="E996" s="223">
        <v>17</v>
      </c>
      <c r="F996" s="223">
        <v>8.0500000000000007</v>
      </c>
      <c r="G996" s="66" t="str">
        <f>IFERROR(VLOOKUP(B996:B4035,'DOI TUONG'!$C$2:$E$1306,3,FALSE), "")</f>
        <v/>
      </c>
      <c r="H996" s="66">
        <f t="shared" si="105"/>
        <v>0</v>
      </c>
      <c r="I996" s="215">
        <f t="shared" si="106"/>
        <v>8.0500000000000007</v>
      </c>
      <c r="J996" s="223">
        <v>84</v>
      </c>
      <c r="K996" s="66" t="str">
        <f t="shared" si="107"/>
        <v>Giỏi</v>
      </c>
      <c r="L996" s="66">
        <f t="shared" si="108"/>
        <v>450000</v>
      </c>
      <c r="M996" s="218" t="str">
        <f t="shared" si="109"/>
        <v/>
      </c>
      <c r="N996" s="219">
        <f t="shared" si="110"/>
        <v>1</v>
      </c>
      <c r="O996" s="219" t="str">
        <f t="shared" si="111"/>
        <v/>
      </c>
      <c r="Q996" s="114">
        <v>1</v>
      </c>
    </row>
    <row r="997" spans="1:17" ht="21.75" customHeight="1" x14ac:dyDescent="0.3">
      <c r="A997" s="214">
        <f>SUBTOTAL(9,$Q$22:Q996)+1</f>
        <v>975</v>
      </c>
      <c r="B997" s="223">
        <v>102110362</v>
      </c>
      <c r="C997" s="223" t="s">
        <v>1603</v>
      </c>
      <c r="D997" s="223" t="s">
        <v>32</v>
      </c>
      <c r="E997" s="223">
        <v>21</v>
      </c>
      <c r="F997" s="223">
        <v>8.0500000000000007</v>
      </c>
      <c r="G997" s="66" t="str">
        <f>IFERROR(VLOOKUP(B997:B4036,'DOI TUONG'!$C$2:$E$1306,3,FALSE), "")</f>
        <v/>
      </c>
      <c r="H997" s="66">
        <f t="shared" si="105"/>
        <v>0</v>
      </c>
      <c r="I997" s="215">
        <f t="shared" si="106"/>
        <v>8.0500000000000007</v>
      </c>
      <c r="J997" s="223">
        <v>82</v>
      </c>
      <c r="K997" s="66" t="str">
        <f t="shared" si="107"/>
        <v>Giỏi</v>
      </c>
      <c r="L997" s="66">
        <f t="shared" si="108"/>
        <v>450000</v>
      </c>
      <c r="M997" s="218" t="str">
        <f t="shared" si="109"/>
        <v/>
      </c>
      <c r="N997" s="219">
        <f t="shared" si="110"/>
        <v>1</v>
      </c>
      <c r="O997" s="219" t="str">
        <f t="shared" si="111"/>
        <v/>
      </c>
      <c r="Q997" s="114">
        <v>1</v>
      </c>
    </row>
    <row r="998" spans="1:17" ht="21.75" customHeight="1" x14ac:dyDescent="0.3">
      <c r="A998" s="214">
        <f>SUBTOTAL(9,$Q$22:Q997)+1</f>
        <v>976</v>
      </c>
      <c r="B998" s="223">
        <v>117110153</v>
      </c>
      <c r="C998" s="223" t="s">
        <v>3726</v>
      </c>
      <c r="D998" s="223" t="s">
        <v>297</v>
      </c>
      <c r="E998" s="223">
        <v>19</v>
      </c>
      <c r="F998" s="223">
        <v>8.0500000000000007</v>
      </c>
      <c r="G998" s="66" t="str">
        <f>IFERROR(VLOOKUP(B998:B4037,'DOI TUONG'!$C$2:$E$1306,3,FALSE), "")</f>
        <v/>
      </c>
      <c r="H998" s="66">
        <f t="shared" si="105"/>
        <v>0</v>
      </c>
      <c r="I998" s="215">
        <f t="shared" si="106"/>
        <v>8.0500000000000007</v>
      </c>
      <c r="J998" s="223">
        <v>82</v>
      </c>
      <c r="K998" s="66" t="str">
        <f t="shared" si="107"/>
        <v>Giỏi</v>
      </c>
      <c r="L998" s="66">
        <f t="shared" si="108"/>
        <v>450000</v>
      </c>
      <c r="M998" s="218" t="str">
        <f t="shared" si="109"/>
        <v/>
      </c>
      <c r="N998" s="219">
        <f t="shared" si="110"/>
        <v>1</v>
      </c>
      <c r="O998" s="219" t="str">
        <f t="shared" si="111"/>
        <v/>
      </c>
      <c r="Q998" s="114">
        <v>1</v>
      </c>
    </row>
    <row r="999" spans="1:17" ht="21.75" customHeight="1" x14ac:dyDescent="0.3">
      <c r="A999" s="214">
        <f>SUBTOTAL(9,$Q$22:Q998)+1</f>
        <v>977</v>
      </c>
      <c r="B999" s="223">
        <v>110140145</v>
      </c>
      <c r="C999" s="223" t="s">
        <v>3920</v>
      </c>
      <c r="D999" s="223" t="s">
        <v>2296</v>
      </c>
      <c r="E999" s="223">
        <v>17</v>
      </c>
      <c r="F999" s="223">
        <v>8.0500000000000007</v>
      </c>
      <c r="G999" s="66" t="str">
        <f>IFERROR(VLOOKUP(B999:B4038,'DOI TUONG'!$C$2:$E$1306,3,FALSE), "")</f>
        <v/>
      </c>
      <c r="H999" s="66">
        <f t="shared" si="105"/>
        <v>0</v>
      </c>
      <c r="I999" s="215">
        <f t="shared" si="106"/>
        <v>8.0500000000000007</v>
      </c>
      <c r="J999" s="223">
        <v>75</v>
      </c>
      <c r="K999" s="66" t="str">
        <f t="shared" si="107"/>
        <v>Khá</v>
      </c>
      <c r="L999" s="66">
        <f t="shared" si="108"/>
        <v>395000</v>
      </c>
      <c r="M999" s="218" t="str">
        <f t="shared" si="109"/>
        <v/>
      </c>
      <c r="N999" s="219" t="str">
        <f t="shared" si="110"/>
        <v/>
      </c>
      <c r="O999" s="219">
        <f t="shared" si="111"/>
        <v>1</v>
      </c>
      <c r="Q999" s="114">
        <v>1</v>
      </c>
    </row>
    <row r="1000" spans="1:17" ht="21.75" customHeight="1" x14ac:dyDescent="0.3">
      <c r="A1000" s="214">
        <f>SUBTOTAL(9,$Q$22:Q999)+1</f>
        <v>978</v>
      </c>
      <c r="B1000" s="223">
        <v>117120058</v>
      </c>
      <c r="C1000" s="223" t="s">
        <v>496</v>
      </c>
      <c r="D1000" s="223" t="s">
        <v>189</v>
      </c>
      <c r="E1000" s="223">
        <v>17</v>
      </c>
      <c r="F1000" s="223">
        <v>7.85</v>
      </c>
      <c r="G1000" s="66" t="str">
        <f>IFERROR(VLOOKUP(B1000:B4039,'DOI TUONG'!$C$2:$E$1306,3,FALSE), "")</f>
        <v>PBT CĐ</v>
      </c>
      <c r="H1000" s="66">
        <f t="shared" si="105"/>
        <v>0.2</v>
      </c>
      <c r="I1000" s="215">
        <f t="shared" si="106"/>
        <v>8.0499999999999989</v>
      </c>
      <c r="J1000" s="223">
        <v>90</v>
      </c>
      <c r="K1000" s="66" t="str">
        <f t="shared" si="107"/>
        <v>Giỏi</v>
      </c>
      <c r="L1000" s="66">
        <f t="shared" si="108"/>
        <v>450000</v>
      </c>
      <c r="M1000" s="218" t="str">
        <f t="shared" si="109"/>
        <v/>
      </c>
      <c r="N1000" s="219">
        <f t="shared" si="110"/>
        <v>1</v>
      </c>
      <c r="O1000" s="219" t="str">
        <f t="shared" si="111"/>
        <v/>
      </c>
      <c r="Q1000" s="114">
        <v>1</v>
      </c>
    </row>
    <row r="1001" spans="1:17" ht="21.75" customHeight="1" x14ac:dyDescent="0.3">
      <c r="A1001" s="214">
        <f>SUBTOTAL(9,$Q$22:Q1000)+1</f>
        <v>979</v>
      </c>
      <c r="B1001" s="223">
        <v>118120047</v>
      </c>
      <c r="C1001" s="223" t="s">
        <v>643</v>
      </c>
      <c r="D1001" s="223" t="s">
        <v>82</v>
      </c>
      <c r="E1001" s="223">
        <v>19</v>
      </c>
      <c r="F1001" s="223">
        <v>7.74</v>
      </c>
      <c r="G1001" s="66" t="str">
        <f>IFERROR(VLOOKUP(B1001:B4040,'DOI TUONG'!$C$2:$E$1306,3,FALSE), "")</f>
        <v>PBT LCĐ</v>
      </c>
      <c r="H1001" s="66">
        <f t="shared" si="105"/>
        <v>0.3</v>
      </c>
      <c r="I1001" s="215">
        <f t="shared" si="106"/>
        <v>8.0400000000000009</v>
      </c>
      <c r="J1001" s="223">
        <v>90</v>
      </c>
      <c r="K1001" s="66" t="str">
        <f t="shared" si="107"/>
        <v>Giỏi</v>
      </c>
      <c r="L1001" s="66">
        <f t="shared" si="108"/>
        <v>450000</v>
      </c>
      <c r="M1001" s="218" t="str">
        <f t="shared" si="109"/>
        <v/>
      </c>
      <c r="N1001" s="219">
        <f t="shared" si="110"/>
        <v>1</v>
      </c>
      <c r="O1001" s="219" t="str">
        <f t="shared" si="111"/>
        <v/>
      </c>
      <c r="Q1001" s="114">
        <v>1</v>
      </c>
    </row>
    <row r="1002" spans="1:17" ht="21.75" customHeight="1" x14ac:dyDescent="0.3">
      <c r="A1002" s="214">
        <f>SUBTOTAL(9,$Q$22:Q1001)+1</f>
        <v>980</v>
      </c>
      <c r="B1002" s="223">
        <v>103130037</v>
      </c>
      <c r="C1002" s="223" t="s">
        <v>447</v>
      </c>
      <c r="D1002" s="223" t="s">
        <v>207</v>
      </c>
      <c r="E1002" s="223">
        <v>19</v>
      </c>
      <c r="F1002" s="223">
        <v>7.74</v>
      </c>
      <c r="G1002" s="66" t="str">
        <f>IFERROR(VLOOKUP(B1002:B4041,'DOI TUONG'!$C$2:$E$1306,3,FALSE), "")</f>
        <v>LT</v>
      </c>
      <c r="H1002" s="66">
        <f t="shared" si="105"/>
        <v>0.3</v>
      </c>
      <c r="I1002" s="215">
        <f t="shared" si="106"/>
        <v>8.0400000000000009</v>
      </c>
      <c r="J1002" s="223">
        <v>88</v>
      </c>
      <c r="K1002" s="66" t="str">
        <f t="shared" si="107"/>
        <v>Giỏi</v>
      </c>
      <c r="L1002" s="66">
        <f t="shared" si="108"/>
        <v>450000</v>
      </c>
      <c r="M1002" s="218" t="str">
        <f t="shared" si="109"/>
        <v/>
      </c>
      <c r="N1002" s="219">
        <f t="shared" si="110"/>
        <v>1</v>
      </c>
      <c r="O1002" s="219" t="str">
        <f t="shared" si="111"/>
        <v/>
      </c>
      <c r="Q1002" s="114">
        <v>1</v>
      </c>
    </row>
    <row r="1003" spans="1:17" ht="21.75" customHeight="1" x14ac:dyDescent="0.3">
      <c r="A1003" s="214">
        <f>SUBTOTAL(9,$Q$22:Q1002)+1</f>
        <v>981</v>
      </c>
      <c r="B1003" s="223">
        <v>102110272</v>
      </c>
      <c r="C1003" s="223" t="s">
        <v>676</v>
      </c>
      <c r="D1003" s="223" t="s">
        <v>64</v>
      </c>
      <c r="E1003" s="223">
        <v>16</v>
      </c>
      <c r="F1003" s="223">
        <v>8.0399999999999991</v>
      </c>
      <c r="G1003" s="66" t="str">
        <f>IFERROR(VLOOKUP(B1003:B4042,'DOI TUONG'!$C$2:$E$1306,3,FALSE), "")</f>
        <v/>
      </c>
      <c r="H1003" s="66">
        <f t="shared" si="105"/>
        <v>0</v>
      </c>
      <c r="I1003" s="215">
        <f t="shared" si="106"/>
        <v>8.0399999999999991</v>
      </c>
      <c r="J1003" s="223">
        <v>93</v>
      </c>
      <c r="K1003" s="66" t="str">
        <f t="shared" si="107"/>
        <v>Giỏi</v>
      </c>
      <c r="L1003" s="66">
        <f t="shared" si="108"/>
        <v>450000</v>
      </c>
      <c r="M1003" s="218" t="str">
        <f t="shared" si="109"/>
        <v/>
      </c>
      <c r="N1003" s="219">
        <f t="shared" si="110"/>
        <v>1</v>
      </c>
      <c r="O1003" s="219" t="str">
        <f t="shared" si="111"/>
        <v/>
      </c>
      <c r="Q1003" s="114">
        <v>1</v>
      </c>
    </row>
    <row r="1004" spans="1:17" ht="21.75" customHeight="1" x14ac:dyDescent="0.3">
      <c r="A1004" s="214">
        <f>SUBTOTAL(9,$Q$22:Q1003)+1</f>
        <v>982</v>
      </c>
      <c r="B1004" s="223">
        <v>105120359</v>
      </c>
      <c r="C1004" s="223" t="s">
        <v>1386</v>
      </c>
      <c r="D1004" s="223" t="s">
        <v>168</v>
      </c>
      <c r="E1004" s="223">
        <v>16</v>
      </c>
      <c r="F1004" s="223">
        <v>7.84</v>
      </c>
      <c r="G1004" s="66" t="str">
        <f>IFERROR(VLOOKUP(B1004:B4043,'DOI TUONG'!$C$2:$E$1306,3,FALSE), "")</f>
        <v>LP</v>
      </c>
      <c r="H1004" s="66">
        <f t="shared" si="105"/>
        <v>0.2</v>
      </c>
      <c r="I1004" s="215">
        <f t="shared" si="106"/>
        <v>8.0399999999999991</v>
      </c>
      <c r="J1004" s="223">
        <v>91</v>
      </c>
      <c r="K1004" s="66" t="str">
        <f t="shared" si="107"/>
        <v>Giỏi</v>
      </c>
      <c r="L1004" s="66">
        <f t="shared" si="108"/>
        <v>450000</v>
      </c>
      <c r="M1004" s="218" t="str">
        <f t="shared" si="109"/>
        <v/>
      </c>
      <c r="N1004" s="219">
        <f t="shared" si="110"/>
        <v>1</v>
      </c>
      <c r="O1004" s="219" t="str">
        <f t="shared" si="111"/>
        <v/>
      </c>
      <c r="Q1004" s="114">
        <v>1</v>
      </c>
    </row>
    <row r="1005" spans="1:17" ht="21.75" customHeight="1" x14ac:dyDescent="0.3">
      <c r="A1005" s="214">
        <f>SUBTOTAL(9,$Q$22:Q1004)+1</f>
        <v>983</v>
      </c>
      <c r="B1005" s="223">
        <v>101120290</v>
      </c>
      <c r="C1005" s="223" t="s">
        <v>1075</v>
      </c>
      <c r="D1005" s="223" t="s">
        <v>103</v>
      </c>
      <c r="E1005" s="223">
        <v>19</v>
      </c>
      <c r="F1005" s="223">
        <v>8.0399999999999991</v>
      </c>
      <c r="G1005" s="66" t="str">
        <f>IFERROR(VLOOKUP(B1005:B4044,'DOI TUONG'!$C$2:$E$1306,3,FALSE), "")</f>
        <v/>
      </c>
      <c r="H1005" s="66">
        <f t="shared" si="105"/>
        <v>0</v>
      </c>
      <c r="I1005" s="215">
        <f t="shared" si="106"/>
        <v>8.0399999999999991</v>
      </c>
      <c r="J1005" s="223">
        <v>89</v>
      </c>
      <c r="K1005" s="66" t="str">
        <f t="shared" si="107"/>
        <v>Giỏi</v>
      </c>
      <c r="L1005" s="66">
        <f t="shared" si="108"/>
        <v>450000</v>
      </c>
      <c r="M1005" s="218" t="str">
        <f t="shared" si="109"/>
        <v/>
      </c>
      <c r="N1005" s="219">
        <f t="shared" si="110"/>
        <v>1</v>
      </c>
      <c r="O1005" s="219" t="str">
        <f t="shared" si="111"/>
        <v/>
      </c>
      <c r="Q1005" s="114">
        <v>1</v>
      </c>
    </row>
    <row r="1006" spans="1:17" ht="21.75" customHeight="1" x14ac:dyDescent="0.3">
      <c r="A1006" s="214">
        <f>SUBTOTAL(9,$Q$22:Q1005)+1</f>
        <v>984</v>
      </c>
      <c r="B1006" s="223">
        <v>101110244</v>
      </c>
      <c r="C1006" s="223" t="s">
        <v>1628</v>
      </c>
      <c r="D1006" s="223" t="s">
        <v>333</v>
      </c>
      <c r="E1006" s="223">
        <v>22</v>
      </c>
      <c r="F1006" s="223">
        <v>8.0399999999999991</v>
      </c>
      <c r="G1006" s="66" t="str">
        <f>IFERROR(VLOOKUP(B1006:B4045,'DOI TUONG'!$C$2:$E$1306,3,FALSE), "")</f>
        <v/>
      </c>
      <c r="H1006" s="66">
        <f t="shared" si="105"/>
        <v>0</v>
      </c>
      <c r="I1006" s="215">
        <f t="shared" si="106"/>
        <v>8.0399999999999991</v>
      </c>
      <c r="J1006" s="223">
        <v>88</v>
      </c>
      <c r="K1006" s="66" t="str">
        <f t="shared" si="107"/>
        <v>Giỏi</v>
      </c>
      <c r="L1006" s="66">
        <f t="shared" si="108"/>
        <v>450000</v>
      </c>
      <c r="M1006" s="218" t="str">
        <f t="shared" si="109"/>
        <v/>
      </c>
      <c r="N1006" s="219">
        <f t="shared" si="110"/>
        <v>1</v>
      </c>
      <c r="O1006" s="219" t="str">
        <f t="shared" si="111"/>
        <v/>
      </c>
      <c r="Q1006" s="114">
        <v>1</v>
      </c>
    </row>
    <row r="1007" spans="1:17" ht="21.75" customHeight="1" x14ac:dyDescent="0.3">
      <c r="A1007" s="214">
        <f>SUBTOTAL(9,$Q$22:Q1006)+1</f>
        <v>985</v>
      </c>
      <c r="B1007" s="223">
        <v>105130268</v>
      </c>
      <c r="C1007" s="223" t="s">
        <v>1871</v>
      </c>
      <c r="D1007" s="223" t="s">
        <v>181</v>
      </c>
      <c r="E1007" s="223">
        <v>18.5</v>
      </c>
      <c r="F1007" s="223">
        <v>8.0399999999999991</v>
      </c>
      <c r="G1007" s="66" t="str">
        <f>IFERROR(VLOOKUP(B1007:B4046,'DOI TUONG'!$C$2:$E$1306,3,FALSE), "")</f>
        <v/>
      </c>
      <c r="H1007" s="66">
        <f t="shared" si="105"/>
        <v>0</v>
      </c>
      <c r="I1007" s="215">
        <f t="shared" si="106"/>
        <v>8.0399999999999991</v>
      </c>
      <c r="J1007" s="223">
        <v>88</v>
      </c>
      <c r="K1007" s="66" t="str">
        <f t="shared" si="107"/>
        <v>Giỏi</v>
      </c>
      <c r="L1007" s="66">
        <f t="shared" si="108"/>
        <v>450000</v>
      </c>
      <c r="M1007" s="218" t="str">
        <f t="shared" si="109"/>
        <v/>
      </c>
      <c r="N1007" s="219">
        <f t="shared" si="110"/>
        <v>1</v>
      </c>
      <c r="O1007" s="219" t="str">
        <f t="shared" si="111"/>
        <v/>
      </c>
      <c r="Q1007" s="114">
        <v>1</v>
      </c>
    </row>
    <row r="1008" spans="1:17" ht="21.75" customHeight="1" x14ac:dyDescent="0.3">
      <c r="A1008" s="214">
        <f>SUBTOTAL(9,$Q$22:Q1007)+1</f>
        <v>986</v>
      </c>
      <c r="B1008" s="223">
        <v>118120088</v>
      </c>
      <c r="C1008" s="223" t="s">
        <v>3784</v>
      </c>
      <c r="D1008" s="223" t="s">
        <v>80</v>
      </c>
      <c r="E1008" s="223">
        <v>19</v>
      </c>
      <c r="F1008" s="223">
        <v>8.0399999999999991</v>
      </c>
      <c r="G1008" s="66" t="str">
        <f>IFERROR(VLOOKUP(B1008:B4047,'DOI TUONG'!$C$2:$E$1306,3,FALSE), "")</f>
        <v/>
      </c>
      <c r="H1008" s="66">
        <f t="shared" si="105"/>
        <v>0</v>
      </c>
      <c r="I1008" s="215">
        <f t="shared" si="106"/>
        <v>8.0399999999999991</v>
      </c>
      <c r="J1008" s="223">
        <v>88</v>
      </c>
      <c r="K1008" s="66" t="str">
        <f t="shared" si="107"/>
        <v>Giỏi</v>
      </c>
      <c r="L1008" s="66">
        <f t="shared" si="108"/>
        <v>450000</v>
      </c>
      <c r="M1008" s="218" t="str">
        <f t="shared" si="109"/>
        <v/>
      </c>
      <c r="N1008" s="219">
        <f t="shared" si="110"/>
        <v>1</v>
      </c>
      <c r="O1008" s="219" t="str">
        <f t="shared" si="111"/>
        <v/>
      </c>
      <c r="Q1008" s="114">
        <v>1</v>
      </c>
    </row>
    <row r="1009" spans="1:17" ht="21.75" customHeight="1" x14ac:dyDescent="0.3">
      <c r="A1009" s="214">
        <f>SUBTOTAL(9,$Q$22:Q1008)+1</f>
        <v>987</v>
      </c>
      <c r="B1009" s="223">
        <v>118140069</v>
      </c>
      <c r="C1009" s="223" t="s">
        <v>3785</v>
      </c>
      <c r="D1009" s="223" t="s">
        <v>2183</v>
      </c>
      <c r="E1009" s="223">
        <v>21</v>
      </c>
      <c r="F1009" s="223">
        <v>8.0399999999999991</v>
      </c>
      <c r="G1009" s="66" t="str">
        <f>IFERROR(VLOOKUP(B1009:B4048,'DOI TUONG'!$C$2:$E$1306,3,FALSE), "")</f>
        <v/>
      </c>
      <c r="H1009" s="66">
        <f t="shared" si="105"/>
        <v>0</v>
      </c>
      <c r="I1009" s="215">
        <f t="shared" si="106"/>
        <v>8.0399999999999991</v>
      </c>
      <c r="J1009" s="223">
        <v>88</v>
      </c>
      <c r="K1009" s="66" t="str">
        <f t="shared" si="107"/>
        <v>Giỏi</v>
      </c>
      <c r="L1009" s="66">
        <f t="shared" si="108"/>
        <v>450000</v>
      </c>
      <c r="M1009" s="218" t="str">
        <f t="shared" si="109"/>
        <v/>
      </c>
      <c r="N1009" s="219">
        <f t="shared" si="110"/>
        <v>1</v>
      </c>
      <c r="O1009" s="219" t="str">
        <f t="shared" si="111"/>
        <v/>
      </c>
      <c r="Q1009" s="114">
        <v>1</v>
      </c>
    </row>
    <row r="1010" spans="1:17" ht="21.75" customHeight="1" x14ac:dyDescent="0.3">
      <c r="A1010" s="214">
        <f>SUBTOTAL(9,$Q$22:Q1009)+1</f>
        <v>988</v>
      </c>
      <c r="B1010" s="223">
        <v>118120002</v>
      </c>
      <c r="C1010" s="223" t="s">
        <v>1103</v>
      </c>
      <c r="D1010" s="223" t="s">
        <v>82</v>
      </c>
      <c r="E1010" s="223">
        <v>19</v>
      </c>
      <c r="F1010" s="223">
        <v>8.0399999999999991</v>
      </c>
      <c r="G1010" s="66" t="str">
        <f>IFERROR(VLOOKUP(B1010:B4049,'DOI TUONG'!$C$2:$E$1306,3,FALSE), "")</f>
        <v/>
      </c>
      <c r="H1010" s="66">
        <f t="shared" si="105"/>
        <v>0</v>
      </c>
      <c r="I1010" s="215">
        <f t="shared" si="106"/>
        <v>8.0399999999999991</v>
      </c>
      <c r="J1010" s="223">
        <v>86</v>
      </c>
      <c r="K1010" s="66" t="str">
        <f t="shared" si="107"/>
        <v>Giỏi</v>
      </c>
      <c r="L1010" s="66">
        <f t="shared" si="108"/>
        <v>450000</v>
      </c>
      <c r="M1010" s="218" t="str">
        <f t="shared" si="109"/>
        <v/>
      </c>
      <c r="N1010" s="219">
        <f t="shared" si="110"/>
        <v>1</v>
      </c>
      <c r="O1010" s="219" t="str">
        <f t="shared" si="111"/>
        <v/>
      </c>
      <c r="Q1010" s="114">
        <v>1</v>
      </c>
    </row>
    <row r="1011" spans="1:17" ht="21.75" customHeight="1" x14ac:dyDescent="0.3">
      <c r="A1011" s="214">
        <f>SUBTOTAL(9,$Q$22:Q1010)+1</f>
        <v>989</v>
      </c>
      <c r="B1011" s="223">
        <v>105130336</v>
      </c>
      <c r="C1011" s="223" t="s">
        <v>1544</v>
      </c>
      <c r="D1011" s="223" t="s">
        <v>84</v>
      </c>
      <c r="E1011" s="223">
        <v>23.5</v>
      </c>
      <c r="F1011" s="223">
        <v>8.0399999999999991</v>
      </c>
      <c r="G1011" s="66" t="str">
        <f>IFERROR(VLOOKUP(B1011:B4050,'DOI TUONG'!$C$2:$E$1306,3,FALSE), "")</f>
        <v/>
      </c>
      <c r="H1011" s="66">
        <f t="shared" si="105"/>
        <v>0</v>
      </c>
      <c r="I1011" s="215">
        <f t="shared" si="106"/>
        <v>8.0399999999999991</v>
      </c>
      <c r="J1011" s="223">
        <v>85</v>
      </c>
      <c r="K1011" s="66" t="str">
        <f t="shared" si="107"/>
        <v>Giỏi</v>
      </c>
      <c r="L1011" s="66">
        <f t="shared" si="108"/>
        <v>450000</v>
      </c>
      <c r="M1011" s="218" t="str">
        <f t="shared" si="109"/>
        <v/>
      </c>
      <c r="N1011" s="219">
        <f t="shared" si="110"/>
        <v>1</v>
      </c>
      <c r="O1011" s="219" t="str">
        <f t="shared" si="111"/>
        <v/>
      </c>
      <c r="Q1011" s="114">
        <v>1</v>
      </c>
    </row>
    <row r="1012" spans="1:17" ht="21.75" customHeight="1" x14ac:dyDescent="0.3">
      <c r="A1012" s="214">
        <f>SUBTOTAL(9,$Q$22:Q1011)+1</f>
        <v>990</v>
      </c>
      <c r="B1012" s="223">
        <v>118140073</v>
      </c>
      <c r="C1012" s="223" t="s">
        <v>2772</v>
      </c>
      <c r="D1012" s="223" t="s">
        <v>2232</v>
      </c>
      <c r="E1012" s="223">
        <v>27</v>
      </c>
      <c r="F1012" s="223">
        <v>7.84</v>
      </c>
      <c r="G1012" s="66" t="str">
        <f>IFERROR(VLOOKUP(B1012:B4051,'DOI TUONG'!$C$2:$E$1306,3,FALSE), "")</f>
        <v>LP</v>
      </c>
      <c r="H1012" s="66">
        <f t="shared" si="105"/>
        <v>0.2</v>
      </c>
      <c r="I1012" s="215">
        <f t="shared" si="106"/>
        <v>8.0399999999999991</v>
      </c>
      <c r="J1012" s="223">
        <v>85</v>
      </c>
      <c r="K1012" s="66" t="str">
        <f t="shared" si="107"/>
        <v>Giỏi</v>
      </c>
      <c r="L1012" s="66">
        <f t="shared" si="108"/>
        <v>450000</v>
      </c>
      <c r="M1012" s="218" t="str">
        <f t="shared" si="109"/>
        <v/>
      </c>
      <c r="N1012" s="219">
        <f t="shared" si="110"/>
        <v>1</v>
      </c>
      <c r="O1012" s="219" t="str">
        <f t="shared" si="111"/>
        <v/>
      </c>
      <c r="Q1012" s="114">
        <v>1</v>
      </c>
    </row>
    <row r="1013" spans="1:17" ht="21.75" customHeight="1" x14ac:dyDescent="0.3">
      <c r="A1013" s="214">
        <f>SUBTOTAL(9,$Q$22:Q1012)+1</f>
        <v>991</v>
      </c>
      <c r="B1013" s="223">
        <v>102110187</v>
      </c>
      <c r="C1013" s="223" t="s">
        <v>224</v>
      </c>
      <c r="D1013" s="223" t="s">
        <v>145</v>
      </c>
      <c r="E1013" s="223">
        <v>16</v>
      </c>
      <c r="F1013" s="223">
        <v>8.0399999999999991</v>
      </c>
      <c r="G1013" s="66" t="str">
        <f>IFERROR(VLOOKUP(B1013:B4052,'DOI TUONG'!$C$2:$E$1306,3,FALSE), "")</f>
        <v/>
      </c>
      <c r="H1013" s="66">
        <f t="shared" si="105"/>
        <v>0</v>
      </c>
      <c r="I1013" s="215">
        <f t="shared" si="106"/>
        <v>8.0399999999999991</v>
      </c>
      <c r="J1013" s="223">
        <v>84</v>
      </c>
      <c r="K1013" s="66" t="str">
        <f t="shared" si="107"/>
        <v>Giỏi</v>
      </c>
      <c r="L1013" s="66">
        <f t="shared" si="108"/>
        <v>450000</v>
      </c>
      <c r="M1013" s="218" t="str">
        <f t="shared" si="109"/>
        <v/>
      </c>
      <c r="N1013" s="219">
        <f t="shared" si="110"/>
        <v>1</v>
      </c>
      <c r="O1013" s="219" t="str">
        <f t="shared" si="111"/>
        <v/>
      </c>
      <c r="Q1013" s="114">
        <v>1</v>
      </c>
    </row>
    <row r="1014" spans="1:17" ht="21.75" customHeight="1" x14ac:dyDescent="0.3">
      <c r="A1014" s="214">
        <f>SUBTOTAL(9,$Q$22:Q1013)+1</f>
        <v>992</v>
      </c>
      <c r="B1014" s="223">
        <v>107140230</v>
      </c>
      <c r="C1014" s="223" t="s">
        <v>3590</v>
      </c>
      <c r="D1014" s="223" t="s">
        <v>1991</v>
      </c>
      <c r="E1014" s="223">
        <v>18</v>
      </c>
      <c r="F1014" s="223">
        <v>8.0399999999999991</v>
      </c>
      <c r="G1014" s="66" t="str">
        <f>IFERROR(VLOOKUP(B1014:B4053,'DOI TUONG'!$C$2:$E$1306,3,FALSE), "")</f>
        <v/>
      </c>
      <c r="H1014" s="66">
        <f t="shared" si="105"/>
        <v>0</v>
      </c>
      <c r="I1014" s="215">
        <f t="shared" si="106"/>
        <v>8.0399999999999991</v>
      </c>
      <c r="J1014" s="223">
        <v>84</v>
      </c>
      <c r="K1014" s="66" t="str">
        <f t="shared" si="107"/>
        <v>Giỏi</v>
      </c>
      <c r="L1014" s="66">
        <f t="shared" si="108"/>
        <v>450000</v>
      </c>
      <c r="M1014" s="218" t="str">
        <f t="shared" si="109"/>
        <v/>
      </c>
      <c r="N1014" s="219">
        <f t="shared" si="110"/>
        <v>1</v>
      </c>
      <c r="O1014" s="219" t="str">
        <f t="shared" si="111"/>
        <v/>
      </c>
      <c r="Q1014" s="114">
        <v>1</v>
      </c>
    </row>
    <row r="1015" spans="1:17" ht="21.75" customHeight="1" x14ac:dyDescent="0.3">
      <c r="A1015" s="214">
        <f>SUBTOTAL(9,$Q$22:Q1014)+1</f>
        <v>993</v>
      </c>
      <c r="B1015" s="223">
        <v>110140191</v>
      </c>
      <c r="C1015" s="223" t="s">
        <v>615</v>
      </c>
      <c r="D1015" s="223" t="s">
        <v>2300</v>
      </c>
      <c r="E1015" s="223">
        <v>17</v>
      </c>
      <c r="F1015" s="223">
        <v>8.0399999999999991</v>
      </c>
      <c r="G1015" s="66" t="str">
        <f>IFERROR(VLOOKUP(B1015:B4054,'DOI TUONG'!$C$2:$E$1306,3,FALSE), "")</f>
        <v/>
      </c>
      <c r="H1015" s="66">
        <f t="shared" si="105"/>
        <v>0</v>
      </c>
      <c r="I1015" s="215">
        <f t="shared" si="106"/>
        <v>8.0399999999999991</v>
      </c>
      <c r="J1015" s="223">
        <v>84</v>
      </c>
      <c r="K1015" s="66" t="str">
        <f t="shared" si="107"/>
        <v>Giỏi</v>
      </c>
      <c r="L1015" s="66">
        <f t="shared" si="108"/>
        <v>450000</v>
      </c>
      <c r="M1015" s="218" t="str">
        <f t="shared" si="109"/>
        <v/>
      </c>
      <c r="N1015" s="219">
        <f t="shared" si="110"/>
        <v>1</v>
      </c>
      <c r="O1015" s="219" t="str">
        <f t="shared" si="111"/>
        <v/>
      </c>
      <c r="Q1015" s="114">
        <v>1</v>
      </c>
    </row>
    <row r="1016" spans="1:17" ht="21.75" customHeight="1" x14ac:dyDescent="0.3">
      <c r="A1016" s="214">
        <f>SUBTOTAL(9,$Q$22:Q1015)+1</f>
        <v>994</v>
      </c>
      <c r="B1016" s="223">
        <v>110110437</v>
      </c>
      <c r="C1016" s="223" t="s">
        <v>3921</v>
      </c>
      <c r="D1016" s="223" t="s">
        <v>147</v>
      </c>
      <c r="E1016" s="223">
        <v>21</v>
      </c>
      <c r="F1016" s="223">
        <v>8.0399999999999991</v>
      </c>
      <c r="G1016" s="66" t="str">
        <f>IFERROR(VLOOKUP(B1016:B4055,'DOI TUONG'!$C$2:$E$1306,3,FALSE), "")</f>
        <v/>
      </c>
      <c r="H1016" s="66">
        <f t="shared" si="105"/>
        <v>0</v>
      </c>
      <c r="I1016" s="215">
        <f t="shared" si="106"/>
        <v>8.0399999999999991</v>
      </c>
      <c r="J1016" s="223">
        <v>82</v>
      </c>
      <c r="K1016" s="66" t="str">
        <f t="shared" si="107"/>
        <v>Giỏi</v>
      </c>
      <c r="L1016" s="66">
        <f t="shared" si="108"/>
        <v>450000</v>
      </c>
      <c r="M1016" s="218" t="str">
        <f t="shared" si="109"/>
        <v/>
      </c>
      <c r="N1016" s="219">
        <f t="shared" si="110"/>
        <v>1</v>
      </c>
      <c r="O1016" s="219" t="str">
        <f t="shared" si="111"/>
        <v/>
      </c>
      <c r="Q1016" s="114">
        <v>1</v>
      </c>
    </row>
    <row r="1017" spans="1:17" ht="21.75" customHeight="1" x14ac:dyDescent="0.3">
      <c r="A1017" s="214">
        <f>SUBTOTAL(9,$Q$22:Q1016)+1</f>
        <v>995</v>
      </c>
      <c r="B1017" s="223">
        <v>107130174</v>
      </c>
      <c r="C1017" s="223" t="s">
        <v>2048</v>
      </c>
      <c r="D1017" s="223" t="s">
        <v>328</v>
      </c>
      <c r="E1017" s="223">
        <v>18</v>
      </c>
      <c r="F1017" s="223">
        <v>8.0399999999999991</v>
      </c>
      <c r="G1017" s="66" t="str">
        <f>IFERROR(VLOOKUP(B1017:B4056,'DOI TUONG'!$C$2:$E$1306,3,FALSE), "")</f>
        <v/>
      </c>
      <c r="H1017" s="66">
        <f t="shared" si="105"/>
        <v>0</v>
      </c>
      <c r="I1017" s="215">
        <f t="shared" si="106"/>
        <v>8.0399999999999991</v>
      </c>
      <c r="J1017" s="223">
        <v>81</v>
      </c>
      <c r="K1017" s="66" t="str">
        <f t="shared" si="107"/>
        <v>Giỏi</v>
      </c>
      <c r="L1017" s="66">
        <f t="shared" si="108"/>
        <v>450000</v>
      </c>
      <c r="M1017" s="218" t="str">
        <f t="shared" si="109"/>
        <v/>
      </c>
      <c r="N1017" s="219">
        <f t="shared" si="110"/>
        <v>1</v>
      </c>
      <c r="O1017" s="219" t="str">
        <f t="shared" si="111"/>
        <v/>
      </c>
      <c r="Q1017" s="114">
        <v>1</v>
      </c>
    </row>
    <row r="1018" spans="1:17" ht="21.75" customHeight="1" x14ac:dyDescent="0.3">
      <c r="A1018" s="214">
        <f>SUBTOTAL(9,$Q$22:Q1017)+1</f>
        <v>996</v>
      </c>
      <c r="B1018" s="223">
        <v>109110208</v>
      </c>
      <c r="C1018" s="223" t="s">
        <v>330</v>
      </c>
      <c r="D1018" s="223" t="s">
        <v>331</v>
      </c>
      <c r="E1018" s="223">
        <v>21.5</v>
      </c>
      <c r="F1018" s="223">
        <v>7.83</v>
      </c>
      <c r="G1018" s="66" t="str">
        <f>IFERROR(VLOOKUP(B1018:B4057,'DOI TUONG'!$C$2:$E$1306,3,FALSE), "")</f>
        <v>PBT CĐ</v>
      </c>
      <c r="H1018" s="66">
        <f t="shared" si="105"/>
        <v>0.2</v>
      </c>
      <c r="I1018" s="215">
        <f t="shared" si="106"/>
        <v>8.0299999999999994</v>
      </c>
      <c r="J1018" s="223">
        <v>92</v>
      </c>
      <c r="K1018" s="66" t="str">
        <f t="shared" si="107"/>
        <v>Giỏi</v>
      </c>
      <c r="L1018" s="66">
        <f t="shared" si="108"/>
        <v>450000</v>
      </c>
      <c r="M1018" s="218" t="str">
        <f t="shared" si="109"/>
        <v/>
      </c>
      <c r="N1018" s="219">
        <f t="shared" si="110"/>
        <v>1</v>
      </c>
      <c r="O1018" s="219" t="str">
        <f t="shared" si="111"/>
        <v/>
      </c>
      <c r="Q1018" s="114">
        <v>1</v>
      </c>
    </row>
    <row r="1019" spans="1:17" ht="21.75" customHeight="1" x14ac:dyDescent="0.3">
      <c r="A1019" s="214">
        <f>SUBTOTAL(9,$Q$22:Q1018)+1</f>
        <v>997</v>
      </c>
      <c r="B1019" s="223">
        <v>110120334</v>
      </c>
      <c r="C1019" s="223" t="s">
        <v>803</v>
      </c>
      <c r="D1019" s="223" t="s">
        <v>50</v>
      </c>
      <c r="E1019" s="223">
        <v>16.5</v>
      </c>
      <c r="F1019" s="223">
        <v>7.83</v>
      </c>
      <c r="G1019" s="66" t="str">
        <f>IFERROR(VLOOKUP(B1019:B4058,'DOI TUONG'!$C$2:$E$1306,3,FALSE), "")</f>
        <v>UV LCĐ</v>
      </c>
      <c r="H1019" s="66">
        <f t="shared" si="105"/>
        <v>0.2</v>
      </c>
      <c r="I1019" s="215">
        <f t="shared" si="106"/>
        <v>8.0299999999999994</v>
      </c>
      <c r="J1019" s="223">
        <v>92</v>
      </c>
      <c r="K1019" s="66" t="str">
        <f t="shared" si="107"/>
        <v>Giỏi</v>
      </c>
      <c r="L1019" s="66">
        <f t="shared" si="108"/>
        <v>450000</v>
      </c>
      <c r="M1019" s="218" t="str">
        <f t="shared" si="109"/>
        <v/>
      </c>
      <c r="N1019" s="219">
        <f t="shared" si="110"/>
        <v>1</v>
      </c>
      <c r="O1019" s="219" t="str">
        <f t="shared" si="111"/>
        <v/>
      </c>
      <c r="Q1019" s="114">
        <v>1</v>
      </c>
    </row>
    <row r="1020" spans="1:17" ht="21.75" customHeight="1" x14ac:dyDescent="0.3">
      <c r="A1020" s="214">
        <f>SUBTOTAL(9,$Q$22:Q1019)+1</f>
        <v>998</v>
      </c>
      <c r="B1020" s="223">
        <v>109120199</v>
      </c>
      <c r="C1020" s="223" t="s">
        <v>2949</v>
      </c>
      <c r="D1020" s="223" t="s">
        <v>158</v>
      </c>
      <c r="E1020" s="223">
        <v>17</v>
      </c>
      <c r="F1020" s="223">
        <v>8.0299999999999994</v>
      </c>
      <c r="G1020" s="66" t="str">
        <f>IFERROR(VLOOKUP(B1020:B4059,'DOI TUONG'!$C$2:$E$1306,3,FALSE), "")</f>
        <v/>
      </c>
      <c r="H1020" s="66">
        <f t="shared" si="105"/>
        <v>0</v>
      </c>
      <c r="I1020" s="215">
        <f t="shared" si="106"/>
        <v>8.0299999999999994</v>
      </c>
      <c r="J1020" s="223">
        <v>88</v>
      </c>
      <c r="K1020" s="66" t="str">
        <f t="shared" si="107"/>
        <v>Giỏi</v>
      </c>
      <c r="L1020" s="66">
        <f t="shared" si="108"/>
        <v>450000</v>
      </c>
      <c r="M1020" s="218" t="str">
        <f t="shared" si="109"/>
        <v/>
      </c>
      <c r="N1020" s="219">
        <f t="shared" si="110"/>
        <v>1</v>
      </c>
      <c r="O1020" s="219" t="str">
        <f t="shared" si="111"/>
        <v/>
      </c>
      <c r="Q1020" s="114">
        <v>1</v>
      </c>
    </row>
    <row r="1021" spans="1:17" ht="21.75" customHeight="1" x14ac:dyDescent="0.3">
      <c r="A1021" s="214">
        <f>SUBTOTAL(9,$Q$22:Q1020)+1</f>
        <v>999</v>
      </c>
      <c r="B1021" s="223">
        <v>102130021</v>
      </c>
      <c r="C1021" s="223" t="s">
        <v>1536</v>
      </c>
      <c r="D1021" s="223" t="s">
        <v>142</v>
      </c>
      <c r="E1021" s="223">
        <v>18</v>
      </c>
      <c r="F1021" s="223">
        <v>8.0299999999999994</v>
      </c>
      <c r="G1021" s="66" t="str">
        <f>IFERROR(VLOOKUP(B1021:B4060,'DOI TUONG'!$C$2:$E$1306,3,FALSE), "")</f>
        <v/>
      </c>
      <c r="H1021" s="66">
        <f t="shared" si="105"/>
        <v>0</v>
      </c>
      <c r="I1021" s="215">
        <f t="shared" si="106"/>
        <v>8.0299999999999994</v>
      </c>
      <c r="J1021" s="223">
        <v>87</v>
      </c>
      <c r="K1021" s="66" t="str">
        <f t="shared" si="107"/>
        <v>Giỏi</v>
      </c>
      <c r="L1021" s="66">
        <f t="shared" si="108"/>
        <v>450000</v>
      </c>
      <c r="M1021" s="218" t="str">
        <f t="shared" si="109"/>
        <v/>
      </c>
      <c r="N1021" s="219">
        <f t="shared" si="110"/>
        <v>1</v>
      </c>
      <c r="O1021" s="219" t="str">
        <f t="shared" si="111"/>
        <v/>
      </c>
      <c r="Q1021" s="114">
        <v>1</v>
      </c>
    </row>
    <row r="1022" spans="1:17" ht="21.75" customHeight="1" x14ac:dyDescent="0.3">
      <c r="A1022" s="214">
        <f>SUBTOTAL(9,$Q$22:Q1021)+1</f>
        <v>1000</v>
      </c>
      <c r="B1022" s="223">
        <v>118110080</v>
      </c>
      <c r="C1022" s="223" t="s">
        <v>1053</v>
      </c>
      <c r="D1022" s="223" t="s">
        <v>231</v>
      </c>
      <c r="E1022" s="223">
        <v>17</v>
      </c>
      <c r="F1022" s="223">
        <v>8.0299999999999994</v>
      </c>
      <c r="G1022" s="66" t="str">
        <f>IFERROR(VLOOKUP(B1022:B4061,'DOI TUONG'!$C$2:$E$1306,3,FALSE), "")</f>
        <v/>
      </c>
      <c r="H1022" s="66">
        <f t="shared" si="105"/>
        <v>0</v>
      </c>
      <c r="I1022" s="215">
        <f t="shared" si="106"/>
        <v>8.0299999999999994</v>
      </c>
      <c r="J1022" s="223">
        <v>87</v>
      </c>
      <c r="K1022" s="66" t="str">
        <f t="shared" si="107"/>
        <v>Giỏi</v>
      </c>
      <c r="L1022" s="66">
        <f t="shared" si="108"/>
        <v>450000</v>
      </c>
      <c r="M1022" s="218" t="str">
        <f t="shared" si="109"/>
        <v/>
      </c>
      <c r="N1022" s="219">
        <f t="shared" si="110"/>
        <v>1</v>
      </c>
      <c r="O1022" s="219" t="str">
        <f t="shared" si="111"/>
        <v/>
      </c>
      <c r="Q1022" s="114">
        <v>1</v>
      </c>
    </row>
    <row r="1023" spans="1:17" ht="21.75" customHeight="1" x14ac:dyDescent="0.3">
      <c r="A1023" s="214">
        <f>SUBTOTAL(9,$Q$22:Q1022)+1</f>
        <v>1001</v>
      </c>
      <c r="B1023" s="223">
        <v>101110409</v>
      </c>
      <c r="C1023" s="223" t="s">
        <v>1146</v>
      </c>
      <c r="D1023" s="223" t="s">
        <v>140</v>
      </c>
      <c r="E1023" s="223">
        <v>23</v>
      </c>
      <c r="F1023" s="223">
        <v>8.0299999999999994</v>
      </c>
      <c r="G1023" s="66" t="str">
        <f>IFERROR(VLOOKUP(B1023:B4062,'DOI TUONG'!$C$2:$E$1306,3,FALSE), "")</f>
        <v>BT CĐ</v>
      </c>
      <c r="H1023" s="66">
        <f t="shared" si="105"/>
        <v>0.3</v>
      </c>
      <c r="I1023" s="215">
        <f t="shared" si="106"/>
        <v>8.33</v>
      </c>
      <c r="J1023" s="223">
        <v>86</v>
      </c>
      <c r="K1023" s="66" t="str">
        <f t="shared" si="107"/>
        <v>Giỏi</v>
      </c>
      <c r="L1023" s="66">
        <f t="shared" si="108"/>
        <v>450000</v>
      </c>
      <c r="M1023" s="218" t="str">
        <f t="shared" si="109"/>
        <v/>
      </c>
      <c r="N1023" s="219">
        <f t="shared" si="110"/>
        <v>1</v>
      </c>
      <c r="O1023" s="219" t="str">
        <f t="shared" si="111"/>
        <v/>
      </c>
      <c r="Q1023" s="114">
        <v>1</v>
      </c>
    </row>
    <row r="1024" spans="1:17" ht="21.75" customHeight="1" x14ac:dyDescent="0.3">
      <c r="A1024" s="214">
        <f>SUBTOTAL(9,$Q$22:Q1023)+1</f>
        <v>1002</v>
      </c>
      <c r="B1024" s="223">
        <v>101140186</v>
      </c>
      <c r="C1024" s="223" t="s">
        <v>1748</v>
      </c>
      <c r="D1024" s="223" t="s">
        <v>1733</v>
      </c>
      <c r="E1024" s="223">
        <v>17</v>
      </c>
      <c r="F1024" s="223">
        <v>8.0299999999999994</v>
      </c>
      <c r="G1024" s="66" t="str">
        <f>IFERROR(VLOOKUP(B1024:B4063,'DOI TUONG'!$C$2:$E$1306,3,FALSE), "")</f>
        <v/>
      </c>
      <c r="H1024" s="66">
        <f t="shared" si="105"/>
        <v>0</v>
      </c>
      <c r="I1024" s="215">
        <f t="shared" si="106"/>
        <v>8.0299999999999994</v>
      </c>
      <c r="J1024" s="223">
        <v>85</v>
      </c>
      <c r="K1024" s="66" t="str">
        <f t="shared" si="107"/>
        <v>Giỏi</v>
      </c>
      <c r="L1024" s="66">
        <f t="shared" si="108"/>
        <v>450000</v>
      </c>
      <c r="M1024" s="218" t="str">
        <f t="shared" si="109"/>
        <v/>
      </c>
      <c r="N1024" s="219">
        <f t="shared" si="110"/>
        <v>1</v>
      </c>
      <c r="O1024" s="219" t="str">
        <f t="shared" si="111"/>
        <v/>
      </c>
      <c r="Q1024" s="114">
        <v>1</v>
      </c>
    </row>
    <row r="1025" spans="1:17" ht="21.75" customHeight="1" x14ac:dyDescent="0.3">
      <c r="A1025" s="214">
        <f>SUBTOTAL(9,$Q$22:Q1024)+1</f>
        <v>1003</v>
      </c>
      <c r="B1025" s="223">
        <v>105140386</v>
      </c>
      <c r="C1025" s="223" t="s">
        <v>1881</v>
      </c>
      <c r="D1025" s="223" t="s">
        <v>1882</v>
      </c>
      <c r="E1025" s="223">
        <v>27</v>
      </c>
      <c r="F1025" s="223">
        <v>8.0299999999999994</v>
      </c>
      <c r="G1025" s="66" t="str">
        <f>IFERROR(VLOOKUP(B1025:B4064,'DOI TUONG'!$C$2:$E$1306,3,FALSE), "")</f>
        <v/>
      </c>
      <c r="H1025" s="66">
        <f t="shared" si="105"/>
        <v>0</v>
      </c>
      <c r="I1025" s="215">
        <f t="shared" si="106"/>
        <v>8.0299999999999994</v>
      </c>
      <c r="J1025" s="223">
        <v>84</v>
      </c>
      <c r="K1025" s="66" t="str">
        <f t="shared" si="107"/>
        <v>Giỏi</v>
      </c>
      <c r="L1025" s="66">
        <f t="shared" si="108"/>
        <v>450000</v>
      </c>
      <c r="M1025" s="218" t="str">
        <f t="shared" si="109"/>
        <v/>
      </c>
      <c r="N1025" s="219">
        <f t="shared" si="110"/>
        <v>1</v>
      </c>
      <c r="O1025" s="219" t="str">
        <f t="shared" si="111"/>
        <v/>
      </c>
      <c r="Q1025" s="114">
        <v>1</v>
      </c>
    </row>
    <row r="1026" spans="1:17" ht="21.75" customHeight="1" x14ac:dyDescent="0.3">
      <c r="A1026" s="214">
        <f>SUBTOTAL(9,$Q$22:Q1025)+1</f>
        <v>1004</v>
      </c>
      <c r="B1026" s="223">
        <v>102130128</v>
      </c>
      <c r="C1026" s="223" t="s">
        <v>1552</v>
      </c>
      <c r="D1026" s="223" t="s">
        <v>339</v>
      </c>
      <c r="E1026" s="223">
        <v>18</v>
      </c>
      <c r="F1026" s="223">
        <v>8.0299999999999994</v>
      </c>
      <c r="G1026" s="66" t="str">
        <f>IFERROR(VLOOKUP(B1026:B4065,'DOI TUONG'!$C$2:$E$1306,3,FALSE), "")</f>
        <v/>
      </c>
      <c r="H1026" s="66">
        <f t="shared" si="105"/>
        <v>0</v>
      </c>
      <c r="I1026" s="215">
        <f t="shared" si="106"/>
        <v>8.0299999999999994</v>
      </c>
      <c r="J1026" s="223">
        <v>82</v>
      </c>
      <c r="K1026" s="66" t="str">
        <f t="shared" si="107"/>
        <v>Giỏi</v>
      </c>
      <c r="L1026" s="66">
        <f t="shared" si="108"/>
        <v>450000</v>
      </c>
      <c r="M1026" s="218" t="str">
        <f t="shared" si="109"/>
        <v/>
      </c>
      <c r="N1026" s="219">
        <f t="shared" si="110"/>
        <v>1</v>
      </c>
      <c r="O1026" s="219" t="str">
        <f t="shared" si="111"/>
        <v/>
      </c>
      <c r="Q1026" s="114">
        <v>1</v>
      </c>
    </row>
    <row r="1027" spans="1:17" ht="21.75" customHeight="1" x14ac:dyDescent="0.3">
      <c r="A1027" s="214">
        <f>SUBTOTAL(9,$Q$22:Q1026)+1</f>
        <v>1005</v>
      </c>
      <c r="B1027" s="223">
        <v>107140295</v>
      </c>
      <c r="C1027" s="223" t="s">
        <v>1391</v>
      </c>
      <c r="D1027" s="223" t="s">
        <v>2000</v>
      </c>
      <c r="E1027" s="223">
        <v>19</v>
      </c>
      <c r="F1027" s="223">
        <v>8.0299999999999994</v>
      </c>
      <c r="G1027" s="66" t="str">
        <f>IFERROR(VLOOKUP(B1027:B4066,'DOI TUONG'!$C$2:$E$1306,3,FALSE), "")</f>
        <v/>
      </c>
      <c r="H1027" s="66">
        <f t="shared" si="105"/>
        <v>0</v>
      </c>
      <c r="I1027" s="215">
        <f t="shared" si="106"/>
        <v>8.0299999999999994</v>
      </c>
      <c r="J1027" s="223">
        <v>80</v>
      </c>
      <c r="K1027" s="66" t="str">
        <f t="shared" si="107"/>
        <v>Giỏi</v>
      </c>
      <c r="L1027" s="66">
        <f t="shared" si="108"/>
        <v>450000</v>
      </c>
      <c r="M1027" s="218" t="str">
        <f t="shared" si="109"/>
        <v/>
      </c>
      <c r="N1027" s="219">
        <f t="shared" si="110"/>
        <v>1</v>
      </c>
      <c r="O1027" s="219" t="str">
        <f t="shared" si="111"/>
        <v/>
      </c>
      <c r="Q1027" s="114">
        <v>1</v>
      </c>
    </row>
    <row r="1028" spans="1:17" ht="21.75" customHeight="1" x14ac:dyDescent="0.3">
      <c r="A1028" s="214">
        <f>SUBTOTAL(9,$Q$22:Q1027)+1</f>
        <v>1006</v>
      </c>
      <c r="B1028" s="223">
        <v>102140068</v>
      </c>
      <c r="C1028" s="223" t="s">
        <v>2480</v>
      </c>
      <c r="D1028" s="223" t="s">
        <v>1804</v>
      </c>
      <c r="E1028" s="223">
        <v>19</v>
      </c>
      <c r="F1028" s="223">
        <v>8.02</v>
      </c>
      <c r="G1028" s="66" t="str">
        <f>IFERROR(VLOOKUP(B1028:B4067,'DOI TUONG'!$C$2:$E$1306,3,FALSE), "")</f>
        <v/>
      </c>
      <c r="H1028" s="66">
        <f t="shared" si="105"/>
        <v>0</v>
      </c>
      <c r="I1028" s="215">
        <f t="shared" si="106"/>
        <v>8.02</v>
      </c>
      <c r="J1028" s="223">
        <v>93</v>
      </c>
      <c r="K1028" s="66" t="str">
        <f t="shared" si="107"/>
        <v>Giỏi</v>
      </c>
      <c r="L1028" s="66">
        <f t="shared" si="108"/>
        <v>450000</v>
      </c>
      <c r="M1028" s="218" t="str">
        <f t="shared" si="109"/>
        <v/>
      </c>
      <c r="N1028" s="219">
        <f t="shared" si="110"/>
        <v>1</v>
      </c>
      <c r="O1028" s="219" t="str">
        <f t="shared" si="111"/>
        <v/>
      </c>
      <c r="Q1028" s="114">
        <v>1</v>
      </c>
    </row>
    <row r="1029" spans="1:17" ht="21.75" customHeight="1" x14ac:dyDescent="0.3">
      <c r="A1029" s="214">
        <f>SUBTOTAL(9,$Q$22:Q1028)+1</f>
        <v>1007</v>
      </c>
      <c r="B1029" s="223">
        <v>117110155</v>
      </c>
      <c r="C1029" s="223" t="s">
        <v>493</v>
      </c>
      <c r="D1029" s="223" t="s">
        <v>297</v>
      </c>
      <c r="E1029" s="223">
        <v>19</v>
      </c>
      <c r="F1029" s="223">
        <v>7.72</v>
      </c>
      <c r="G1029" s="66" t="str">
        <f>IFERROR(VLOOKUP(B1029:B4068,'DOI TUONG'!$C$2:$E$1306,3,FALSE), "")</f>
        <v>BT CĐ</v>
      </c>
      <c r="H1029" s="66">
        <f t="shared" si="105"/>
        <v>0.3</v>
      </c>
      <c r="I1029" s="215">
        <f t="shared" si="106"/>
        <v>8.02</v>
      </c>
      <c r="J1029" s="223">
        <v>93</v>
      </c>
      <c r="K1029" s="66" t="str">
        <f t="shared" si="107"/>
        <v>Giỏi</v>
      </c>
      <c r="L1029" s="66">
        <f t="shared" si="108"/>
        <v>450000</v>
      </c>
      <c r="M1029" s="218" t="str">
        <f t="shared" si="109"/>
        <v/>
      </c>
      <c r="N1029" s="219">
        <f t="shared" si="110"/>
        <v>1</v>
      </c>
      <c r="O1029" s="219" t="str">
        <f t="shared" si="111"/>
        <v/>
      </c>
      <c r="Q1029" s="114">
        <v>1</v>
      </c>
    </row>
    <row r="1030" spans="1:17" ht="21.75" customHeight="1" x14ac:dyDescent="0.3">
      <c r="A1030" s="214">
        <f>SUBTOTAL(9,$Q$22:Q1029)+1</f>
        <v>1008</v>
      </c>
      <c r="B1030" s="223">
        <v>102130013</v>
      </c>
      <c r="C1030" s="223" t="s">
        <v>1637</v>
      </c>
      <c r="D1030" s="223" t="s">
        <v>119</v>
      </c>
      <c r="E1030" s="223">
        <v>18</v>
      </c>
      <c r="F1030" s="223">
        <v>8.02</v>
      </c>
      <c r="G1030" s="66" t="str">
        <f>IFERROR(VLOOKUP(B1030:B4069,'DOI TUONG'!$C$2:$E$1306,3,FALSE), "")</f>
        <v/>
      </c>
      <c r="H1030" s="66">
        <f t="shared" si="105"/>
        <v>0</v>
      </c>
      <c r="I1030" s="215">
        <f t="shared" si="106"/>
        <v>8.02</v>
      </c>
      <c r="J1030" s="223">
        <v>90</v>
      </c>
      <c r="K1030" s="66" t="str">
        <f t="shared" si="107"/>
        <v>Giỏi</v>
      </c>
      <c r="L1030" s="66">
        <f t="shared" si="108"/>
        <v>450000</v>
      </c>
      <c r="M1030" s="218" t="str">
        <f t="shared" si="109"/>
        <v/>
      </c>
      <c r="N1030" s="219">
        <f t="shared" si="110"/>
        <v>1</v>
      </c>
      <c r="O1030" s="219" t="str">
        <f t="shared" si="111"/>
        <v/>
      </c>
      <c r="Q1030" s="114">
        <v>1</v>
      </c>
    </row>
    <row r="1031" spans="1:17" ht="21.75" customHeight="1" x14ac:dyDescent="0.3">
      <c r="A1031" s="214">
        <f>SUBTOTAL(9,$Q$22:Q1030)+1</f>
        <v>1009</v>
      </c>
      <c r="B1031" s="223">
        <v>118130107</v>
      </c>
      <c r="C1031" s="223" t="s">
        <v>2762</v>
      </c>
      <c r="D1031" s="223" t="s">
        <v>97</v>
      </c>
      <c r="E1031" s="223">
        <v>19</v>
      </c>
      <c r="F1031" s="223">
        <v>7.72</v>
      </c>
      <c r="G1031" s="66" t="str">
        <f>IFERROR(VLOOKUP(B1031:B4070,'DOI TUONG'!$C$2:$E$1306,3,FALSE), "")</f>
        <v>BT CĐ</v>
      </c>
      <c r="H1031" s="66">
        <f t="shared" si="105"/>
        <v>0.3</v>
      </c>
      <c r="I1031" s="215">
        <f t="shared" si="106"/>
        <v>8.02</v>
      </c>
      <c r="J1031" s="223">
        <v>90</v>
      </c>
      <c r="K1031" s="66" t="str">
        <f t="shared" si="107"/>
        <v>Giỏi</v>
      </c>
      <c r="L1031" s="66">
        <f t="shared" si="108"/>
        <v>450000</v>
      </c>
      <c r="M1031" s="218" t="str">
        <f t="shared" si="109"/>
        <v/>
      </c>
      <c r="N1031" s="219">
        <f t="shared" si="110"/>
        <v>1</v>
      </c>
      <c r="O1031" s="219" t="str">
        <f t="shared" si="111"/>
        <v/>
      </c>
      <c r="Q1031" s="114">
        <v>1</v>
      </c>
    </row>
    <row r="1032" spans="1:17" ht="21.75" customHeight="1" x14ac:dyDescent="0.3">
      <c r="A1032" s="214">
        <f>SUBTOTAL(9,$Q$22:Q1031)+1</f>
        <v>1010</v>
      </c>
      <c r="B1032" s="223">
        <v>118110073</v>
      </c>
      <c r="C1032" s="223" t="s">
        <v>996</v>
      </c>
      <c r="D1032" s="223" t="s">
        <v>178</v>
      </c>
      <c r="E1032" s="223">
        <v>17</v>
      </c>
      <c r="F1032" s="223">
        <v>8.02</v>
      </c>
      <c r="G1032" s="66" t="str">
        <f>IFERROR(VLOOKUP(B1032:B4071,'DOI TUONG'!$C$2:$E$1306,3,FALSE), "")</f>
        <v/>
      </c>
      <c r="H1032" s="66">
        <f t="shared" si="105"/>
        <v>0</v>
      </c>
      <c r="I1032" s="215">
        <f t="shared" si="106"/>
        <v>8.02</v>
      </c>
      <c r="J1032" s="223">
        <v>89</v>
      </c>
      <c r="K1032" s="66" t="str">
        <f t="shared" si="107"/>
        <v>Giỏi</v>
      </c>
      <c r="L1032" s="66">
        <f t="shared" si="108"/>
        <v>450000</v>
      </c>
      <c r="M1032" s="218" t="str">
        <f t="shared" si="109"/>
        <v/>
      </c>
      <c r="N1032" s="219">
        <f t="shared" si="110"/>
        <v>1</v>
      </c>
      <c r="O1032" s="219" t="str">
        <f t="shared" si="111"/>
        <v/>
      </c>
      <c r="Q1032" s="114">
        <v>1</v>
      </c>
    </row>
    <row r="1033" spans="1:17" ht="21.75" customHeight="1" x14ac:dyDescent="0.3">
      <c r="A1033" s="214">
        <f>SUBTOTAL(9,$Q$22:Q1032)+1</f>
        <v>1011</v>
      </c>
      <c r="B1033" s="223">
        <v>102130153</v>
      </c>
      <c r="C1033" s="223" t="s">
        <v>3331</v>
      </c>
      <c r="D1033" s="223" t="s">
        <v>142</v>
      </c>
      <c r="E1033" s="223">
        <v>18</v>
      </c>
      <c r="F1033" s="223">
        <v>8.02</v>
      </c>
      <c r="G1033" s="66" t="str">
        <f>IFERROR(VLOOKUP(B1033:B4072,'DOI TUONG'!$C$2:$E$1306,3,FALSE), "")</f>
        <v/>
      </c>
      <c r="H1033" s="66">
        <f t="shared" si="105"/>
        <v>0</v>
      </c>
      <c r="I1033" s="215">
        <f t="shared" si="106"/>
        <v>8.02</v>
      </c>
      <c r="J1033" s="223">
        <v>88</v>
      </c>
      <c r="K1033" s="66" t="str">
        <f t="shared" si="107"/>
        <v>Giỏi</v>
      </c>
      <c r="L1033" s="66">
        <f t="shared" si="108"/>
        <v>450000</v>
      </c>
      <c r="M1033" s="218" t="str">
        <f t="shared" si="109"/>
        <v/>
      </c>
      <c r="N1033" s="219">
        <f t="shared" si="110"/>
        <v>1</v>
      </c>
      <c r="O1033" s="219" t="str">
        <f t="shared" si="111"/>
        <v/>
      </c>
      <c r="Q1033" s="114">
        <v>1</v>
      </c>
    </row>
    <row r="1034" spans="1:17" ht="21.75" customHeight="1" x14ac:dyDescent="0.3">
      <c r="A1034" s="214">
        <f>SUBTOTAL(9,$Q$22:Q1033)+1</f>
        <v>1012</v>
      </c>
      <c r="B1034" s="223">
        <v>107130105</v>
      </c>
      <c r="C1034" s="223" t="s">
        <v>2081</v>
      </c>
      <c r="D1034" s="223" t="s">
        <v>289</v>
      </c>
      <c r="E1034" s="223">
        <v>15</v>
      </c>
      <c r="F1034" s="223">
        <v>8.02</v>
      </c>
      <c r="G1034" s="66" t="str">
        <f>IFERROR(VLOOKUP(B1034:B4073,'DOI TUONG'!$C$2:$E$1306,3,FALSE), "")</f>
        <v/>
      </c>
      <c r="H1034" s="66">
        <f t="shared" si="105"/>
        <v>0</v>
      </c>
      <c r="I1034" s="215">
        <f t="shared" si="106"/>
        <v>8.02</v>
      </c>
      <c r="J1034" s="223">
        <v>88</v>
      </c>
      <c r="K1034" s="66" t="str">
        <f t="shared" si="107"/>
        <v>Giỏi</v>
      </c>
      <c r="L1034" s="66">
        <f t="shared" si="108"/>
        <v>450000</v>
      </c>
      <c r="M1034" s="218" t="str">
        <f t="shared" si="109"/>
        <v/>
      </c>
      <c r="N1034" s="219">
        <f t="shared" si="110"/>
        <v>1</v>
      </c>
      <c r="O1034" s="219" t="str">
        <f t="shared" si="111"/>
        <v/>
      </c>
      <c r="Q1034" s="114">
        <v>1</v>
      </c>
    </row>
    <row r="1035" spans="1:17" ht="21.75" customHeight="1" x14ac:dyDescent="0.3">
      <c r="A1035" s="214">
        <f>SUBTOTAL(9,$Q$22:Q1034)+1</f>
        <v>1013</v>
      </c>
      <c r="B1035" s="223">
        <v>110140064</v>
      </c>
      <c r="C1035" s="223" t="s">
        <v>3922</v>
      </c>
      <c r="D1035" s="223" t="s">
        <v>2300</v>
      </c>
      <c r="E1035" s="223">
        <v>20</v>
      </c>
      <c r="F1035" s="223">
        <v>8.02</v>
      </c>
      <c r="G1035" s="66" t="str">
        <f>IFERROR(VLOOKUP(B1035:B4074,'DOI TUONG'!$C$2:$E$1306,3,FALSE), "")</f>
        <v/>
      </c>
      <c r="H1035" s="66">
        <f t="shared" si="105"/>
        <v>0</v>
      </c>
      <c r="I1035" s="215">
        <f t="shared" si="106"/>
        <v>8.02</v>
      </c>
      <c r="J1035" s="223">
        <v>88</v>
      </c>
      <c r="K1035" s="66" t="str">
        <f t="shared" si="107"/>
        <v>Giỏi</v>
      </c>
      <c r="L1035" s="66">
        <f t="shared" si="108"/>
        <v>450000</v>
      </c>
      <c r="M1035" s="218" t="str">
        <f t="shared" si="109"/>
        <v/>
      </c>
      <c r="N1035" s="219">
        <f t="shared" si="110"/>
        <v>1</v>
      </c>
      <c r="O1035" s="219" t="str">
        <f t="shared" si="111"/>
        <v/>
      </c>
      <c r="Q1035" s="114">
        <v>1</v>
      </c>
    </row>
    <row r="1036" spans="1:17" ht="21.75" customHeight="1" x14ac:dyDescent="0.3">
      <c r="A1036" s="214">
        <f>SUBTOTAL(9,$Q$22:Q1035)+1</f>
        <v>1014</v>
      </c>
      <c r="B1036" s="223">
        <v>107120141</v>
      </c>
      <c r="C1036" s="223" t="s">
        <v>3591</v>
      </c>
      <c r="D1036" s="223" t="s">
        <v>29</v>
      </c>
      <c r="E1036" s="223">
        <v>16</v>
      </c>
      <c r="F1036" s="223">
        <v>8.02</v>
      </c>
      <c r="G1036" s="66" t="str">
        <f>IFERROR(VLOOKUP(B1036:B4075,'DOI TUONG'!$C$2:$E$1306,3,FALSE), "")</f>
        <v/>
      </c>
      <c r="H1036" s="66">
        <f t="shared" si="105"/>
        <v>0</v>
      </c>
      <c r="I1036" s="215">
        <f t="shared" si="106"/>
        <v>8.02</v>
      </c>
      <c r="J1036" s="223">
        <v>87</v>
      </c>
      <c r="K1036" s="66" t="str">
        <f t="shared" si="107"/>
        <v>Giỏi</v>
      </c>
      <c r="L1036" s="66">
        <f t="shared" si="108"/>
        <v>450000</v>
      </c>
      <c r="M1036" s="218" t="str">
        <f t="shared" si="109"/>
        <v/>
      </c>
      <c r="N1036" s="219">
        <f t="shared" si="110"/>
        <v>1</v>
      </c>
      <c r="O1036" s="219" t="str">
        <f t="shared" si="111"/>
        <v/>
      </c>
      <c r="Q1036" s="114">
        <v>1</v>
      </c>
    </row>
    <row r="1037" spans="1:17" ht="21.75" customHeight="1" x14ac:dyDescent="0.3">
      <c r="A1037" s="214">
        <f>SUBTOTAL(9,$Q$22:Q1036)+1</f>
        <v>1015</v>
      </c>
      <c r="B1037" s="223">
        <v>117110137</v>
      </c>
      <c r="C1037" s="223" t="s">
        <v>494</v>
      </c>
      <c r="D1037" s="223" t="s">
        <v>297</v>
      </c>
      <c r="E1037" s="223">
        <v>19</v>
      </c>
      <c r="F1037" s="223">
        <v>8.02</v>
      </c>
      <c r="G1037" s="66" t="str">
        <f>IFERROR(VLOOKUP(B1037:B4076,'DOI TUONG'!$C$2:$E$1306,3,FALSE), "")</f>
        <v/>
      </c>
      <c r="H1037" s="66">
        <f t="shared" si="105"/>
        <v>0</v>
      </c>
      <c r="I1037" s="215">
        <f t="shared" si="106"/>
        <v>8.02</v>
      </c>
      <c r="J1037" s="223">
        <v>87</v>
      </c>
      <c r="K1037" s="66" t="str">
        <f t="shared" si="107"/>
        <v>Giỏi</v>
      </c>
      <c r="L1037" s="66">
        <f t="shared" si="108"/>
        <v>450000</v>
      </c>
      <c r="M1037" s="218" t="str">
        <f t="shared" si="109"/>
        <v/>
      </c>
      <c r="N1037" s="219">
        <f t="shared" si="110"/>
        <v>1</v>
      </c>
      <c r="O1037" s="219" t="str">
        <f t="shared" si="111"/>
        <v/>
      </c>
      <c r="Q1037" s="114">
        <v>1</v>
      </c>
    </row>
    <row r="1038" spans="1:17" ht="21.75" customHeight="1" x14ac:dyDescent="0.3">
      <c r="A1038" s="214">
        <f>SUBTOTAL(9,$Q$22:Q1037)+1</f>
        <v>1016</v>
      </c>
      <c r="B1038" s="223">
        <v>118120151</v>
      </c>
      <c r="C1038" s="223" t="s">
        <v>2198</v>
      </c>
      <c r="D1038" s="223" t="s">
        <v>166</v>
      </c>
      <c r="E1038" s="223">
        <v>18</v>
      </c>
      <c r="F1038" s="223">
        <v>8.02</v>
      </c>
      <c r="G1038" s="66" t="str">
        <f>IFERROR(VLOOKUP(B1038:B4077,'DOI TUONG'!$C$2:$E$1306,3,FALSE), "")</f>
        <v/>
      </c>
      <c r="H1038" s="66">
        <f t="shared" si="105"/>
        <v>0</v>
      </c>
      <c r="I1038" s="215">
        <f t="shared" si="106"/>
        <v>8.02</v>
      </c>
      <c r="J1038" s="223">
        <v>87</v>
      </c>
      <c r="K1038" s="66" t="str">
        <f t="shared" si="107"/>
        <v>Giỏi</v>
      </c>
      <c r="L1038" s="66">
        <f t="shared" si="108"/>
        <v>450000</v>
      </c>
      <c r="M1038" s="218" t="str">
        <f t="shared" si="109"/>
        <v/>
      </c>
      <c r="N1038" s="219">
        <f t="shared" si="110"/>
        <v>1</v>
      </c>
      <c r="O1038" s="219" t="str">
        <f t="shared" si="111"/>
        <v/>
      </c>
      <c r="Q1038" s="114">
        <v>1</v>
      </c>
    </row>
    <row r="1039" spans="1:17" ht="21.75" customHeight="1" x14ac:dyDescent="0.3">
      <c r="A1039" s="214">
        <f>SUBTOTAL(9,$Q$22:Q1038)+1</f>
        <v>1017</v>
      </c>
      <c r="B1039" s="223">
        <v>109110499</v>
      </c>
      <c r="C1039" s="223" t="s">
        <v>2275</v>
      </c>
      <c r="D1039" s="223" t="s">
        <v>113</v>
      </c>
      <c r="E1039" s="223">
        <v>18</v>
      </c>
      <c r="F1039" s="223">
        <v>8.02</v>
      </c>
      <c r="G1039" s="66" t="str">
        <f>IFERROR(VLOOKUP(B1039:B4078,'DOI TUONG'!$C$2:$E$1306,3,FALSE), "")</f>
        <v/>
      </c>
      <c r="H1039" s="66">
        <f t="shared" si="105"/>
        <v>0</v>
      </c>
      <c r="I1039" s="215">
        <f t="shared" si="106"/>
        <v>8.02</v>
      </c>
      <c r="J1039" s="223">
        <v>87</v>
      </c>
      <c r="K1039" s="66" t="str">
        <f t="shared" si="107"/>
        <v>Giỏi</v>
      </c>
      <c r="L1039" s="66">
        <f t="shared" si="108"/>
        <v>450000</v>
      </c>
      <c r="M1039" s="218" t="str">
        <f t="shared" si="109"/>
        <v/>
      </c>
      <c r="N1039" s="219">
        <f t="shared" si="110"/>
        <v>1</v>
      </c>
      <c r="O1039" s="219" t="str">
        <f t="shared" si="111"/>
        <v/>
      </c>
      <c r="Q1039" s="114">
        <v>1</v>
      </c>
    </row>
    <row r="1040" spans="1:17" ht="21.75" customHeight="1" x14ac:dyDescent="0.3">
      <c r="A1040" s="214">
        <f>SUBTOTAL(9,$Q$22:Q1039)+1</f>
        <v>1018</v>
      </c>
      <c r="B1040" s="223">
        <v>104120167</v>
      </c>
      <c r="C1040" s="223" t="s">
        <v>1448</v>
      </c>
      <c r="D1040" s="223" t="s">
        <v>217</v>
      </c>
      <c r="E1040" s="223">
        <v>15</v>
      </c>
      <c r="F1040" s="223">
        <v>8.02</v>
      </c>
      <c r="G1040" s="66" t="str">
        <f>IFERROR(VLOOKUP(B1040:B4079,'DOI TUONG'!$C$2:$E$1306,3,FALSE), "")</f>
        <v/>
      </c>
      <c r="H1040" s="66">
        <f t="shared" si="105"/>
        <v>0</v>
      </c>
      <c r="I1040" s="215">
        <f t="shared" si="106"/>
        <v>8.02</v>
      </c>
      <c r="J1040" s="223">
        <v>86</v>
      </c>
      <c r="K1040" s="66" t="str">
        <f t="shared" si="107"/>
        <v>Giỏi</v>
      </c>
      <c r="L1040" s="66">
        <f t="shared" si="108"/>
        <v>450000</v>
      </c>
      <c r="M1040" s="218" t="str">
        <f t="shared" si="109"/>
        <v/>
      </c>
      <c r="N1040" s="219">
        <f t="shared" si="110"/>
        <v>1</v>
      </c>
      <c r="O1040" s="219" t="str">
        <f t="shared" si="111"/>
        <v/>
      </c>
      <c r="Q1040" s="114">
        <v>1</v>
      </c>
    </row>
    <row r="1041" spans="1:17" ht="21.75" customHeight="1" x14ac:dyDescent="0.3">
      <c r="A1041" s="214">
        <f>SUBTOTAL(9,$Q$22:Q1040)+1</f>
        <v>1019</v>
      </c>
      <c r="B1041" s="223">
        <v>110140055</v>
      </c>
      <c r="C1041" s="223" t="s">
        <v>2364</v>
      </c>
      <c r="D1041" s="223" t="s">
        <v>2293</v>
      </c>
      <c r="E1041" s="223">
        <v>20</v>
      </c>
      <c r="F1041" s="223">
        <v>7.82</v>
      </c>
      <c r="G1041" s="66" t="str">
        <f>IFERROR(VLOOKUP(B1041:B4080,'DOI TUONG'!$C$2:$E$1306,3,FALSE), "")</f>
        <v>PBT CĐ</v>
      </c>
      <c r="H1041" s="66">
        <f t="shared" si="105"/>
        <v>0.2</v>
      </c>
      <c r="I1041" s="215">
        <f t="shared" si="106"/>
        <v>8.02</v>
      </c>
      <c r="J1041" s="223">
        <v>85</v>
      </c>
      <c r="K1041" s="66" t="str">
        <f t="shared" si="107"/>
        <v>Giỏi</v>
      </c>
      <c r="L1041" s="66">
        <f t="shared" si="108"/>
        <v>450000</v>
      </c>
      <c r="M1041" s="218" t="str">
        <f t="shared" si="109"/>
        <v/>
      </c>
      <c r="N1041" s="219">
        <f t="shared" si="110"/>
        <v>1</v>
      </c>
      <c r="O1041" s="219" t="str">
        <f t="shared" si="111"/>
        <v/>
      </c>
      <c r="Q1041" s="114">
        <v>1</v>
      </c>
    </row>
    <row r="1042" spans="1:17" ht="21.75" customHeight="1" x14ac:dyDescent="0.3">
      <c r="A1042" s="214">
        <f>SUBTOTAL(9,$Q$22:Q1041)+1</f>
        <v>1020</v>
      </c>
      <c r="B1042" s="223">
        <v>105140216</v>
      </c>
      <c r="C1042" s="223" t="s">
        <v>1886</v>
      </c>
      <c r="D1042" s="223" t="s">
        <v>1866</v>
      </c>
      <c r="E1042" s="223">
        <v>18</v>
      </c>
      <c r="F1042" s="223">
        <v>8.02</v>
      </c>
      <c r="G1042" s="66" t="str">
        <f>IFERROR(VLOOKUP(B1042:B4081,'DOI TUONG'!$C$2:$E$1306,3,FALSE), "")</f>
        <v/>
      </c>
      <c r="H1042" s="66">
        <f t="shared" si="105"/>
        <v>0</v>
      </c>
      <c r="I1042" s="215">
        <f t="shared" si="106"/>
        <v>8.02</v>
      </c>
      <c r="J1042" s="223">
        <v>83</v>
      </c>
      <c r="K1042" s="66" t="str">
        <f t="shared" si="107"/>
        <v>Giỏi</v>
      </c>
      <c r="L1042" s="66">
        <f t="shared" si="108"/>
        <v>450000</v>
      </c>
      <c r="M1042" s="218" t="str">
        <f t="shared" si="109"/>
        <v/>
      </c>
      <c r="N1042" s="219">
        <f t="shared" si="110"/>
        <v>1</v>
      </c>
      <c r="O1042" s="219" t="str">
        <f t="shared" si="111"/>
        <v/>
      </c>
      <c r="Q1042" s="114">
        <v>1</v>
      </c>
    </row>
    <row r="1043" spans="1:17" ht="21.75" customHeight="1" x14ac:dyDescent="0.3">
      <c r="A1043" s="214">
        <f>SUBTOTAL(9,$Q$22:Q1042)+1</f>
        <v>1021</v>
      </c>
      <c r="B1043" s="223">
        <v>102110205</v>
      </c>
      <c r="C1043" s="223" t="s">
        <v>1836</v>
      </c>
      <c r="D1043" s="223" t="s">
        <v>205</v>
      </c>
      <c r="E1043" s="223">
        <v>16</v>
      </c>
      <c r="F1043" s="223">
        <v>8.02</v>
      </c>
      <c r="G1043" s="66" t="str">
        <f>IFERROR(VLOOKUP(B1043:B4082,'DOI TUONG'!$C$2:$E$1306,3,FALSE), "")</f>
        <v/>
      </c>
      <c r="H1043" s="66">
        <f t="shared" si="105"/>
        <v>0</v>
      </c>
      <c r="I1043" s="215">
        <f t="shared" si="106"/>
        <v>8.02</v>
      </c>
      <c r="J1043" s="223">
        <v>82</v>
      </c>
      <c r="K1043" s="66" t="str">
        <f t="shared" si="107"/>
        <v>Giỏi</v>
      </c>
      <c r="L1043" s="66">
        <f t="shared" si="108"/>
        <v>450000</v>
      </c>
      <c r="M1043" s="218" t="str">
        <f t="shared" si="109"/>
        <v/>
      </c>
      <c r="N1043" s="219">
        <f t="shared" si="110"/>
        <v>1</v>
      </c>
      <c r="O1043" s="219" t="str">
        <f t="shared" si="111"/>
        <v/>
      </c>
      <c r="Q1043" s="114">
        <v>1</v>
      </c>
    </row>
    <row r="1044" spans="1:17" ht="21.75" customHeight="1" x14ac:dyDescent="0.3">
      <c r="A1044" s="214">
        <f>SUBTOTAL(9,$Q$22:Q1043)+1</f>
        <v>1022</v>
      </c>
      <c r="B1044" s="223">
        <v>106140002</v>
      </c>
      <c r="C1044" s="223" t="s">
        <v>1970</v>
      </c>
      <c r="D1044" s="223" t="s">
        <v>1971</v>
      </c>
      <c r="E1044" s="223">
        <v>18</v>
      </c>
      <c r="F1044" s="223">
        <v>8.02</v>
      </c>
      <c r="G1044" s="66" t="str">
        <f>IFERROR(VLOOKUP(B1044:B4083,'DOI TUONG'!$C$2:$E$1306,3,FALSE), "")</f>
        <v/>
      </c>
      <c r="H1044" s="66">
        <f t="shared" si="105"/>
        <v>0</v>
      </c>
      <c r="I1044" s="215">
        <f t="shared" si="106"/>
        <v>8.02</v>
      </c>
      <c r="J1044" s="223">
        <v>82</v>
      </c>
      <c r="K1044" s="66" t="str">
        <f t="shared" si="107"/>
        <v>Giỏi</v>
      </c>
      <c r="L1044" s="66">
        <f t="shared" si="108"/>
        <v>450000</v>
      </c>
      <c r="M1044" s="218" t="str">
        <f t="shared" si="109"/>
        <v/>
      </c>
      <c r="N1044" s="219">
        <f t="shared" si="110"/>
        <v>1</v>
      </c>
      <c r="O1044" s="219" t="str">
        <f t="shared" si="111"/>
        <v/>
      </c>
      <c r="Q1044" s="114">
        <v>1</v>
      </c>
    </row>
    <row r="1045" spans="1:17" ht="21.75" customHeight="1" x14ac:dyDescent="0.3">
      <c r="A1045" s="214">
        <f>SUBTOTAL(9,$Q$22:Q1044)+1</f>
        <v>1023</v>
      </c>
      <c r="B1045" s="223">
        <v>101130153</v>
      </c>
      <c r="C1045" s="223" t="s">
        <v>2974</v>
      </c>
      <c r="D1045" s="223" t="s">
        <v>62</v>
      </c>
      <c r="E1045" s="223">
        <v>18</v>
      </c>
      <c r="F1045" s="223">
        <v>8.02</v>
      </c>
      <c r="G1045" s="66" t="str">
        <f>IFERROR(VLOOKUP(B1045:B4084,'DOI TUONG'!$C$2:$E$1306,3,FALSE), "")</f>
        <v/>
      </c>
      <c r="H1045" s="66">
        <f t="shared" si="105"/>
        <v>0</v>
      </c>
      <c r="I1045" s="215">
        <f t="shared" si="106"/>
        <v>8.02</v>
      </c>
      <c r="J1045" s="223">
        <v>81</v>
      </c>
      <c r="K1045" s="66" t="str">
        <f t="shared" si="107"/>
        <v>Giỏi</v>
      </c>
      <c r="L1045" s="66">
        <f t="shared" si="108"/>
        <v>450000</v>
      </c>
      <c r="M1045" s="218" t="str">
        <f t="shared" si="109"/>
        <v/>
      </c>
      <c r="N1045" s="219">
        <f t="shared" si="110"/>
        <v>1</v>
      </c>
      <c r="O1045" s="219" t="str">
        <f t="shared" si="111"/>
        <v/>
      </c>
      <c r="Q1045" s="114">
        <v>1</v>
      </c>
    </row>
    <row r="1046" spans="1:17" ht="21.75" customHeight="1" x14ac:dyDescent="0.3">
      <c r="A1046" s="214">
        <f>SUBTOTAL(9,$Q$22:Q1045)+1</f>
        <v>1024</v>
      </c>
      <c r="B1046" s="223">
        <v>117120046</v>
      </c>
      <c r="C1046" s="223" t="s">
        <v>500</v>
      </c>
      <c r="D1046" s="223" t="s">
        <v>189</v>
      </c>
      <c r="E1046" s="223">
        <v>17</v>
      </c>
      <c r="F1046" s="223">
        <v>7.71</v>
      </c>
      <c r="G1046" s="66" t="str">
        <f>IFERROR(VLOOKUP(B1046:B4085,'DOI TUONG'!$C$2:$E$1306,3,FALSE), "")</f>
        <v>BT CĐ</v>
      </c>
      <c r="H1046" s="66">
        <f t="shared" si="105"/>
        <v>0.3</v>
      </c>
      <c r="I1046" s="215">
        <f t="shared" si="106"/>
        <v>8.01</v>
      </c>
      <c r="J1046" s="223">
        <v>96</v>
      </c>
      <c r="K1046" s="66" t="str">
        <f t="shared" si="107"/>
        <v>Giỏi</v>
      </c>
      <c r="L1046" s="66">
        <f t="shared" si="108"/>
        <v>450000</v>
      </c>
      <c r="M1046" s="218" t="str">
        <f t="shared" si="109"/>
        <v/>
      </c>
      <c r="N1046" s="219">
        <f t="shared" si="110"/>
        <v>1</v>
      </c>
      <c r="O1046" s="219" t="str">
        <f t="shared" si="111"/>
        <v/>
      </c>
      <c r="Q1046" s="114">
        <v>1</v>
      </c>
    </row>
    <row r="1047" spans="1:17" ht="21.75" customHeight="1" x14ac:dyDescent="0.3">
      <c r="A1047" s="214">
        <f>SUBTOTAL(9,$Q$22:Q1046)+1</f>
        <v>1025</v>
      </c>
      <c r="B1047" s="223">
        <v>102120241</v>
      </c>
      <c r="C1047" s="223" t="s">
        <v>759</v>
      </c>
      <c r="D1047" s="223" t="s">
        <v>78</v>
      </c>
      <c r="E1047" s="223">
        <v>16</v>
      </c>
      <c r="F1047" s="223">
        <v>8.01</v>
      </c>
      <c r="G1047" s="66" t="str">
        <f>IFERROR(VLOOKUP(B1047:B4086,'DOI TUONG'!$C$2:$E$1306,3,FALSE), "")</f>
        <v/>
      </c>
      <c r="H1047" s="66">
        <f t="shared" ref="H1047:H1110" si="112">IF(G1047="UV ĐT",0.3, 0)+IF(G1047="UV HSV", 0.3, 0)+IF(G1047="PBT LCĐ", 0.3,0)+ IF(G1047="UV LCĐ", 0.2, 0)+IF(G1047="BT CĐ", 0.3,0)+ IF(G1047="PBT CĐ", 0.2,0)+ IF(G1047="CN CLB", 0.2,0)+ IF(G1047="CN DĐ", 0.2,0)+IF(G1047="TĐXK", 0.3, 0)+IF(G1047="PĐXK", 0.2, 0)+IF(G1047="LT", 0.3,0)+IF(G1047="LP", 0.2, 0)+IF(G1047="GK 0.2",0.2,0)+IF(G1047="GK 0.3", 0.3, 0)+IF(G1047="TB ĐD",0.3,0)+IF(G1047="PB ĐD",0.2,0)+IF(G1047="ĐT ĐTQ",0.3,0)+IF(G1047="ĐP ĐTQ",0.2,0)</f>
        <v>0</v>
      </c>
      <c r="I1047" s="215">
        <f t="shared" ref="I1047:I1110" si="113">F1047+H1047</f>
        <v>8.01</v>
      </c>
      <c r="J1047" s="223">
        <v>88</v>
      </c>
      <c r="K1047" s="66" t="str">
        <f t="shared" ref="K1047:K1110" si="114">IF(AND(I1047&gt;=9,J1047&gt;=90), "Xuất sắc", IF(AND(I1047&gt;=8,J1047&gt;=80), "Giỏi", "Khá"))</f>
        <v>Giỏi</v>
      </c>
      <c r="L1047" s="66">
        <f t="shared" ref="L1047:L1110" si="115">IF(K1047="Xuất sắc", 500000, IF(K1047="Giỏi", 450000, 395000))</f>
        <v>450000</v>
      </c>
      <c r="M1047" s="218" t="str">
        <f t="shared" si="109"/>
        <v/>
      </c>
      <c r="N1047" s="219">
        <f t="shared" si="110"/>
        <v>1</v>
      </c>
      <c r="O1047" s="219" t="str">
        <f t="shared" si="111"/>
        <v/>
      </c>
      <c r="Q1047" s="114">
        <v>1</v>
      </c>
    </row>
    <row r="1048" spans="1:17" ht="21.75" customHeight="1" x14ac:dyDescent="0.3">
      <c r="A1048" s="214">
        <f>SUBTOTAL(9,$Q$22:Q1047)+1</f>
        <v>1026</v>
      </c>
      <c r="B1048" s="223">
        <v>105110259</v>
      </c>
      <c r="C1048" s="223" t="s">
        <v>1892</v>
      </c>
      <c r="D1048" s="223" t="s">
        <v>35</v>
      </c>
      <c r="E1048" s="223">
        <v>15</v>
      </c>
      <c r="F1048" s="223">
        <v>8.01</v>
      </c>
      <c r="G1048" s="66" t="str">
        <f>IFERROR(VLOOKUP(B1048:B4087,'DOI TUONG'!$C$2:$E$1306,3,FALSE), "")</f>
        <v/>
      </c>
      <c r="H1048" s="66">
        <f t="shared" si="112"/>
        <v>0</v>
      </c>
      <c r="I1048" s="215">
        <f t="shared" si="113"/>
        <v>8.01</v>
      </c>
      <c r="J1048" s="223">
        <v>88</v>
      </c>
      <c r="K1048" s="66" t="str">
        <f t="shared" si="114"/>
        <v>Giỏi</v>
      </c>
      <c r="L1048" s="66">
        <f t="shared" si="115"/>
        <v>450000</v>
      </c>
      <c r="M1048" s="218" t="str">
        <f t="shared" si="109"/>
        <v/>
      </c>
      <c r="N1048" s="219">
        <f t="shared" si="110"/>
        <v>1</v>
      </c>
      <c r="O1048" s="219" t="str">
        <f t="shared" si="111"/>
        <v/>
      </c>
      <c r="Q1048" s="114">
        <v>1</v>
      </c>
    </row>
    <row r="1049" spans="1:17" ht="21.75" customHeight="1" x14ac:dyDescent="0.3">
      <c r="A1049" s="214">
        <f>SUBTOTAL(9,$Q$22:Q1048)+1</f>
        <v>1027</v>
      </c>
      <c r="B1049" s="223">
        <v>107120117</v>
      </c>
      <c r="C1049" s="223" t="s">
        <v>2968</v>
      </c>
      <c r="D1049" s="223" t="s">
        <v>29</v>
      </c>
      <c r="E1049" s="223">
        <v>16</v>
      </c>
      <c r="F1049" s="223">
        <v>8.01</v>
      </c>
      <c r="G1049" s="66" t="str">
        <f>IFERROR(VLOOKUP(B1049:B4088,'DOI TUONG'!$C$2:$E$1306,3,FALSE), "")</f>
        <v/>
      </c>
      <c r="H1049" s="66">
        <f t="shared" si="112"/>
        <v>0</v>
      </c>
      <c r="I1049" s="215">
        <f t="shared" si="113"/>
        <v>8.01</v>
      </c>
      <c r="J1049" s="223">
        <v>88</v>
      </c>
      <c r="K1049" s="66" t="str">
        <f t="shared" si="114"/>
        <v>Giỏi</v>
      </c>
      <c r="L1049" s="66">
        <f t="shared" si="115"/>
        <v>450000</v>
      </c>
      <c r="M1049" s="218" t="str">
        <f t="shared" si="109"/>
        <v/>
      </c>
      <c r="N1049" s="219">
        <f t="shared" si="110"/>
        <v>1</v>
      </c>
      <c r="O1049" s="219" t="str">
        <f t="shared" si="111"/>
        <v/>
      </c>
      <c r="Q1049" s="114">
        <v>1</v>
      </c>
    </row>
    <row r="1050" spans="1:17" ht="21.75" customHeight="1" x14ac:dyDescent="0.3">
      <c r="A1050" s="214">
        <f>SUBTOTAL(9,$Q$22:Q1049)+1</f>
        <v>1028</v>
      </c>
      <c r="B1050" s="223">
        <v>118120023</v>
      </c>
      <c r="C1050" s="223" t="s">
        <v>3786</v>
      </c>
      <c r="D1050" s="223" t="s">
        <v>82</v>
      </c>
      <c r="E1050" s="223">
        <v>19</v>
      </c>
      <c r="F1050" s="223">
        <v>8.01</v>
      </c>
      <c r="G1050" s="66" t="str">
        <f>IFERROR(VLOOKUP(B1050:B4089,'DOI TUONG'!$C$2:$E$1306,3,FALSE), "")</f>
        <v/>
      </c>
      <c r="H1050" s="66">
        <f t="shared" si="112"/>
        <v>0</v>
      </c>
      <c r="I1050" s="215">
        <f t="shared" si="113"/>
        <v>8.01</v>
      </c>
      <c r="J1050" s="223">
        <v>88</v>
      </c>
      <c r="K1050" s="66" t="str">
        <f t="shared" si="114"/>
        <v>Giỏi</v>
      </c>
      <c r="L1050" s="66">
        <f t="shared" si="115"/>
        <v>450000</v>
      </c>
      <c r="M1050" s="218" t="str">
        <f t="shared" si="109"/>
        <v/>
      </c>
      <c r="N1050" s="219">
        <f t="shared" si="110"/>
        <v>1</v>
      </c>
      <c r="O1050" s="219" t="str">
        <f t="shared" si="111"/>
        <v/>
      </c>
      <c r="Q1050" s="114">
        <v>1</v>
      </c>
    </row>
    <row r="1051" spans="1:17" ht="21.75" customHeight="1" x14ac:dyDescent="0.3">
      <c r="A1051" s="214">
        <f>SUBTOTAL(9,$Q$22:Q1050)+1</f>
        <v>1029</v>
      </c>
      <c r="B1051" s="223">
        <v>108120004</v>
      </c>
      <c r="C1051" s="223" t="s">
        <v>2251</v>
      </c>
      <c r="D1051" s="223" t="s">
        <v>245</v>
      </c>
      <c r="E1051" s="223">
        <v>18</v>
      </c>
      <c r="F1051" s="223">
        <v>8.01</v>
      </c>
      <c r="G1051" s="66" t="str">
        <f>IFERROR(VLOOKUP(B1051:B4090,'DOI TUONG'!$C$2:$E$1306,3,FALSE), "")</f>
        <v/>
      </c>
      <c r="H1051" s="66">
        <f t="shared" si="112"/>
        <v>0</v>
      </c>
      <c r="I1051" s="215">
        <f t="shared" si="113"/>
        <v>8.01</v>
      </c>
      <c r="J1051" s="223">
        <v>88</v>
      </c>
      <c r="K1051" s="66" t="str">
        <f t="shared" si="114"/>
        <v>Giỏi</v>
      </c>
      <c r="L1051" s="66">
        <f t="shared" si="115"/>
        <v>450000</v>
      </c>
      <c r="M1051" s="218" t="str">
        <f t="shared" si="109"/>
        <v/>
      </c>
      <c r="N1051" s="219">
        <f t="shared" si="110"/>
        <v>1</v>
      </c>
      <c r="O1051" s="219" t="str">
        <f t="shared" si="111"/>
        <v/>
      </c>
      <c r="Q1051" s="114">
        <v>1</v>
      </c>
    </row>
    <row r="1052" spans="1:17" ht="21.75" customHeight="1" x14ac:dyDescent="0.3">
      <c r="A1052" s="214">
        <f>SUBTOTAL(9,$Q$22:Q1051)+1</f>
        <v>1030</v>
      </c>
      <c r="B1052" s="223">
        <v>107110310</v>
      </c>
      <c r="C1052" s="223" t="s">
        <v>1649</v>
      </c>
      <c r="D1052" s="223" t="s">
        <v>66</v>
      </c>
      <c r="E1052" s="223">
        <v>19</v>
      </c>
      <c r="F1052" s="223">
        <v>8.01</v>
      </c>
      <c r="G1052" s="66" t="str">
        <f>IFERROR(VLOOKUP(B1052:B4091,'DOI TUONG'!$C$2:$E$1306,3,FALSE), "")</f>
        <v/>
      </c>
      <c r="H1052" s="66">
        <f t="shared" si="112"/>
        <v>0</v>
      </c>
      <c r="I1052" s="215">
        <f t="shared" si="113"/>
        <v>8.01</v>
      </c>
      <c r="J1052" s="223">
        <v>87</v>
      </c>
      <c r="K1052" s="66" t="str">
        <f t="shared" si="114"/>
        <v>Giỏi</v>
      </c>
      <c r="L1052" s="66">
        <f t="shared" si="115"/>
        <v>450000</v>
      </c>
      <c r="M1052" s="218" t="str">
        <f t="shared" si="109"/>
        <v/>
      </c>
      <c r="N1052" s="219">
        <f t="shared" si="110"/>
        <v>1</v>
      </c>
      <c r="O1052" s="219" t="str">
        <f t="shared" si="111"/>
        <v/>
      </c>
      <c r="Q1052" s="114">
        <v>1</v>
      </c>
    </row>
    <row r="1053" spans="1:17" ht="21.75" customHeight="1" x14ac:dyDescent="0.3">
      <c r="A1053" s="214">
        <f>SUBTOTAL(9,$Q$22:Q1052)+1</f>
        <v>1031</v>
      </c>
      <c r="B1053" s="223">
        <v>107110214</v>
      </c>
      <c r="C1053" s="223" t="s">
        <v>972</v>
      </c>
      <c r="D1053" s="223" t="s">
        <v>162</v>
      </c>
      <c r="E1053" s="223">
        <v>21</v>
      </c>
      <c r="F1053" s="223">
        <v>8.01</v>
      </c>
      <c r="G1053" s="66" t="str">
        <f>IFERROR(VLOOKUP(B1053:B4092,'DOI TUONG'!$C$2:$E$1306,3,FALSE), "")</f>
        <v/>
      </c>
      <c r="H1053" s="66">
        <f t="shared" si="112"/>
        <v>0</v>
      </c>
      <c r="I1053" s="215">
        <f t="shared" si="113"/>
        <v>8.01</v>
      </c>
      <c r="J1053" s="223">
        <v>87</v>
      </c>
      <c r="K1053" s="66" t="str">
        <f t="shared" si="114"/>
        <v>Giỏi</v>
      </c>
      <c r="L1053" s="66">
        <f t="shared" si="115"/>
        <v>450000</v>
      </c>
      <c r="M1053" s="218" t="str">
        <f t="shared" ref="M1053:M1116" si="116">IF(K1053="Xuất sắc",1,"")</f>
        <v/>
      </c>
      <c r="N1053" s="219">
        <f t="shared" ref="N1053:N1116" si="117">IF(K1053="Giỏi",1,"")</f>
        <v>1</v>
      </c>
      <c r="O1053" s="219" t="str">
        <f t="shared" ref="O1053:O1116" si="118">IF(K1053="Khá",1,"")</f>
        <v/>
      </c>
      <c r="Q1053" s="114">
        <v>1</v>
      </c>
    </row>
    <row r="1054" spans="1:17" ht="21.75" customHeight="1" x14ac:dyDescent="0.3">
      <c r="A1054" s="214">
        <f>SUBTOTAL(9,$Q$22:Q1053)+1</f>
        <v>1032</v>
      </c>
      <c r="B1054" s="223">
        <v>118130113</v>
      </c>
      <c r="C1054" s="223" t="s">
        <v>1093</v>
      </c>
      <c r="D1054" s="223" t="s">
        <v>97</v>
      </c>
      <c r="E1054" s="223">
        <v>21</v>
      </c>
      <c r="F1054" s="223">
        <v>8.01</v>
      </c>
      <c r="G1054" s="66" t="str">
        <f>IFERROR(VLOOKUP(B1054:B4093,'DOI TUONG'!$C$2:$E$1306,3,FALSE), "")</f>
        <v/>
      </c>
      <c r="H1054" s="66">
        <f t="shared" si="112"/>
        <v>0</v>
      </c>
      <c r="I1054" s="215">
        <f t="shared" si="113"/>
        <v>8.01</v>
      </c>
      <c r="J1054" s="223">
        <v>87</v>
      </c>
      <c r="K1054" s="66" t="str">
        <f t="shared" si="114"/>
        <v>Giỏi</v>
      </c>
      <c r="L1054" s="66">
        <f t="shared" si="115"/>
        <v>450000</v>
      </c>
      <c r="M1054" s="218" t="str">
        <f t="shared" si="116"/>
        <v/>
      </c>
      <c r="N1054" s="219">
        <f t="shared" si="117"/>
        <v>1</v>
      </c>
      <c r="O1054" s="219" t="str">
        <f t="shared" si="118"/>
        <v/>
      </c>
      <c r="Q1054" s="114">
        <v>1</v>
      </c>
    </row>
    <row r="1055" spans="1:17" ht="21.75" customHeight="1" x14ac:dyDescent="0.3">
      <c r="A1055" s="214">
        <f>SUBTOTAL(9,$Q$22:Q1054)+1</f>
        <v>1033</v>
      </c>
      <c r="B1055" s="223">
        <v>117120132</v>
      </c>
      <c r="C1055" s="223" t="s">
        <v>871</v>
      </c>
      <c r="D1055" s="223" t="s">
        <v>92</v>
      </c>
      <c r="E1055" s="223">
        <v>15</v>
      </c>
      <c r="F1055" s="223">
        <v>7.81</v>
      </c>
      <c r="G1055" s="66" t="str">
        <f>IFERROR(VLOOKUP(B1055:B4094,'DOI TUONG'!$C$2:$E$1306,3,FALSE), "")</f>
        <v>GK 0.2</v>
      </c>
      <c r="H1055" s="66">
        <f t="shared" si="112"/>
        <v>0.2</v>
      </c>
      <c r="I1055" s="215">
        <f t="shared" si="113"/>
        <v>8.01</v>
      </c>
      <c r="J1055" s="223">
        <v>87</v>
      </c>
      <c r="K1055" s="66" t="str">
        <f t="shared" si="114"/>
        <v>Giỏi</v>
      </c>
      <c r="L1055" s="66">
        <f t="shared" si="115"/>
        <v>450000</v>
      </c>
      <c r="M1055" s="218" t="str">
        <f t="shared" si="116"/>
        <v/>
      </c>
      <c r="N1055" s="219">
        <f t="shared" si="117"/>
        <v>1</v>
      </c>
      <c r="O1055" s="219" t="str">
        <f t="shared" si="118"/>
        <v/>
      </c>
      <c r="Q1055" s="114">
        <v>1</v>
      </c>
    </row>
    <row r="1056" spans="1:17" ht="21.75" customHeight="1" x14ac:dyDescent="0.3">
      <c r="A1056" s="214">
        <f>SUBTOTAL(9,$Q$22:Q1055)+1</f>
        <v>1034</v>
      </c>
      <c r="B1056" s="223">
        <v>102120252</v>
      </c>
      <c r="C1056" s="223" t="s">
        <v>3332</v>
      </c>
      <c r="D1056" s="223" t="s">
        <v>78</v>
      </c>
      <c r="E1056" s="223">
        <v>16</v>
      </c>
      <c r="F1056" s="223">
        <v>8.01</v>
      </c>
      <c r="G1056" s="66" t="str">
        <f>IFERROR(VLOOKUP(B1056:B4095,'DOI TUONG'!$C$2:$E$1306,3,FALSE), "")</f>
        <v/>
      </c>
      <c r="H1056" s="66">
        <f t="shared" si="112"/>
        <v>0</v>
      </c>
      <c r="I1056" s="215">
        <f t="shared" si="113"/>
        <v>8.01</v>
      </c>
      <c r="J1056" s="223">
        <v>86</v>
      </c>
      <c r="K1056" s="66" t="str">
        <f t="shared" si="114"/>
        <v>Giỏi</v>
      </c>
      <c r="L1056" s="66">
        <f t="shared" si="115"/>
        <v>450000</v>
      </c>
      <c r="M1056" s="218" t="str">
        <f t="shared" si="116"/>
        <v/>
      </c>
      <c r="N1056" s="219">
        <f t="shared" si="117"/>
        <v>1</v>
      </c>
      <c r="O1056" s="219" t="str">
        <f t="shared" si="118"/>
        <v/>
      </c>
      <c r="Q1056" s="114">
        <v>1</v>
      </c>
    </row>
    <row r="1057" spans="1:17" ht="21.75" customHeight="1" x14ac:dyDescent="0.3">
      <c r="A1057" s="214">
        <f>SUBTOTAL(9,$Q$22:Q1056)+1</f>
        <v>1035</v>
      </c>
      <c r="B1057" s="223">
        <v>105140003</v>
      </c>
      <c r="C1057" s="223" t="s">
        <v>931</v>
      </c>
      <c r="D1057" s="223" t="s">
        <v>3440</v>
      </c>
      <c r="E1057" s="223">
        <v>27</v>
      </c>
      <c r="F1057" s="223">
        <v>8.01</v>
      </c>
      <c r="G1057" s="66" t="str">
        <f>IFERROR(VLOOKUP(B1057:B4096,'DOI TUONG'!$C$2:$E$1306,3,FALSE), "")</f>
        <v/>
      </c>
      <c r="H1057" s="66">
        <f t="shared" si="112"/>
        <v>0</v>
      </c>
      <c r="I1057" s="215">
        <f t="shared" si="113"/>
        <v>8.01</v>
      </c>
      <c r="J1057" s="223">
        <v>86</v>
      </c>
      <c r="K1057" s="66" t="str">
        <f t="shared" si="114"/>
        <v>Giỏi</v>
      </c>
      <c r="L1057" s="66">
        <f t="shared" si="115"/>
        <v>450000</v>
      </c>
      <c r="M1057" s="218" t="str">
        <f t="shared" si="116"/>
        <v/>
      </c>
      <c r="N1057" s="219">
        <f t="shared" si="117"/>
        <v>1</v>
      </c>
      <c r="O1057" s="219" t="str">
        <f t="shared" si="118"/>
        <v/>
      </c>
      <c r="Q1057" s="114">
        <v>1</v>
      </c>
    </row>
    <row r="1058" spans="1:17" ht="21.75" customHeight="1" x14ac:dyDescent="0.3">
      <c r="A1058" s="214">
        <f>SUBTOTAL(9,$Q$22:Q1057)+1</f>
        <v>1036</v>
      </c>
      <c r="B1058" s="223">
        <v>105130114</v>
      </c>
      <c r="C1058" s="223" t="s">
        <v>1384</v>
      </c>
      <c r="D1058" s="223" t="s">
        <v>265</v>
      </c>
      <c r="E1058" s="223">
        <v>17.5</v>
      </c>
      <c r="F1058" s="223">
        <v>8.01</v>
      </c>
      <c r="G1058" s="66" t="str">
        <f>IFERROR(VLOOKUP(B1058:B4097,'DOI TUONG'!$C$2:$E$1306,3,FALSE), "")</f>
        <v/>
      </c>
      <c r="H1058" s="66">
        <f t="shared" si="112"/>
        <v>0</v>
      </c>
      <c r="I1058" s="215">
        <f t="shared" si="113"/>
        <v>8.01</v>
      </c>
      <c r="J1058" s="223">
        <v>86</v>
      </c>
      <c r="K1058" s="66" t="str">
        <f t="shared" si="114"/>
        <v>Giỏi</v>
      </c>
      <c r="L1058" s="66">
        <f t="shared" si="115"/>
        <v>450000</v>
      </c>
      <c r="M1058" s="218" t="str">
        <f t="shared" si="116"/>
        <v/>
      </c>
      <c r="N1058" s="219">
        <f t="shared" si="117"/>
        <v>1</v>
      </c>
      <c r="O1058" s="219" t="str">
        <f t="shared" si="118"/>
        <v/>
      </c>
      <c r="Q1058" s="114">
        <v>1</v>
      </c>
    </row>
    <row r="1059" spans="1:17" ht="21.75" customHeight="1" x14ac:dyDescent="0.3">
      <c r="A1059" s="214">
        <f>SUBTOTAL(9,$Q$22:Q1058)+1</f>
        <v>1037</v>
      </c>
      <c r="B1059" s="223">
        <v>110120226</v>
      </c>
      <c r="C1059" s="223" t="s">
        <v>1323</v>
      </c>
      <c r="D1059" s="223" t="s">
        <v>45</v>
      </c>
      <c r="E1059" s="223">
        <v>14.5</v>
      </c>
      <c r="F1059" s="223">
        <v>8.01</v>
      </c>
      <c r="G1059" s="66" t="str">
        <f>IFERROR(VLOOKUP(B1059:B4098,'DOI TUONG'!$C$2:$E$1306,3,FALSE), "")</f>
        <v/>
      </c>
      <c r="H1059" s="66">
        <f t="shared" si="112"/>
        <v>0</v>
      </c>
      <c r="I1059" s="215">
        <f t="shared" si="113"/>
        <v>8.01</v>
      </c>
      <c r="J1059" s="223">
        <v>86</v>
      </c>
      <c r="K1059" s="66" t="str">
        <f t="shared" si="114"/>
        <v>Giỏi</v>
      </c>
      <c r="L1059" s="66">
        <f t="shared" si="115"/>
        <v>450000</v>
      </c>
      <c r="M1059" s="218" t="str">
        <f t="shared" si="116"/>
        <v/>
      </c>
      <c r="N1059" s="219">
        <f t="shared" si="117"/>
        <v>1</v>
      </c>
      <c r="O1059" s="219" t="str">
        <f t="shared" si="118"/>
        <v/>
      </c>
      <c r="Q1059" s="114">
        <v>1</v>
      </c>
    </row>
    <row r="1060" spans="1:17" ht="21.75" customHeight="1" x14ac:dyDescent="0.3">
      <c r="A1060" s="214">
        <f>SUBTOTAL(9,$Q$22:Q1059)+1</f>
        <v>1038</v>
      </c>
      <c r="B1060" s="223">
        <v>110110200</v>
      </c>
      <c r="C1060" s="223" t="s">
        <v>3923</v>
      </c>
      <c r="D1060" s="223" t="s">
        <v>214</v>
      </c>
      <c r="E1060" s="223">
        <v>18</v>
      </c>
      <c r="F1060" s="223">
        <v>8.01</v>
      </c>
      <c r="G1060" s="66" t="str">
        <f>IFERROR(VLOOKUP(B1060:B4099,'DOI TUONG'!$C$2:$E$1306,3,FALSE), "")</f>
        <v/>
      </c>
      <c r="H1060" s="66">
        <f t="shared" si="112"/>
        <v>0</v>
      </c>
      <c r="I1060" s="215">
        <f t="shared" si="113"/>
        <v>8.01</v>
      </c>
      <c r="J1060" s="223">
        <v>85</v>
      </c>
      <c r="K1060" s="66" t="str">
        <f t="shared" si="114"/>
        <v>Giỏi</v>
      </c>
      <c r="L1060" s="66">
        <f t="shared" si="115"/>
        <v>450000</v>
      </c>
      <c r="M1060" s="218" t="str">
        <f t="shared" si="116"/>
        <v/>
      </c>
      <c r="N1060" s="219">
        <f t="shared" si="117"/>
        <v>1</v>
      </c>
      <c r="O1060" s="219" t="str">
        <f t="shared" si="118"/>
        <v/>
      </c>
      <c r="Q1060" s="114">
        <v>1</v>
      </c>
    </row>
    <row r="1061" spans="1:17" ht="21.75" customHeight="1" x14ac:dyDescent="0.3">
      <c r="A1061" s="214">
        <f>SUBTOTAL(9,$Q$22:Q1060)+1</f>
        <v>1039</v>
      </c>
      <c r="B1061" s="223">
        <v>105130146</v>
      </c>
      <c r="C1061" s="223" t="s">
        <v>3441</v>
      </c>
      <c r="D1061" s="223" t="s">
        <v>218</v>
      </c>
      <c r="E1061" s="223">
        <v>19.5</v>
      </c>
      <c r="F1061" s="223">
        <v>8.01</v>
      </c>
      <c r="G1061" s="66" t="str">
        <f>IFERROR(VLOOKUP(B1061:B4100,'DOI TUONG'!$C$2:$E$1306,3,FALSE), "")</f>
        <v/>
      </c>
      <c r="H1061" s="66">
        <f t="shared" si="112"/>
        <v>0</v>
      </c>
      <c r="I1061" s="215">
        <f t="shared" si="113"/>
        <v>8.01</v>
      </c>
      <c r="J1061" s="223">
        <v>84</v>
      </c>
      <c r="K1061" s="66" t="str">
        <f t="shared" si="114"/>
        <v>Giỏi</v>
      </c>
      <c r="L1061" s="66">
        <f t="shared" si="115"/>
        <v>450000</v>
      </c>
      <c r="M1061" s="218" t="str">
        <f t="shared" si="116"/>
        <v/>
      </c>
      <c r="N1061" s="219">
        <f t="shared" si="117"/>
        <v>1</v>
      </c>
      <c r="O1061" s="219" t="str">
        <f t="shared" si="118"/>
        <v/>
      </c>
      <c r="Q1061" s="114">
        <v>1</v>
      </c>
    </row>
    <row r="1062" spans="1:17" ht="21.75" customHeight="1" x14ac:dyDescent="0.3">
      <c r="A1062" s="214">
        <f>SUBTOTAL(9,$Q$22:Q1061)+1</f>
        <v>1040</v>
      </c>
      <c r="B1062" s="223">
        <v>107140097</v>
      </c>
      <c r="C1062" s="223" t="s">
        <v>202</v>
      </c>
      <c r="D1062" s="223" t="s">
        <v>2028</v>
      </c>
      <c r="E1062" s="223">
        <v>22</v>
      </c>
      <c r="F1062" s="223">
        <v>8.01</v>
      </c>
      <c r="G1062" s="66" t="str">
        <f>IFERROR(VLOOKUP(B1062:B4101,'DOI TUONG'!$C$2:$E$1306,3,FALSE), "")</f>
        <v/>
      </c>
      <c r="H1062" s="66">
        <f t="shared" si="112"/>
        <v>0</v>
      </c>
      <c r="I1062" s="215">
        <f t="shared" si="113"/>
        <v>8.01</v>
      </c>
      <c r="J1062" s="223">
        <v>83</v>
      </c>
      <c r="K1062" s="66" t="str">
        <f t="shared" si="114"/>
        <v>Giỏi</v>
      </c>
      <c r="L1062" s="66">
        <f t="shared" si="115"/>
        <v>450000</v>
      </c>
      <c r="M1062" s="218" t="str">
        <f t="shared" si="116"/>
        <v/>
      </c>
      <c r="N1062" s="219">
        <f t="shared" si="117"/>
        <v>1</v>
      </c>
      <c r="O1062" s="219" t="str">
        <f t="shared" si="118"/>
        <v/>
      </c>
      <c r="Q1062" s="114">
        <v>1</v>
      </c>
    </row>
    <row r="1063" spans="1:17" ht="21.75" customHeight="1" x14ac:dyDescent="0.3">
      <c r="A1063" s="214">
        <f>SUBTOTAL(9,$Q$22:Q1062)+1</f>
        <v>1041</v>
      </c>
      <c r="B1063" s="223">
        <v>118140032</v>
      </c>
      <c r="C1063" s="223" t="s">
        <v>2182</v>
      </c>
      <c r="D1063" s="223" t="s">
        <v>2183</v>
      </c>
      <c r="E1063" s="223">
        <v>20</v>
      </c>
      <c r="F1063" s="223">
        <v>8.01</v>
      </c>
      <c r="G1063" s="66" t="str">
        <f>IFERROR(VLOOKUP(B1063:B4102,'DOI TUONG'!$C$2:$E$1306,3,FALSE), "")</f>
        <v/>
      </c>
      <c r="H1063" s="66">
        <f t="shared" si="112"/>
        <v>0</v>
      </c>
      <c r="I1063" s="215">
        <f t="shared" si="113"/>
        <v>8.01</v>
      </c>
      <c r="J1063" s="223">
        <v>82</v>
      </c>
      <c r="K1063" s="66" t="str">
        <f t="shared" si="114"/>
        <v>Giỏi</v>
      </c>
      <c r="L1063" s="66">
        <f t="shared" si="115"/>
        <v>450000</v>
      </c>
      <c r="M1063" s="218" t="str">
        <f t="shared" si="116"/>
        <v/>
      </c>
      <c r="N1063" s="219">
        <f t="shared" si="117"/>
        <v>1</v>
      </c>
      <c r="O1063" s="219" t="str">
        <f t="shared" si="118"/>
        <v/>
      </c>
      <c r="Q1063" s="114">
        <v>1</v>
      </c>
    </row>
    <row r="1064" spans="1:17" ht="21.75" customHeight="1" x14ac:dyDescent="0.3">
      <c r="A1064" s="214">
        <f>SUBTOTAL(9,$Q$22:Q1063)+1</f>
        <v>1042</v>
      </c>
      <c r="B1064" s="223">
        <v>117130054</v>
      </c>
      <c r="C1064" s="223" t="s">
        <v>571</v>
      </c>
      <c r="D1064" s="223" t="s">
        <v>295</v>
      </c>
      <c r="E1064" s="223">
        <v>15</v>
      </c>
      <c r="F1064" s="223">
        <v>7.7</v>
      </c>
      <c r="G1064" s="66" t="str">
        <f>IFERROR(VLOOKUP(B1064:B4103,'DOI TUONG'!$C$2:$E$1306,3,FALSE), "")</f>
        <v>LT</v>
      </c>
      <c r="H1064" s="66">
        <f t="shared" si="112"/>
        <v>0.3</v>
      </c>
      <c r="I1064" s="215">
        <f t="shared" si="113"/>
        <v>8</v>
      </c>
      <c r="J1064" s="223">
        <v>93</v>
      </c>
      <c r="K1064" s="66" t="str">
        <f t="shared" si="114"/>
        <v>Giỏi</v>
      </c>
      <c r="L1064" s="66">
        <f t="shared" si="115"/>
        <v>450000</v>
      </c>
      <c r="M1064" s="218" t="str">
        <f t="shared" si="116"/>
        <v/>
      </c>
      <c r="N1064" s="219">
        <f t="shared" si="117"/>
        <v>1</v>
      </c>
      <c r="O1064" s="219" t="str">
        <f t="shared" si="118"/>
        <v/>
      </c>
      <c r="Q1064" s="114">
        <v>1</v>
      </c>
    </row>
    <row r="1065" spans="1:17" ht="21.75" customHeight="1" x14ac:dyDescent="0.3">
      <c r="A1065" s="214">
        <f>SUBTOTAL(9,$Q$22:Q1064)+1</f>
        <v>1043</v>
      </c>
      <c r="B1065" s="223">
        <v>105110240</v>
      </c>
      <c r="C1065" s="223" t="s">
        <v>149</v>
      </c>
      <c r="D1065" s="223" t="s">
        <v>35</v>
      </c>
      <c r="E1065" s="223">
        <v>15</v>
      </c>
      <c r="F1065" s="223">
        <v>8</v>
      </c>
      <c r="G1065" s="66" t="str">
        <f>IFERROR(VLOOKUP(B1065:B4104,'DOI TUONG'!$C$2:$E$1306,3,FALSE), "")</f>
        <v/>
      </c>
      <c r="H1065" s="66">
        <f t="shared" si="112"/>
        <v>0</v>
      </c>
      <c r="I1065" s="215">
        <f t="shared" si="113"/>
        <v>8</v>
      </c>
      <c r="J1065" s="223">
        <v>92</v>
      </c>
      <c r="K1065" s="66" t="str">
        <f t="shared" si="114"/>
        <v>Giỏi</v>
      </c>
      <c r="L1065" s="66">
        <f t="shared" si="115"/>
        <v>450000</v>
      </c>
      <c r="M1065" s="218" t="str">
        <f t="shared" si="116"/>
        <v/>
      </c>
      <c r="N1065" s="219">
        <f t="shared" si="117"/>
        <v>1</v>
      </c>
      <c r="O1065" s="219" t="str">
        <f t="shared" si="118"/>
        <v/>
      </c>
      <c r="Q1065" s="114">
        <v>1</v>
      </c>
    </row>
    <row r="1066" spans="1:17" ht="21.75" customHeight="1" x14ac:dyDescent="0.3">
      <c r="A1066" s="214">
        <f>SUBTOTAL(9,$Q$22:Q1065)+1</f>
        <v>1044</v>
      </c>
      <c r="B1066" s="223">
        <v>101110414</v>
      </c>
      <c r="C1066" s="223" t="s">
        <v>176</v>
      </c>
      <c r="D1066" s="223" t="s">
        <v>140</v>
      </c>
      <c r="E1066" s="223">
        <v>24</v>
      </c>
      <c r="F1066" s="223">
        <v>8</v>
      </c>
      <c r="G1066" s="66" t="str">
        <f>IFERROR(VLOOKUP(B1066:B4105,'DOI TUONG'!$C$2:$E$1306,3,FALSE), "")</f>
        <v/>
      </c>
      <c r="H1066" s="66">
        <f t="shared" si="112"/>
        <v>0</v>
      </c>
      <c r="I1066" s="215">
        <f t="shared" si="113"/>
        <v>8</v>
      </c>
      <c r="J1066" s="223">
        <v>91</v>
      </c>
      <c r="K1066" s="66" t="str">
        <f t="shared" si="114"/>
        <v>Giỏi</v>
      </c>
      <c r="L1066" s="66">
        <f t="shared" si="115"/>
        <v>450000</v>
      </c>
      <c r="M1066" s="218" t="str">
        <f t="shared" si="116"/>
        <v/>
      </c>
      <c r="N1066" s="219">
        <f t="shared" si="117"/>
        <v>1</v>
      </c>
      <c r="O1066" s="219" t="str">
        <f t="shared" si="118"/>
        <v/>
      </c>
      <c r="Q1066" s="114">
        <v>1</v>
      </c>
    </row>
    <row r="1067" spans="1:17" ht="21.75" customHeight="1" x14ac:dyDescent="0.3">
      <c r="A1067" s="214">
        <f>SUBTOTAL(9,$Q$22:Q1066)+1</f>
        <v>1045</v>
      </c>
      <c r="B1067" s="223">
        <v>102130227</v>
      </c>
      <c r="C1067" s="223" t="s">
        <v>1432</v>
      </c>
      <c r="D1067" s="223" t="s">
        <v>44</v>
      </c>
      <c r="E1067" s="223">
        <v>18</v>
      </c>
      <c r="F1067" s="223">
        <v>8</v>
      </c>
      <c r="G1067" s="66" t="str">
        <f>IFERROR(VLOOKUP(B1067:B4106,'DOI TUONG'!$C$2:$E$1306,3,FALSE), "")</f>
        <v/>
      </c>
      <c r="H1067" s="66">
        <f t="shared" si="112"/>
        <v>0</v>
      </c>
      <c r="I1067" s="215">
        <f t="shared" si="113"/>
        <v>8</v>
      </c>
      <c r="J1067" s="223">
        <v>89</v>
      </c>
      <c r="K1067" s="66" t="str">
        <f t="shared" si="114"/>
        <v>Giỏi</v>
      </c>
      <c r="L1067" s="66">
        <f t="shared" si="115"/>
        <v>450000</v>
      </c>
      <c r="M1067" s="218" t="str">
        <f t="shared" si="116"/>
        <v/>
      </c>
      <c r="N1067" s="219">
        <f t="shared" si="117"/>
        <v>1</v>
      </c>
      <c r="O1067" s="219" t="str">
        <f t="shared" si="118"/>
        <v/>
      </c>
      <c r="Q1067" s="114">
        <v>1</v>
      </c>
    </row>
    <row r="1068" spans="1:17" ht="21.75" customHeight="1" x14ac:dyDescent="0.3">
      <c r="A1068" s="214">
        <f>SUBTOTAL(9,$Q$22:Q1067)+1</f>
        <v>1046</v>
      </c>
      <c r="B1068" s="223">
        <v>107110221</v>
      </c>
      <c r="C1068" s="223" t="s">
        <v>2025</v>
      </c>
      <c r="D1068" s="223" t="s">
        <v>162</v>
      </c>
      <c r="E1068" s="223">
        <v>19</v>
      </c>
      <c r="F1068" s="223">
        <v>8</v>
      </c>
      <c r="G1068" s="66" t="str">
        <f>IFERROR(VLOOKUP(B1068:B4107,'DOI TUONG'!$C$2:$E$1306,3,FALSE), "")</f>
        <v/>
      </c>
      <c r="H1068" s="66">
        <f t="shared" si="112"/>
        <v>0</v>
      </c>
      <c r="I1068" s="215">
        <f t="shared" si="113"/>
        <v>8</v>
      </c>
      <c r="J1068" s="223">
        <v>89</v>
      </c>
      <c r="K1068" s="66" t="str">
        <f t="shared" si="114"/>
        <v>Giỏi</v>
      </c>
      <c r="L1068" s="66">
        <f t="shared" si="115"/>
        <v>450000</v>
      </c>
      <c r="M1068" s="218" t="str">
        <f t="shared" si="116"/>
        <v/>
      </c>
      <c r="N1068" s="219">
        <f t="shared" si="117"/>
        <v>1</v>
      </c>
      <c r="O1068" s="219" t="str">
        <f t="shared" si="118"/>
        <v/>
      </c>
      <c r="Q1068" s="114">
        <v>1</v>
      </c>
    </row>
    <row r="1069" spans="1:17" ht="21.75" customHeight="1" x14ac:dyDescent="0.3">
      <c r="A1069" s="214">
        <f>SUBTOTAL(9,$Q$22:Q1068)+1</f>
        <v>1047</v>
      </c>
      <c r="B1069" s="223">
        <v>118120135</v>
      </c>
      <c r="C1069" s="223" t="s">
        <v>824</v>
      </c>
      <c r="D1069" s="223" t="s">
        <v>166</v>
      </c>
      <c r="E1069" s="223">
        <v>18</v>
      </c>
      <c r="F1069" s="223">
        <v>8</v>
      </c>
      <c r="G1069" s="66" t="str">
        <f>IFERROR(VLOOKUP(B1069:B4108,'DOI TUONG'!$C$2:$E$1306,3,FALSE), "")</f>
        <v/>
      </c>
      <c r="H1069" s="66">
        <f t="shared" si="112"/>
        <v>0</v>
      </c>
      <c r="I1069" s="215">
        <f t="shared" si="113"/>
        <v>8</v>
      </c>
      <c r="J1069" s="223">
        <v>89</v>
      </c>
      <c r="K1069" s="66" t="str">
        <f t="shared" si="114"/>
        <v>Giỏi</v>
      </c>
      <c r="L1069" s="66">
        <f t="shared" si="115"/>
        <v>450000</v>
      </c>
      <c r="M1069" s="218" t="str">
        <f t="shared" si="116"/>
        <v/>
      </c>
      <c r="N1069" s="219">
        <f t="shared" si="117"/>
        <v>1</v>
      </c>
      <c r="O1069" s="219" t="str">
        <f t="shared" si="118"/>
        <v/>
      </c>
      <c r="Q1069" s="114">
        <v>1</v>
      </c>
    </row>
    <row r="1070" spans="1:17" ht="21.75" customHeight="1" x14ac:dyDescent="0.3">
      <c r="A1070" s="214">
        <f>SUBTOTAL(9,$Q$22:Q1069)+1</f>
        <v>1048</v>
      </c>
      <c r="B1070" s="223">
        <v>117140058</v>
      </c>
      <c r="C1070" s="223" t="s">
        <v>3727</v>
      </c>
      <c r="D1070" s="223" t="s">
        <v>2144</v>
      </c>
      <c r="E1070" s="223">
        <v>20</v>
      </c>
      <c r="F1070" s="223">
        <v>8</v>
      </c>
      <c r="G1070" s="66" t="str">
        <f>IFERROR(VLOOKUP(B1070:B4109,'DOI TUONG'!$C$2:$E$1306,3,FALSE), "")</f>
        <v/>
      </c>
      <c r="H1070" s="66">
        <f t="shared" si="112"/>
        <v>0</v>
      </c>
      <c r="I1070" s="215">
        <f t="shared" si="113"/>
        <v>8</v>
      </c>
      <c r="J1070" s="223">
        <v>88</v>
      </c>
      <c r="K1070" s="66" t="str">
        <f t="shared" si="114"/>
        <v>Giỏi</v>
      </c>
      <c r="L1070" s="66">
        <f t="shared" si="115"/>
        <v>450000</v>
      </c>
      <c r="M1070" s="218" t="str">
        <f t="shared" si="116"/>
        <v/>
      </c>
      <c r="N1070" s="219">
        <f t="shared" si="117"/>
        <v>1</v>
      </c>
      <c r="O1070" s="219" t="str">
        <f t="shared" si="118"/>
        <v/>
      </c>
      <c r="Q1070" s="114">
        <v>1</v>
      </c>
    </row>
    <row r="1071" spans="1:17" ht="21.75" customHeight="1" x14ac:dyDescent="0.3">
      <c r="A1071" s="214">
        <f>SUBTOTAL(9,$Q$22:Q1070)+1</f>
        <v>1049</v>
      </c>
      <c r="B1071" s="223">
        <v>107110186</v>
      </c>
      <c r="C1071" s="223" t="s">
        <v>2053</v>
      </c>
      <c r="D1071" s="223" t="s">
        <v>784</v>
      </c>
      <c r="E1071" s="223">
        <v>21.5</v>
      </c>
      <c r="F1071" s="223">
        <v>8</v>
      </c>
      <c r="G1071" s="66" t="str">
        <f>IFERROR(VLOOKUP(B1071:B4110,'DOI TUONG'!$C$2:$E$1306,3,FALSE), "")</f>
        <v/>
      </c>
      <c r="H1071" s="66">
        <f t="shared" si="112"/>
        <v>0</v>
      </c>
      <c r="I1071" s="215">
        <f t="shared" si="113"/>
        <v>8</v>
      </c>
      <c r="J1071" s="223">
        <v>87</v>
      </c>
      <c r="K1071" s="66" t="str">
        <f t="shared" si="114"/>
        <v>Giỏi</v>
      </c>
      <c r="L1071" s="66">
        <f t="shared" si="115"/>
        <v>450000</v>
      </c>
      <c r="M1071" s="218" t="str">
        <f t="shared" si="116"/>
        <v/>
      </c>
      <c r="N1071" s="219">
        <f t="shared" si="117"/>
        <v>1</v>
      </c>
      <c r="O1071" s="219" t="str">
        <f t="shared" si="118"/>
        <v/>
      </c>
      <c r="Q1071" s="114">
        <v>1</v>
      </c>
    </row>
    <row r="1072" spans="1:17" ht="21.75" customHeight="1" x14ac:dyDescent="0.3">
      <c r="A1072" s="214">
        <f>SUBTOTAL(9,$Q$22:Q1071)+1</f>
        <v>1050</v>
      </c>
      <c r="B1072" s="223">
        <v>107140114</v>
      </c>
      <c r="C1072" s="223" t="s">
        <v>2014</v>
      </c>
      <c r="D1072" s="223" t="s">
        <v>1998</v>
      </c>
      <c r="E1072" s="223">
        <v>22</v>
      </c>
      <c r="F1072" s="223">
        <v>8</v>
      </c>
      <c r="G1072" s="66" t="str">
        <f>IFERROR(VLOOKUP(B1072:B4111,'DOI TUONG'!$C$2:$E$1306,3,FALSE), "")</f>
        <v/>
      </c>
      <c r="H1072" s="66">
        <f t="shared" si="112"/>
        <v>0</v>
      </c>
      <c r="I1072" s="215">
        <f t="shared" si="113"/>
        <v>8</v>
      </c>
      <c r="J1072" s="223">
        <v>87</v>
      </c>
      <c r="K1072" s="66" t="str">
        <f t="shared" si="114"/>
        <v>Giỏi</v>
      </c>
      <c r="L1072" s="66">
        <f t="shared" si="115"/>
        <v>450000</v>
      </c>
      <c r="M1072" s="218" t="str">
        <f t="shared" si="116"/>
        <v/>
      </c>
      <c r="N1072" s="219">
        <f t="shared" si="117"/>
        <v>1</v>
      </c>
      <c r="O1072" s="219" t="str">
        <f t="shared" si="118"/>
        <v/>
      </c>
      <c r="Q1072" s="114">
        <v>1</v>
      </c>
    </row>
    <row r="1073" spans="1:17" ht="21.75" customHeight="1" x14ac:dyDescent="0.3">
      <c r="A1073" s="214">
        <f>SUBTOTAL(9,$Q$22:Q1072)+1</f>
        <v>1051</v>
      </c>
      <c r="B1073" s="223">
        <v>118110208</v>
      </c>
      <c r="C1073" s="223" t="s">
        <v>3787</v>
      </c>
      <c r="D1073" s="223" t="s">
        <v>95</v>
      </c>
      <c r="E1073" s="223">
        <v>20</v>
      </c>
      <c r="F1073" s="223">
        <v>8</v>
      </c>
      <c r="G1073" s="66" t="str">
        <f>IFERROR(VLOOKUP(B1073:B4112,'DOI TUONG'!$C$2:$E$1306,3,FALSE), "")</f>
        <v/>
      </c>
      <c r="H1073" s="66">
        <f t="shared" si="112"/>
        <v>0</v>
      </c>
      <c r="I1073" s="215">
        <f t="shared" si="113"/>
        <v>8</v>
      </c>
      <c r="J1073" s="223">
        <v>87</v>
      </c>
      <c r="K1073" s="66" t="str">
        <f t="shared" si="114"/>
        <v>Giỏi</v>
      </c>
      <c r="L1073" s="66">
        <f t="shared" si="115"/>
        <v>450000</v>
      </c>
      <c r="M1073" s="218" t="str">
        <f t="shared" si="116"/>
        <v/>
      </c>
      <c r="N1073" s="219">
        <f t="shared" si="117"/>
        <v>1</v>
      </c>
      <c r="O1073" s="219" t="str">
        <f t="shared" si="118"/>
        <v/>
      </c>
      <c r="Q1073" s="114">
        <v>1</v>
      </c>
    </row>
    <row r="1074" spans="1:17" ht="21.75" customHeight="1" x14ac:dyDescent="0.3">
      <c r="A1074" s="214">
        <f>SUBTOTAL(9,$Q$22:Q1073)+1</f>
        <v>1052</v>
      </c>
      <c r="B1074" s="223">
        <v>118130128</v>
      </c>
      <c r="C1074" s="223" t="s">
        <v>2184</v>
      </c>
      <c r="D1074" s="223" t="s">
        <v>59</v>
      </c>
      <c r="E1074" s="223">
        <v>19</v>
      </c>
      <c r="F1074" s="223">
        <v>8</v>
      </c>
      <c r="G1074" s="66" t="str">
        <f>IFERROR(VLOOKUP(B1074:B4113,'DOI TUONG'!$C$2:$E$1306,3,FALSE), "")</f>
        <v/>
      </c>
      <c r="H1074" s="66">
        <f t="shared" si="112"/>
        <v>0</v>
      </c>
      <c r="I1074" s="215">
        <f t="shared" si="113"/>
        <v>8</v>
      </c>
      <c r="J1074" s="223">
        <v>84</v>
      </c>
      <c r="K1074" s="66" t="str">
        <f t="shared" si="114"/>
        <v>Giỏi</v>
      </c>
      <c r="L1074" s="66">
        <f t="shared" si="115"/>
        <v>450000</v>
      </c>
      <c r="M1074" s="218" t="str">
        <f t="shared" si="116"/>
        <v/>
      </c>
      <c r="N1074" s="219">
        <f t="shared" si="117"/>
        <v>1</v>
      </c>
      <c r="O1074" s="219" t="str">
        <f t="shared" si="118"/>
        <v/>
      </c>
      <c r="Q1074" s="114">
        <v>1</v>
      </c>
    </row>
    <row r="1075" spans="1:17" ht="21.75" customHeight="1" x14ac:dyDescent="0.3">
      <c r="A1075" s="214">
        <f>SUBTOTAL(9,$Q$22:Q1074)+1</f>
        <v>1053</v>
      </c>
      <c r="B1075" s="223">
        <v>102110378</v>
      </c>
      <c r="C1075" s="223" t="s">
        <v>3333</v>
      </c>
      <c r="D1075" s="223" t="s">
        <v>32</v>
      </c>
      <c r="E1075" s="223">
        <v>21</v>
      </c>
      <c r="F1075" s="223">
        <v>8</v>
      </c>
      <c r="G1075" s="66" t="str">
        <f>IFERROR(VLOOKUP(B1075:B4114,'DOI TUONG'!$C$2:$E$1306,3,FALSE), "")</f>
        <v/>
      </c>
      <c r="H1075" s="66">
        <f t="shared" si="112"/>
        <v>0</v>
      </c>
      <c r="I1075" s="215">
        <f t="shared" si="113"/>
        <v>8</v>
      </c>
      <c r="J1075" s="223">
        <v>81</v>
      </c>
      <c r="K1075" s="66" t="str">
        <f t="shared" si="114"/>
        <v>Giỏi</v>
      </c>
      <c r="L1075" s="66">
        <f t="shared" si="115"/>
        <v>450000</v>
      </c>
      <c r="M1075" s="218" t="str">
        <f t="shared" si="116"/>
        <v/>
      </c>
      <c r="N1075" s="219">
        <f t="shared" si="117"/>
        <v>1</v>
      </c>
      <c r="O1075" s="219" t="str">
        <f t="shared" si="118"/>
        <v/>
      </c>
      <c r="Q1075" s="114">
        <v>1</v>
      </c>
    </row>
    <row r="1076" spans="1:17" ht="21.75" customHeight="1" x14ac:dyDescent="0.3">
      <c r="A1076" s="214">
        <f>SUBTOTAL(9,$Q$22:Q1075)+1</f>
        <v>1054</v>
      </c>
      <c r="B1076" s="223">
        <v>110110135</v>
      </c>
      <c r="C1076" s="223" t="s">
        <v>3924</v>
      </c>
      <c r="D1076" s="223" t="s">
        <v>214</v>
      </c>
      <c r="E1076" s="223">
        <v>18</v>
      </c>
      <c r="F1076" s="223">
        <v>8</v>
      </c>
      <c r="G1076" s="66" t="str">
        <f>IFERROR(VLOOKUP(B1076:B4115,'DOI TUONG'!$C$2:$E$1306,3,FALSE), "")</f>
        <v/>
      </c>
      <c r="H1076" s="66">
        <f t="shared" si="112"/>
        <v>0</v>
      </c>
      <c r="I1076" s="215">
        <f t="shared" si="113"/>
        <v>8</v>
      </c>
      <c r="J1076" s="223">
        <v>80</v>
      </c>
      <c r="K1076" s="66" t="str">
        <f t="shared" si="114"/>
        <v>Giỏi</v>
      </c>
      <c r="L1076" s="66">
        <f t="shared" si="115"/>
        <v>450000</v>
      </c>
      <c r="M1076" s="218" t="str">
        <f t="shared" si="116"/>
        <v/>
      </c>
      <c r="N1076" s="219">
        <f t="shared" si="117"/>
        <v>1</v>
      </c>
      <c r="O1076" s="219" t="str">
        <f t="shared" si="118"/>
        <v/>
      </c>
      <c r="Q1076" s="114">
        <v>1</v>
      </c>
    </row>
    <row r="1077" spans="1:17" ht="21.75" customHeight="1" x14ac:dyDescent="0.3">
      <c r="A1077" s="214">
        <f>SUBTOTAL(9,$Q$22:Q1076)+1</f>
        <v>1055</v>
      </c>
      <c r="B1077" s="223">
        <v>121120075</v>
      </c>
      <c r="C1077" s="223" t="s">
        <v>1361</v>
      </c>
      <c r="D1077" s="223" t="s">
        <v>229</v>
      </c>
      <c r="E1077" s="223">
        <v>19</v>
      </c>
      <c r="F1077" s="223">
        <v>7.99</v>
      </c>
      <c r="G1077" s="66" t="str">
        <f>IFERROR(VLOOKUP(B1077:B4116,'DOI TUONG'!$C$2:$E$1306,3,FALSE), "")</f>
        <v/>
      </c>
      <c r="H1077" s="66">
        <f t="shared" si="112"/>
        <v>0</v>
      </c>
      <c r="I1077" s="215">
        <f t="shared" si="113"/>
        <v>7.99</v>
      </c>
      <c r="J1077" s="223">
        <v>95</v>
      </c>
      <c r="K1077" s="66" t="str">
        <f t="shared" si="114"/>
        <v>Khá</v>
      </c>
      <c r="L1077" s="66">
        <f t="shared" si="115"/>
        <v>395000</v>
      </c>
      <c r="M1077" s="218" t="str">
        <f t="shared" si="116"/>
        <v/>
      </c>
      <c r="N1077" s="219" t="str">
        <f t="shared" si="117"/>
        <v/>
      </c>
      <c r="O1077" s="219">
        <f t="shared" si="118"/>
        <v>1</v>
      </c>
      <c r="Q1077" s="114">
        <v>1</v>
      </c>
    </row>
    <row r="1078" spans="1:17" ht="21.75" customHeight="1" x14ac:dyDescent="0.3">
      <c r="A1078" s="214">
        <f>SUBTOTAL(9,$Q$22:Q1077)+1</f>
        <v>1056</v>
      </c>
      <c r="B1078" s="223">
        <v>117110105</v>
      </c>
      <c r="C1078" s="223" t="s">
        <v>1107</v>
      </c>
      <c r="D1078" s="223" t="s">
        <v>297</v>
      </c>
      <c r="E1078" s="223">
        <v>17</v>
      </c>
      <c r="F1078" s="223">
        <v>7.79</v>
      </c>
      <c r="G1078" s="66" t="str">
        <f>IFERROR(VLOOKUP(B1078:B4117,'DOI TUONG'!$C$2:$E$1306,3,FALSE), "")</f>
        <v>PBT CĐ</v>
      </c>
      <c r="H1078" s="66">
        <f t="shared" si="112"/>
        <v>0.2</v>
      </c>
      <c r="I1078" s="215">
        <f t="shared" si="113"/>
        <v>7.99</v>
      </c>
      <c r="J1078" s="223">
        <v>91</v>
      </c>
      <c r="K1078" s="66" t="str">
        <f t="shared" si="114"/>
        <v>Khá</v>
      </c>
      <c r="L1078" s="66">
        <f t="shared" si="115"/>
        <v>395000</v>
      </c>
      <c r="M1078" s="218" t="str">
        <f t="shared" si="116"/>
        <v/>
      </c>
      <c r="N1078" s="219" t="str">
        <f t="shared" si="117"/>
        <v/>
      </c>
      <c r="O1078" s="219">
        <f t="shared" si="118"/>
        <v>1</v>
      </c>
      <c r="Q1078" s="114">
        <v>1</v>
      </c>
    </row>
    <row r="1079" spans="1:17" ht="21.75" customHeight="1" x14ac:dyDescent="0.3">
      <c r="A1079" s="214">
        <f>SUBTOTAL(9,$Q$22:Q1078)+1</f>
        <v>1057</v>
      </c>
      <c r="B1079" s="223">
        <v>118130178</v>
      </c>
      <c r="C1079" s="223" t="s">
        <v>1644</v>
      </c>
      <c r="D1079" s="223" t="s">
        <v>59</v>
      </c>
      <c r="E1079" s="223">
        <v>21</v>
      </c>
      <c r="F1079" s="223">
        <v>7.99</v>
      </c>
      <c r="G1079" s="66" t="str">
        <f>IFERROR(VLOOKUP(B1079:B4118,'DOI TUONG'!$C$2:$E$1306,3,FALSE), "")</f>
        <v/>
      </c>
      <c r="H1079" s="66">
        <f t="shared" si="112"/>
        <v>0</v>
      </c>
      <c r="I1079" s="215">
        <f t="shared" si="113"/>
        <v>7.99</v>
      </c>
      <c r="J1079" s="223">
        <v>89</v>
      </c>
      <c r="K1079" s="66" t="str">
        <f t="shared" si="114"/>
        <v>Khá</v>
      </c>
      <c r="L1079" s="66">
        <f t="shared" si="115"/>
        <v>395000</v>
      </c>
      <c r="M1079" s="218" t="str">
        <f t="shared" si="116"/>
        <v/>
      </c>
      <c r="N1079" s="219" t="str">
        <f t="shared" si="117"/>
        <v/>
      </c>
      <c r="O1079" s="219">
        <f t="shared" si="118"/>
        <v>1</v>
      </c>
      <c r="Q1079" s="114">
        <v>1</v>
      </c>
    </row>
    <row r="1080" spans="1:17" ht="21.75" customHeight="1" x14ac:dyDescent="0.3">
      <c r="A1080" s="214">
        <f>SUBTOTAL(9,$Q$22:Q1079)+1</f>
        <v>1058</v>
      </c>
      <c r="B1080" s="223">
        <v>101110312</v>
      </c>
      <c r="C1080" s="223" t="s">
        <v>1577</v>
      </c>
      <c r="D1080" s="223" t="s">
        <v>270</v>
      </c>
      <c r="E1080" s="223">
        <v>20</v>
      </c>
      <c r="F1080" s="223">
        <v>7.99</v>
      </c>
      <c r="G1080" s="66" t="str">
        <f>IFERROR(VLOOKUP(B1080:B4119,'DOI TUONG'!$C$2:$E$1306,3,FALSE), "")</f>
        <v/>
      </c>
      <c r="H1080" s="66">
        <f t="shared" si="112"/>
        <v>0</v>
      </c>
      <c r="I1080" s="215">
        <f t="shared" si="113"/>
        <v>7.99</v>
      </c>
      <c r="J1080" s="223">
        <v>88</v>
      </c>
      <c r="K1080" s="66" t="str">
        <f t="shared" si="114"/>
        <v>Khá</v>
      </c>
      <c r="L1080" s="66">
        <f t="shared" si="115"/>
        <v>395000</v>
      </c>
      <c r="M1080" s="218" t="str">
        <f t="shared" si="116"/>
        <v/>
      </c>
      <c r="N1080" s="219" t="str">
        <f t="shared" si="117"/>
        <v/>
      </c>
      <c r="O1080" s="219">
        <f t="shared" si="118"/>
        <v>1</v>
      </c>
      <c r="Q1080" s="114">
        <v>1</v>
      </c>
    </row>
    <row r="1081" spans="1:17" ht="21.75" customHeight="1" x14ac:dyDescent="0.3">
      <c r="A1081" s="214">
        <f>SUBTOTAL(9,$Q$22:Q1080)+1</f>
        <v>1059</v>
      </c>
      <c r="B1081" s="223">
        <v>105110230</v>
      </c>
      <c r="C1081" s="223" t="s">
        <v>837</v>
      </c>
      <c r="D1081" s="223" t="s">
        <v>35</v>
      </c>
      <c r="E1081" s="223">
        <v>15</v>
      </c>
      <c r="F1081" s="223">
        <v>7.99</v>
      </c>
      <c r="G1081" s="66" t="str">
        <f>IFERROR(VLOOKUP(B1081:B4120,'DOI TUONG'!$C$2:$E$1306,3,FALSE), "")</f>
        <v/>
      </c>
      <c r="H1081" s="66">
        <f t="shared" si="112"/>
        <v>0</v>
      </c>
      <c r="I1081" s="215">
        <f t="shared" si="113"/>
        <v>7.99</v>
      </c>
      <c r="J1081" s="223">
        <v>88</v>
      </c>
      <c r="K1081" s="66" t="str">
        <f t="shared" si="114"/>
        <v>Khá</v>
      </c>
      <c r="L1081" s="66">
        <f t="shared" si="115"/>
        <v>395000</v>
      </c>
      <c r="M1081" s="218" t="str">
        <f t="shared" si="116"/>
        <v/>
      </c>
      <c r="N1081" s="219" t="str">
        <f t="shared" si="117"/>
        <v/>
      </c>
      <c r="O1081" s="219">
        <f t="shared" si="118"/>
        <v>1</v>
      </c>
      <c r="Q1081" s="114">
        <v>1</v>
      </c>
    </row>
    <row r="1082" spans="1:17" ht="21.75" customHeight="1" x14ac:dyDescent="0.3">
      <c r="A1082" s="214">
        <f>SUBTOTAL(9,$Q$22:Q1081)+1</f>
        <v>1060</v>
      </c>
      <c r="B1082" s="223">
        <v>107130110</v>
      </c>
      <c r="C1082" s="223" t="s">
        <v>1341</v>
      </c>
      <c r="D1082" s="223" t="s">
        <v>289</v>
      </c>
      <c r="E1082" s="223">
        <v>17</v>
      </c>
      <c r="F1082" s="223">
        <v>7.99</v>
      </c>
      <c r="G1082" s="66" t="str">
        <f>IFERROR(VLOOKUP(B1082:B4121,'DOI TUONG'!$C$2:$E$1306,3,FALSE), "")</f>
        <v/>
      </c>
      <c r="H1082" s="66">
        <f t="shared" si="112"/>
        <v>0</v>
      </c>
      <c r="I1082" s="215">
        <f t="shared" si="113"/>
        <v>7.99</v>
      </c>
      <c r="J1082" s="223">
        <v>87</v>
      </c>
      <c r="K1082" s="66" t="str">
        <f t="shared" si="114"/>
        <v>Khá</v>
      </c>
      <c r="L1082" s="66">
        <f t="shared" si="115"/>
        <v>395000</v>
      </c>
      <c r="M1082" s="218" t="str">
        <f t="shared" si="116"/>
        <v/>
      </c>
      <c r="N1082" s="219" t="str">
        <f t="shared" si="117"/>
        <v/>
      </c>
      <c r="O1082" s="219">
        <f t="shared" si="118"/>
        <v>1</v>
      </c>
      <c r="Q1082" s="114">
        <v>1</v>
      </c>
    </row>
    <row r="1083" spans="1:17" ht="21.75" customHeight="1" x14ac:dyDescent="0.3">
      <c r="A1083" s="214">
        <f>SUBTOTAL(9,$Q$22:Q1082)+1</f>
        <v>1061</v>
      </c>
      <c r="B1083" s="223">
        <v>107110244</v>
      </c>
      <c r="C1083" s="223" t="s">
        <v>845</v>
      </c>
      <c r="D1083" s="223" t="s">
        <v>162</v>
      </c>
      <c r="E1083" s="223">
        <v>19</v>
      </c>
      <c r="F1083" s="223">
        <v>7.99</v>
      </c>
      <c r="G1083" s="66" t="str">
        <f>IFERROR(VLOOKUP(B1083:B4122,'DOI TUONG'!$C$2:$E$1306,3,FALSE), "")</f>
        <v/>
      </c>
      <c r="H1083" s="66">
        <f t="shared" si="112"/>
        <v>0</v>
      </c>
      <c r="I1083" s="215">
        <f t="shared" si="113"/>
        <v>7.99</v>
      </c>
      <c r="J1083" s="223">
        <v>87</v>
      </c>
      <c r="K1083" s="66" t="str">
        <f t="shared" si="114"/>
        <v>Khá</v>
      </c>
      <c r="L1083" s="66">
        <f t="shared" si="115"/>
        <v>395000</v>
      </c>
      <c r="M1083" s="218" t="str">
        <f t="shared" si="116"/>
        <v/>
      </c>
      <c r="N1083" s="219" t="str">
        <f t="shared" si="117"/>
        <v/>
      </c>
      <c r="O1083" s="219">
        <f t="shared" si="118"/>
        <v>1</v>
      </c>
      <c r="Q1083" s="114">
        <v>1</v>
      </c>
    </row>
    <row r="1084" spans="1:17" ht="21.75" customHeight="1" x14ac:dyDescent="0.3">
      <c r="A1084" s="214">
        <f>SUBTOTAL(9,$Q$22:Q1083)+1</f>
        <v>1062</v>
      </c>
      <c r="B1084" s="223">
        <v>117120158</v>
      </c>
      <c r="C1084" s="223" t="s">
        <v>2167</v>
      </c>
      <c r="D1084" s="223" t="s">
        <v>92</v>
      </c>
      <c r="E1084" s="223">
        <v>17</v>
      </c>
      <c r="F1084" s="223">
        <v>7.99</v>
      </c>
      <c r="G1084" s="66" t="str">
        <f>IFERROR(VLOOKUP(B1084:B4123,'DOI TUONG'!$C$2:$E$1306,3,FALSE), "")</f>
        <v/>
      </c>
      <c r="H1084" s="66">
        <f t="shared" si="112"/>
        <v>0</v>
      </c>
      <c r="I1084" s="215">
        <f t="shared" si="113"/>
        <v>7.99</v>
      </c>
      <c r="J1084" s="223">
        <v>87</v>
      </c>
      <c r="K1084" s="66" t="str">
        <f t="shared" si="114"/>
        <v>Khá</v>
      </c>
      <c r="L1084" s="66">
        <f t="shared" si="115"/>
        <v>395000</v>
      </c>
      <c r="M1084" s="218" t="str">
        <f t="shared" si="116"/>
        <v/>
      </c>
      <c r="N1084" s="219" t="str">
        <f t="shared" si="117"/>
        <v/>
      </c>
      <c r="O1084" s="219">
        <f t="shared" si="118"/>
        <v>1</v>
      </c>
      <c r="Q1084" s="114">
        <v>1</v>
      </c>
    </row>
    <row r="1085" spans="1:17" ht="21.75" customHeight="1" x14ac:dyDescent="0.3">
      <c r="A1085" s="214">
        <f>SUBTOTAL(9,$Q$22:Q1084)+1</f>
        <v>1063</v>
      </c>
      <c r="B1085" s="223">
        <v>118120152</v>
      </c>
      <c r="C1085" s="223" t="s">
        <v>727</v>
      </c>
      <c r="D1085" s="223" t="s">
        <v>166</v>
      </c>
      <c r="E1085" s="223">
        <v>18</v>
      </c>
      <c r="F1085" s="223">
        <v>7.99</v>
      </c>
      <c r="G1085" s="66" t="str">
        <f>IFERROR(VLOOKUP(B1085:B4124,'DOI TUONG'!$C$2:$E$1306,3,FALSE), "")</f>
        <v/>
      </c>
      <c r="H1085" s="66">
        <f t="shared" si="112"/>
        <v>0</v>
      </c>
      <c r="I1085" s="215">
        <f t="shared" si="113"/>
        <v>7.99</v>
      </c>
      <c r="J1085" s="223">
        <v>87</v>
      </c>
      <c r="K1085" s="66" t="str">
        <f t="shared" si="114"/>
        <v>Khá</v>
      </c>
      <c r="L1085" s="66">
        <f t="shared" si="115"/>
        <v>395000</v>
      </c>
      <c r="M1085" s="218" t="str">
        <f t="shared" si="116"/>
        <v/>
      </c>
      <c r="N1085" s="219" t="str">
        <f t="shared" si="117"/>
        <v/>
      </c>
      <c r="O1085" s="219">
        <f t="shared" si="118"/>
        <v>1</v>
      </c>
      <c r="Q1085" s="114">
        <v>1</v>
      </c>
    </row>
    <row r="1086" spans="1:17" ht="21.75" customHeight="1" x14ac:dyDescent="0.3">
      <c r="A1086" s="214">
        <f>SUBTOTAL(9,$Q$22:Q1085)+1</f>
        <v>1064</v>
      </c>
      <c r="B1086" s="223">
        <v>101120104</v>
      </c>
      <c r="C1086" s="223" t="s">
        <v>224</v>
      </c>
      <c r="D1086" s="223" t="s">
        <v>155</v>
      </c>
      <c r="E1086" s="223">
        <v>19.5</v>
      </c>
      <c r="F1086" s="223">
        <v>7.99</v>
      </c>
      <c r="G1086" s="66" t="str">
        <f>IFERROR(VLOOKUP(B1086:B4125,'DOI TUONG'!$C$2:$E$1306,3,FALSE), "")</f>
        <v/>
      </c>
      <c r="H1086" s="66">
        <f t="shared" si="112"/>
        <v>0</v>
      </c>
      <c r="I1086" s="215">
        <f t="shared" si="113"/>
        <v>7.99</v>
      </c>
      <c r="J1086" s="223">
        <v>85</v>
      </c>
      <c r="K1086" s="66" t="str">
        <f t="shared" si="114"/>
        <v>Khá</v>
      </c>
      <c r="L1086" s="66">
        <f t="shared" si="115"/>
        <v>395000</v>
      </c>
      <c r="M1086" s="218" t="str">
        <f t="shared" si="116"/>
        <v/>
      </c>
      <c r="N1086" s="219" t="str">
        <f t="shared" si="117"/>
        <v/>
      </c>
      <c r="O1086" s="219">
        <f t="shared" si="118"/>
        <v>1</v>
      </c>
      <c r="Q1086" s="114">
        <v>1</v>
      </c>
    </row>
    <row r="1087" spans="1:17" ht="21.75" customHeight="1" x14ac:dyDescent="0.3">
      <c r="A1087" s="214">
        <f>SUBTOTAL(9,$Q$22:Q1086)+1</f>
        <v>1065</v>
      </c>
      <c r="B1087" s="223">
        <v>109140063</v>
      </c>
      <c r="C1087" s="223" t="s">
        <v>1590</v>
      </c>
      <c r="D1087" s="223" t="s">
        <v>2273</v>
      </c>
      <c r="E1087" s="223">
        <v>16</v>
      </c>
      <c r="F1087" s="223">
        <v>7.99</v>
      </c>
      <c r="G1087" s="66" t="str">
        <f>IFERROR(VLOOKUP(B1087:B4126,'DOI TUONG'!$C$2:$E$1306,3,FALSE), "")</f>
        <v/>
      </c>
      <c r="H1087" s="66">
        <f t="shared" si="112"/>
        <v>0</v>
      </c>
      <c r="I1087" s="215">
        <f t="shared" si="113"/>
        <v>7.99</v>
      </c>
      <c r="J1087" s="223">
        <v>85</v>
      </c>
      <c r="K1087" s="66" t="str">
        <f t="shared" si="114"/>
        <v>Khá</v>
      </c>
      <c r="L1087" s="66">
        <f t="shared" si="115"/>
        <v>395000</v>
      </c>
      <c r="M1087" s="218" t="str">
        <f t="shared" si="116"/>
        <v/>
      </c>
      <c r="N1087" s="219" t="str">
        <f t="shared" si="117"/>
        <v/>
      </c>
      <c r="O1087" s="219">
        <f t="shared" si="118"/>
        <v>1</v>
      </c>
      <c r="Q1087" s="114">
        <v>1</v>
      </c>
    </row>
    <row r="1088" spans="1:17" ht="21.75" customHeight="1" x14ac:dyDescent="0.3">
      <c r="A1088" s="214">
        <f>SUBTOTAL(9,$Q$22:Q1087)+1</f>
        <v>1066</v>
      </c>
      <c r="B1088" s="223">
        <v>110110142</v>
      </c>
      <c r="C1088" s="223" t="s">
        <v>914</v>
      </c>
      <c r="D1088" s="223" t="s">
        <v>214</v>
      </c>
      <c r="E1088" s="223">
        <v>18</v>
      </c>
      <c r="F1088" s="223">
        <v>7.99</v>
      </c>
      <c r="G1088" s="66" t="str">
        <f>IFERROR(VLOOKUP(B1088:B4127,'DOI TUONG'!$C$2:$E$1306,3,FALSE), "")</f>
        <v/>
      </c>
      <c r="H1088" s="66">
        <f t="shared" si="112"/>
        <v>0</v>
      </c>
      <c r="I1088" s="215">
        <f t="shared" si="113"/>
        <v>7.99</v>
      </c>
      <c r="J1088" s="223">
        <v>85</v>
      </c>
      <c r="K1088" s="66" t="str">
        <f t="shared" si="114"/>
        <v>Khá</v>
      </c>
      <c r="L1088" s="66">
        <f t="shared" si="115"/>
        <v>395000</v>
      </c>
      <c r="M1088" s="218" t="str">
        <f t="shared" si="116"/>
        <v/>
      </c>
      <c r="N1088" s="219" t="str">
        <f t="shared" si="117"/>
        <v/>
      </c>
      <c r="O1088" s="219">
        <f t="shared" si="118"/>
        <v>1</v>
      </c>
      <c r="Q1088" s="114">
        <v>1</v>
      </c>
    </row>
    <row r="1089" spans="1:17" ht="21.75" customHeight="1" x14ac:dyDescent="0.3">
      <c r="A1089" s="214">
        <f>SUBTOTAL(9,$Q$22:Q1088)+1</f>
        <v>1067</v>
      </c>
      <c r="B1089" s="223">
        <v>107140196</v>
      </c>
      <c r="C1089" s="223" t="s">
        <v>2056</v>
      </c>
      <c r="D1089" s="223" t="s">
        <v>1991</v>
      </c>
      <c r="E1089" s="223">
        <v>20</v>
      </c>
      <c r="F1089" s="223">
        <v>7.99</v>
      </c>
      <c r="G1089" s="66" t="str">
        <f>IFERROR(VLOOKUP(B1089:B4128,'DOI TUONG'!$C$2:$E$1306,3,FALSE), "")</f>
        <v/>
      </c>
      <c r="H1089" s="66">
        <f t="shared" si="112"/>
        <v>0</v>
      </c>
      <c r="I1089" s="215">
        <f t="shared" si="113"/>
        <v>7.99</v>
      </c>
      <c r="J1089" s="223">
        <v>84</v>
      </c>
      <c r="K1089" s="66" t="str">
        <f t="shared" si="114"/>
        <v>Khá</v>
      </c>
      <c r="L1089" s="66">
        <f t="shared" si="115"/>
        <v>395000</v>
      </c>
      <c r="M1089" s="218" t="str">
        <f t="shared" si="116"/>
        <v/>
      </c>
      <c r="N1089" s="219" t="str">
        <f t="shared" si="117"/>
        <v/>
      </c>
      <c r="O1089" s="219">
        <f t="shared" si="118"/>
        <v>1</v>
      </c>
      <c r="Q1089" s="114">
        <v>1</v>
      </c>
    </row>
    <row r="1090" spans="1:17" ht="21.75" customHeight="1" x14ac:dyDescent="0.3">
      <c r="A1090" s="214">
        <f>SUBTOTAL(9,$Q$22:Q1089)+1</f>
        <v>1068</v>
      </c>
      <c r="B1090" s="223">
        <v>107110345</v>
      </c>
      <c r="C1090" s="223" t="s">
        <v>1327</v>
      </c>
      <c r="D1090" s="223" t="s">
        <v>66</v>
      </c>
      <c r="E1090" s="223">
        <v>19</v>
      </c>
      <c r="F1090" s="223">
        <v>7.99</v>
      </c>
      <c r="G1090" s="66" t="str">
        <f>IFERROR(VLOOKUP(B1090:B4129,'DOI TUONG'!$C$2:$E$1306,3,FALSE), "")</f>
        <v/>
      </c>
      <c r="H1090" s="66">
        <f t="shared" si="112"/>
        <v>0</v>
      </c>
      <c r="I1090" s="215">
        <f t="shared" si="113"/>
        <v>7.99</v>
      </c>
      <c r="J1090" s="223">
        <v>83</v>
      </c>
      <c r="K1090" s="66" t="str">
        <f t="shared" si="114"/>
        <v>Khá</v>
      </c>
      <c r="L1090" s="66">
        <f t="shared" si="115"/>
        <v>395000</v>
      </c>
      <c r="M1090" s="218" t="str">
        <f t="shared" si="116"/>
        <v/>
      </c>
      <c r="N1090" s="219" t="str">
        <f t="shared" si="117"/>
        <v/>
      </c>
      <c r="O1090" s="219">
        <f t="shared" si="118"/>
        <v>1</v>
      </c>
      <c r="Q1090" s="114">
        <v>1</v>
      </c>
    </row>
    <row r="1091" spans="1:17" ht="21.75" customHeight="1" x14ac:dyDescent="0.3">
      <c r="A1091" s="214">
        <f>SUBTOTAL(9,$Q$22:Q1090)+1</f>
        <v>1069</v>
      </c>
      <c r="B1091" s="223">
        <v>103140050</v>
      </c>
      <c r="C1091" s="223" t="s">
        <v>1787</v>
      </c>
      <c r="D1091" s="223" t="s">
        <v>1788</v>
      </c>
      <c r="E1091" s="223">
        <v>16</v>
      </c>
      <c r="F1091" s="223">
        <v>7.99</v>
      </c>
      <c r="G1091" s="66" t="str">
        <f>IFERROR(VLOOKUP(B1091:B4130,'DOI TUONG'!$C$2:$E$1306,3,FALSE), "")</f>
        <v/>
      </c>
      <c r="H1091" s="66">
        <f t="shared" si="112"/>
        <v>0</v>
      </c>
      <c r="I1091" s="215">
        <f t="shared" si="113"/>
        <v>7.99</v>
      </c>
      <c r="J1091" s="223">
        <v>82</v>
      </c>
      <c r="K1091" s="66" t="str">
        <f t="shared" si="114"/>
        <v>Khá</v>
      </c>
      <c r="L1091" s="66">
        <f t="shared" si="115"/>
        <v>395000</v>
      </c>
      <c r="M1091" s="218" t="str">
        <f t="shared" si="116"/>
        <v/>
      </c>
      <c r="N1091" s="219" t="str">
        <f t="shared" si="117"/>
        <v/>
      </c>
      <c r="O1091" s="219">
        <f t="shared" si="118"/>
        <v>1</v>
      </c>
      <c r="Q1091" s="114">
        <v>1</v>
      </c>
    </row>
    <row r="1092" spans="1:17" ht="21.75" customHeight="1" x14ac:dyDescent="0.3">
      <c r="A1092" s="214">
        <f>SUBTOTAL(9,$Q$22:Q1091)+1</f>
        <v>1070</v>
      </c>
      <c r="B1092" s="223">
        <v>104130050</v>
      </c>
      <c r="C1092" s="223" t="s">
        <v>1270</v>
      </c>
      <c r="D1092" s="223" t="s">
        <v>301</v>
      </c>
      <c r="E1092" s="223">
        <v>15</v>
      </c>
      <c r="F1092" s="223">
        <v>7.99</v>
      </c>
      <c r="G1092" s="66" t="str">
        <f>IFERROR(VLOOKUP(B1092:B4131,'DOI TUONG'!$C$2:$E$1306,3,FALSE), "")</f>
        <v/>
      </c>
      <c r="H1092" s="66">
        <f t="shared" si="112"/>
        <v>0</v>
      </c>
      <c r="I1092" s="215">
        <f t="shared" si="113"/>
        <v>7.99</v>
      </c>
      <c r="J1092" s="223">
        <v>80</v>
      </c>
      <c r="K1092" s="66" t="str">
        <f t="shared" si="114"/>
        <v>Khá</v>
      </c>
      <c r="L1092" s="66">
        <f t="shared" si="115"/>
        <v>395000</v>
      </c>
      <c r="M1092" s="218" t="str">
        <f t="shared" si="116"/>
        <v/>
      </c>
      <c r="N1092" s="219" t="str">
        <f t="shared" si="117"/>
        <v/>
      </c>
      <c r="O1092" s="219">
        <f t="shared" si="118"/>
        <v>1</v>
      </c>
      <c r="Q1092" s="114">
        <v>1</v>
      </c>
    </row>
    <row r="1093" spans="1:17" ht="21.75" customHeight="1" x14ac:dyDescent="0.3">
      <c r="A1093" s="214">
        <f>SUBTOTAL(9,$Q$22:Q1092)+1</f>
        <v>1071</v>
      </c>
      <c r="B1093" s="223">
        <v>118110043</v>
      </c>
      <c r="C1093" s="223" t="s">
        <v>1217</v>
      </c>
      <c r="D1093" s="223" t="s">
        <v>178</v>
      </c>
      <c r="E1093" s="223">
        <v>17</v>
      </c>
      <c r="F1093" s="223">
        <v>7.98</v>
      </c>
      <c r="G1093" s="66" t="str">
        <f>IFERROR(VLOOKUP(B1093:B4132,'DOI TUONG'!$C$2:$E$1306,3,FALSE), "")</f>
        <v/>
      </c>
      <c r="H1093" s="66">
        <f t="shared" si="112"/>
        <v>0</v>
      </c>
      <c r="I1093" s="215">
        <f t="shared" si="113"/>
        <v>7.98</v>
      </c>
      <c r="J1093" s="223">
        <v>91</v>
      </c>
      <c r="K1093" s="66" t="str">
        <f t="shared" si="114"/>
        <v>Khá</v>
      </c>
      <c r="L1093" s="66">
        <f t="shared" si="115"/>
        <v>395000</v>
      </c>
      <c r="M1093" s="218" t="str">
        <f t="shared" si="116"/>
        <v/>
      </c>
      <c r="N1093" s="219" t="str">
        <f t="shared" si="117"/>
        <v/>
      </c>
      <c r="O1093" s="219">
        <f t="shared" si="118"/>
        <v>1</v>
      </c>
      <c r="Q1093" s="114">
        <v>1</v>
      </c>
    </row>
    <row r="1094" spans="1:17" ht="21.75" customHeight="1" x14ac:dyDescent="0.3">
      <c r="A1094" s="214">
        <f>SUBTOTAL(9,$Q$22:Q1093)+1</f>
        <v>1072</v>
      </c>
      <c r="B1094" s="223">
        <v>111110128</v>
      </c>
      <c r="C1094" s="223" t="s">
        <v>4018</v>
      </c>
      <c r="D1094" s="223" t="s">
        <v>254</v>
      </c>
      <c r="E1094" s="223">
        <v>21</v>
      </c>
      <c r="F1094" s="223">
        <v>7.98</v>
      </c>
      <c r="G1094" s="66" t="str">
        <f>IFERROR(VLOOKUP(B1094:B4133,'DOI TUONG'!$C$2:$E$1306,3,FALSE), "")</f>
        <v/>
      </c>
      <c r="H1094" s="66">
        <f t="shared" si="112"/>
        <v>0</v>
      </c>
      <c r="I1094" s="215">
        <f t="shared" si="113"/>
        <v>7.98</v>
      </c>
      <c r="J1094" s="223">
        <v>90</v>
      </c>
      <c r="K1094" s="66" t="str">
        <f t="shared" si="114"/>
        <v>Khá</v>
      </c>
      <c r="L1094" s="66">
        <f t="shared" si="115"/>
        <v>395000</v>
      </c>
      <c r="M1094" s="218" t="str">
        <f t="shared" si="116"/>
        <v/>
      </c>
      <c r="N1094" s="219" t="str">
        <f t="shared" si="117"/>
        <v/>
      </c>
      <c r="O1094" s="219">
        <f t="shared" si="118"/>
        <v>1</v>
      </c>
      <c r="Q1094" s="114">
        <v>1</v>
      </c>
    </row>
    <row r="1095" spans="1:17" ht="21.75" customHeight="1" x14ac:dyDescent="0.3">
      <c r="A1095" s="214">
        <f>SUBTOTAL(9,$Q$22:Q1094)+1</f>
        <v>1073</v>
      </c>
      <c r="B1095" s="223">
        <v>102120193</v>
      </c>
      <c r="C1095" s="223" t="s">
        <v>1052</v>
      </c>
      <c r="D1095" s="223" t="s">
        <v>49</v>
      </c>
      <c r="E1095" s="223">
        <v>16</v>
      </c>
      <c r="F1095" s="223">
        <v>7.98</v>
      </c>
      <c r="G1095" s="66" t="str">
        <f>IFERROR(VLOOKUP(B1095:B4134,'DOI TUONG'!$C$2:$E$1306,3,FALSE), "")</f>
        <v/>
      </c>
      <c r="H1095" s="66">
        <f t="shared" si="112"/>
        <v>0</v>
      </c>
      <c r="I1095" s="215">
        <f t="shared" si="113"/>
        <v>7.98</v>
      </c>
      <c r="J1095" s="223">
        <v>89</v>
      </c>
      <c r="K1095" s="66" t="str">
        <f t="shared" si="114"/>
        <v>Khá</v>
      </c>
      <c r="L1095" s="66">
        <f t="shared" si="115"/>
        <v>395000</v>
      </c>
      <c r="M1095" s="218" t="str">
        <f t="shared" si="116"/>
        <v/>
      </c>
      <c r="N1095" s="219" t="str">
        <f t="shared" si="117"/>
        <v/>
      </c>
      <c r="O1095" s="219">
        <f t="shared" si="118"/>
        <v>1</v>
      </c>
      <c r="Q1095" s="114">
        <v>1</v>
      </c>
    </row>
    <row r="1096" spans="1:17" ht="21.75" customHeight="1" x14ac:dyDescent="0.3">
      <c r="A1096" s="214">
        <f>SUBTOTAL(9,$Q$22:Q1095)+1</f>
        <v>1074</v>
      </c>
      <c r="B1096" s="223">
        <v>107120093</v>
      </c>
      <c r="C1096" s="223" t="s">
        <v>2946</v>
      </c>
      <c r="D1096" s="223" t="s">
        <v>2945</v>
      </c>
      <c r="E1096" s="223">
        <v>15</v>
      </c>
      <c r="F1096" s="223">
        <v>7.98</v>
      </c>
      <c r="G1096" s="66" t="str">
        <f>IFERROR(VLOOKUP(B1096:B4135,'DOI TUONG'!$C$2:$E$1306,3,FALSE), "")</f>
        <v/>
      </c>
      <c r="H1096" s="66">
        <f t="shared" si="112"/>
        <v>0</v>
      </c>
      <c r="I1096" s="215">
        <f t="shared" si="113"/>
        <v>7.98</v>
      </c>
      <c r="J1096" s="223">
        <v>88</v>
      </c>
      <c r="K1096" s="66" t="str">
        <f t="shared" si="114"/>
        <v>Khá</v>
      </c>
      <c r="L1096" s="66">
        <f t="shared" si="115"/>
        <v>395000</v>
      </c>
      <c r="M1096" s="218" t="str">
        <f t="shared" si="116"/>
        <v/>
      </c>
      <c r="N1096" s="219" t="str">
        <f t="shared" si="117"/>
        <v/>
      </c>
      <c r="O1096" s="219">
        <f t="shared" si="118"/>
        <v>1</v>
      </c>
      <c r="Q1096" s="114">
        <v>1</v>
      </c>
    </row>
    <row r="1097" spans="1:17" ht="21.75" customHeight="1" x14ac:dyDescent="0.3">
      <c r="A1097" s="214">
        <f>SUBTOTAL(9,$Q$22:Q1096)+1</f>
        <v>1075</v>
      </c>
      <c r="B1097" s="223">
        <v>118120169</v>
      </c>
      <c r="C1097" s="223" t="s">
        <v>964</v>
      </c>
      <c r="D1097" s="223" t="s">
        <v>166</v>
      </c>
      <c r="E1097" s="223">
        <v>18</v>
      </c>
      <c r="F1097" s="223">
        <v>7.98</v>
      </c>
      <c r="G1097" s="66" t="str">
        <f>IFERROR(VLOOKUP(B1097:B4136,'DOI TUONG'!$C$2:$E$1306,3,FALSE), "")</f>
        <v/>
      </c>
      <c r="H1097" s="66">
        <f t="shared" si="112"/>
        <v>0</v>
      </c>
      <c r="I1097" s="215">
        <f t="shared" si="113"/>
        <v>7.98</v>
      </c>
      <c r="J1097" s="223">
        <v>87</v>
      </c>
      <c r="K1097" s="66" t="str">
        <f t="shared" si="114"/>
        <v>Khá</v>
      </c>
      <c r="L1097" s="66">
        <f t="shared" si="115"/>
        <v>395000</v>
      </c>
      <c r="M1097" s="218" t="str">
        <f t="shared" si="116"/>
        <v/>
      </c>
      <c r="N1097" s="219" t="str">
        <f t="shared" si="117"/>
        <v/>
      </c>
      <c r="O1097" s="219">
        <f t="shared" si="118"/>
        <v>1</v>
      </c>
      <c r="Q1097" s="114">
        <v>1</v>
      </c>
    </row>
    <row r="1098" spans="1:17" ht="21.75" customHeight="1" x14ac:dyDescent="0.3">
      <c r="A1098" s="214">
        <f>SUBTOTAL(9,$Q$22:Q1097)+1</f>
        <v>1076</v>
      </c>
      <c r="B1098" s="223">
        <v>107140287</v>
      </c>
      <c r="C1098" s="223" t="s">
        <v>2005</v>
      </c>
      <c r="D1098" s="223" t="s">
        <v>2000</v>
      </c>
      <c r="E1098" s="223">
        <v>18</v>
      </c>
      <c r="F1098" s="223">
        <v>7.98</v>
      </c>
      <c r="G1098" s="66" t="str">
        <f>IFERROR(VLOOKUP(B1098:B4137,'DOI TUONG'!$C$2:$E$1306,3,FALSE), "")</f>
        <v/>
      </c>
      <c r="H1098" s="66">
        <f t="shared" si="112"/>
        <v>0</v>
      </c>
      <c r="I1098" s="215">
        <f t="shared" si="113"/>
        <v>7.98</v>
      </c>
      <c r="J1098" s="223">
        <v>86</v>
      </c>
      <c r="K1098" s="66" t="str">
        <f t="shared" si="114"/>
        <v>Khá</v>
      </c>
      <c r="L1098" s="66">
        <f t="shared" si="115"/>
        <v>395000</v>
      </c>
      <c r="M1098" s="218" t="str">
        <f t="shared" si="116"/>
        <v/>
      </c>
      <c r="N1098" s="219" t="str">
        <f t="shared" si="117"/>
        <v/>
      </c>
      <c r="O1098" s="219">
        <f t="shared" si="118"/>
        <v>1</v>
      </c>
      <c r="Q1098" s="114">
        <v>1</v>
      </c>
    </row>
    <row r="1099" spans="1:17" ht="21.75" customHeight="1" x14ac:dyDescent="0.3">
      <c r="A1099" s="214">
        <f>SUBTOTAL(9,$Q$22:Q1098)+1</f>
        <v>1077</v>
      </c>
      <c r="B1099" s="223">
        <v>117110116</v>
      </c>
      <c r="C1099" s="223" t="s">
        <v>1050</v>
      </c>
      <c r="D1099" s="223" t="s">
        <v>297</v>
      </c>
      <c r="E1099" s="223">
        <v>17</v>
      </c>
      <c r="F1099" s="223">
        <v>7.98</v>
      </c>
      <c r="G1099" s="66" t="str">
        <f>IFERROR(VLOOKUP(B1099:B4138,'DOI TUONG'!$C$2:$E$1306,3,FALSE), "")</f>
        <v/>
      </c>
      <c r="H1099" s="66">
        <f t="shared" si="112"/>
        <v>0</v>
      </c>
      <c r="I1099" s="215">
        <f t="shared" si="113"/>
        <v>7.98</v>
      </c>
      <c r="J1099" s="223">
        <v>86</v>
      </c>
      <c r="K1099" s="66" t="str">
        <f t="shared" si="114"/>
        <v>Khá</v>
      </c>
      <c r="L1099" s="66">
        <f t="shared" si="115"/>
        <v>395000</v>
      </c>
      <c r="M1099" s="218" t="str">
        <f t="shared" si="116"/>
        <v/>
      </c>
      <c r="N1099" s="219" t="str">
        <f t="shared" si="117"/>
        <v/>
      </c>
      <c r="O1099" s="219">
        <f t="shared" si="118"/>
        <v>1</v>
      </c>
      <c r="Q1099" s="114">
        <v>1</v>
      </c>
    </row>
    <row r="1100" spans="1:17" ht="21.75" customHeight="1" x14ac:dyDescent="0.3">
      <c r="A1100" s="214">
        <f>SUBTOTAL(9,$Q$22:Q1099)+1</f>
        <v>1078</v>
      </c>
      <c r="B1100" s="223">
        <v>101120115</v>
      </c>
      <c r="C1100" s="223" t="s">
        <v>3145</v>
      </c>
      <c r="D1100" s="223" t="s">
        <v>155</v>
      </c>
      <c r="E1100" s="223">
        <v>17.5</v>
      </c>
      <c r="F1100" s="223">
        <v>7.98</v>
      </c>
      <c r="G1100" s="66" t="str">
        <f>IFERROR(VLOOKUP(B1100:B4139,'DOI TUONG'!$C$2:$E$1306,3,FALSE), "")</f>
        <v/>
      </c>
      <c r="H1100" s="66">
        <f t="shared" si="112"/>
        <v>0</v>
      </c>
      <c r="I1100" s="215">
        <f t="shared" si="113"/>
        <v>7.98</v>
      </c>
      <c r="J1100" s="223">
        <v>85</v>
      </c>
      <c r="K1100" s="66" t="str">
        <f t="shared" si="114"/>
        <v>Khá</v>
      </c>
      <c r="L1100" s="66">
        <f t="shared" si="115"/>
        <v>395000</v>
      </c>
      <c r="M1100" s="218" t="str">
        <f t="shared" si="116"/>
        <v/>
      </c>
      <c r="N1100" s="219" t="str">
        <f t="shared" si="117"/>
        <v/>
      </c>
      <c r="O1100" s="219">
        <f t="shared" si="118"/>
        <v>1</v>
      </c>
      <c r="Q1100" s="114">
        <v>1</v>
      </c>
    </row>
    <row r="1101" spans="1:17" ht="21.75" customHeight="1" x14ac:dyDescent="0.3">
      <c r="A1101" s="214">
        <f>SUBTOTAL(9,$Q$22:Q1100)+1</f>
        <v>1079</v>
      </c>
      <c r="B1101" s="223">
        <v>107130225</v>
      </c>
      <c r="C1101" s="223" t="s">
        <v>1347</v>
      </c>
      <c r="D1101" s="223" t="s">
        <v>328</v>
      </c>
      <c r="E1101" s="223">
        <v>16</v>
      </c>
      <c r="F1101" s="223">
        <v>7.98</v>
      </c>
      <c r="G1101" s="66" t="str">
        <f>IFERROR(VLOOKUP(B1101:B4140,'DOI TUONG'!$C$2:$E$1306,3,FALSE), "")</f>
        <v/>
      </c>
      <c r="H1101" s="66">
        <f t="shared" si="112"/>
        <v>0</v>
      </c>
      <c r="I1101" s="215">
        <f t="shared" si="113"/>
        <v>7.98</v>
      </c>
      <c r="J1101" s="223">
        <v>85</v>
      </c>
      <c r="K1101" s="66" t="str">
        <f t="shared" si="114"/>
        <v>Khá</v>
      </c>
      <c r="L1101" s="66">
        <f t="shared" si="115"/>
        <v>395000</v>
      </c>
      <c r="M1101" s="218" t="str">
        <f t="shared" si="116"/>
        <v/>
      </c>
      <c r="N1101" s="219" t="str">
        <f t="shared" si="117"/>
        <v/>
      </c>
      <c r="O1101" s="219">
        <f t="shared" si="118"/>
        <v>1</v>
      </c>
      <c r="Q1101" s="114">
        <v>1</v>
      </c>
    </row>
    <row r="1102" spans="1:17" ht="21.75" customHeight="1" x14ac:dyDescent="0.3">
      <c r="A1102" s="214">
        <f>SUBTOTAL(9,$Q$22:Q1101)+1</f>
        <v>1080</v>
      </c>
      <c r="B1102" s="223">
        <v>118120192</v>
      </c>
      <c r="C1102" s="223" t="s">
        <v>1120</v>
      </c>
      <c r="D1102" s="223" t="s">
        <v>166</v>
      </c>
      <c r="E1102" s="223">
        <v>18</v>
      </c>
      <c r="F1102" s="223">
        <v>7.98</v>
      </c>
      <c r="G1102" s="66" t="str">
        <f>IFERROR(VLOOKUP(B1102:B4141,'DOI TUONG'!$C$2:$E$1306,3,FALSE), "")</f>
        <v/>
      </c>
      <c r="H1102" s="66">
        <f t="shared" si="112"/>
        <v>0</v>
      </c>
      <c r="I1102" s="215">
        <f t="shared" si="113"/>
        <v>7.98</v>
      </c>
      <c r="J1102" s="223">
        <v>85</v>
      </c>
      <c r="K1102" s="66" t="str">
        <f t="shared" si="114"/>
        <v>Khá</v>
      </c>
      <c r="L1102" s="66">
        <f t="shared" si="115"/>
        <v>395000</v>
      </c>
      <c r="M1102" s="218" t="str">
        <f t="shared" si="116"/>
        <v/>
      </c>
      <c r="N1102" s="219" t="str">
        <f t="shared" si="117"/>
        <v/>
      </c>
      <c r="O1102" s="219">
        <f t="shared" si="118"/>
        <v>1</v>
      </c>
      <c r="Q1102" s="114">
        <v>1</v>
      </c>
    </row>
    <row r="1103" spans="1:17" ht="21.75" customHeight="1" x14ac:dyDescent="0.3">
      <c r="A1103" s="214">
        <f>SUBTOTAL(9,$Q$22:Q1102)+1</f>
        <v>1081</v>
      </c>
      <c r="B1103" s="223">
        <v>102110327</v>
      </c>
      <c r="C1103" s="223" t="s">
        <v>186</v>
      </c>
      <c r="D1103" s="223" t="s">
        <v>145</v>
      </c>
      <c r="E1103" s="223">
        <v>16</v>
      </c>
      <c r="F1103" s="223">
        <v>7.98</v>
      </c>
      <c r="G1103" s="66" t="str">
        <f>IFERROR(VLOOKUP(B1103:B4142,'DOI TUONG'!$C$2:$E$1306,3,FALSE), "")</f>
        <v/>
      </c>
      <c r="H1103" s="66">
        <f t="shared" si="112"/>
        <v>0</v>
      </c>
      <c r="I1103" s="215">
        <f t="shared" si="113"/>
        <v>7.98</v>
      </c>
      <c r="J1103" s="223">
        <v>84</v>
      </c>
      <c r="K1103" s="66" t="str">
        <f t="shared" si="114"/>
        <v>Khá</v>
      </c>
      <c r="L1103" s="66">
        <f t="shared" si="115"/>
        <v>395000</v>
      </c>
      <c r="M1103" s="218" t="str">
        <f t="shared" si="116"/>
        <v/>
      </c>
      <c r="N1103" s="219" t="str">
        <f t="shared" si="117"/>
        <v/>
      </c>
      <c r="O1103" s="219">
        <f t="shared" si="118"/>
        <v>1</v>
      </c>
      <c r="Q1103" s="114">
        <v>1</v>
      </c>
    </row>
    <row r="1104" spans="1:17" ht="21.75" customHeight="1" x14ac:dyDescent="0.3">
      <c r="A1104" s="214">
        <f>SUBTOTAL(9,$Q$22:Q1103)+1</f>
        <v>1082</v>
      </c>
      <c r="B1104" s="223">
        <v>102140120</v>
      </c>
      <c r="C1104" s="223" t="s">
        <v>3334</v>
      </c>
      <c r="D1104" s="223" t="s">
        <v>1806</v>
      </c>
      <c r="E1104" s="223">
        <v>18</v>
      </c>
      <c r="F1104" s="223">
        <v>7.98</v>
      </c>
      <c r="G1104" s="66" t="str">
        <f>IFERROR(VLOOKUP(B1104:B4143,'DOI TUONG'!$C$2:$E$1306,3,FALSE), "")</f>
        <v/>
      </c>
      <c r="H1104" s="66">
        <f t="shared" si="112"/>
        <v>0</v>
      </c>
      <c r="I1104" s="215">
        <f t="shared" si="113"/>
        <v>7.98</v>
      </c>
      <c r="J1104" s="223">
        <v>84</v>
      </c>
      <c r="K1104" s="66" t="str">
        <f t="shared" si="114"/>
        <v>Khá</v>
      </c>
      <c r="L1104" s="66">
        <f t="shared" si="115"/>
        <v>395000</v>
      </c>
      <c r="M1104" s="218" t="str">
        <f t="shared" si="116"/>
        <v/>
      </c>
      <c r="N1104" s="219" t="str">
        <f t="shared" si="117"/>
        <v/>
      </c>
      <c r="O1104" s="219">
        <f t="shared" si="118"/>
        <v>1</v>
      </c>
      <c r="Q1104" s="114">
        <v>1</v>
      </c>
    </row>
    <row r="1105" spans="1:17" ht="21.75" customHeight="1" x14ac:dyDescent="0.3">
      <c r="A1105" s="214">
        <f>SUBTOTAL(9,$Q$22:Q1104)+1</f>
        <v>1083</v>
      </c>
      <c r="B1105" s="223">
        <v>105140403</v>
      </c>
      <c r="C1105" s="223" t="s">
        <v>3442</v>
      </c>
      <c r="D1105" s="223" t="s">
        <v>1882</v>
      </c>
      <c r="E1105" s="223">
        <v>20</v>
      </c>
      <c r="F1105" s="223">
        <v>7.98</v>
      </c>
      <c r="G1105" s="66" t="str">
        <f>IFERROR(VLOOKUP(B1105:B4144,'DOI TUONG'!$C$2:$E$1306,3,FALSE), "")</f>
        <v/>
      </c>
      <c r="H1105" s="66">
        <f t="shared" si="112"/>
        <v>0</v>
      </c>
      <c r="I1105" s="215">
        <f t="shared" si="113"/>
        <v>7.98</v>
      </c>
      <c r="J1105" s="223">
        <v>84</v>
      </c>
      <c r="K1105" s="66" t="str">
        <f t="shared" si="114"/>
        <v>Khá</v>
      </c>
      <c r="L1105" s="66">
        <f t="shared" si="115"/>
        <v>395000</v>
      </c>
      <c r="M1105" s="218" t="str">
        <f t="shared" si="116"/>
        <v/>
      </c>
      <c r="N1105" s="219" t="str">
        <f t="shared" si="117"/>
        <v/>
      </c>
      <c r="O1105" s="219">
        <f t="shared" si="118"/>
        <v>1</v>
      </c>
      <c r="Q1105" s="114">
        <v>1</v>
      </c>
    </row>
    <row r="1106" spans="1:17" ht="21.75" customHeight="1" x14ac:dyDescent="0.3">
      <c r="A1106" s="214">
        <f>SUBTOTAL(9,$Q$22:Q1105)+1</f>
        <v>1084</v>
      </c>
      <c r="B1106" s="223">
        <v>107110308</v>
      </c>
      <c r="C1106" s="223" t="s">
        <v>1356</v>
      </c>
      <c r="D1106" s="223" t="s">
        <v>132</v>
      </c>
      <c r="E1106" s="223">
        <v>19</v>
      </c>
      <c r="F1106" s="223">
        <v>7.98</v>
      </c>
      <c r="G1106" s="66" t="str">
        <f>IFERROR(VLOOKUP(B1106:B4145,'DOI TUONG'!$C$2:$E$1306,3,FALSE), "")</f>
        <v/>
      </c>
      <c r="H1106" s="66">
        <f t="shared" si="112"/>
        <v>0</v>
      </c>
      <c r="I1106" s="215">
        <f t="shared" si="113"/>
        <v>7.98</v>
      </c>
      <c r="J1106" s="223">
        <v>84</v>
      </c>
      <c r="K1106" s="66" t="str">
        <f t="shared" si="114"/>
        <v>Khá</v>
      </c>
      <c r="L1106" s="66">
        <f t="shared" si="115"/>
        <v>395000</v>
      </c>
      <c r="M1106" s="218" t="str">
        <f t="shared" si="116"/>
        <v/>
      </c>
      <c r="N1106" s="219" t="str">
        <f t="shared" si="117"/>
        <v/>
      </c>
      <c r="O1106" s="219">
        <f t="shared" si="118"/>
        <v>1</v>
      </c>
      <c r="Q1106" s="114">
        <v>1</v>
      </c>
    </row>
    <row r="1107" spans="1:17" ht="21.75" customHeight="1" x14ac:dyDescent="0.3">
      <c r="A1107" s="214">
        <f>SUBTOTAL(9,$Q$22:Q1106)+1</f>
        <v>1085</v>
      </c>
      <c r="B1107" s="223">
        <v>117130011</v>
      </c>
      <c r="C1107" s="223" t="s">
        <v>2151</v>
      </c>
      <c r="D1107" s="223" t="s">
        <v>295</v>
      </c>
      <c r="E1107" s="223">
        <v>16</v>
      </c>
      <c r="F1107" s="223">
        <v>7.98</v>
      </c>
      <c r="G1107" s="66" t="str">
        <f>IFERROR(VLOOKUP(B1107:B4146,'DOI TUONG'!$C$2:$E$1306,3,FALSE), "")</f>
        <v/>
      </c>
      <c r="H1107" s="66">
        <f t="shared" si="112"/>
        <v>0</v>
      </c>
      <c r="I1107" s="215">
        <f t="shared" si="113"/>
        <v>7.98</v>
      </c>
      <c r="J1107" s="223">
        <v>84</v>
      </c>
      <c r="K1107" s="66" t="str">
        <f t="shared" si="114"/>
        <v>Khá</v>
      </c>
      <c r="L1107" s="66">
        <f t="shared" si="115"/>
        <v>395000</v>
      </c>
      <c r="M1107" s="218" t="str">
        <f t="shared" si="116"/>
        <v/>
      </c>
      <c r="N1107" s="219" t="str">
        <f t="shared" si="117"/>
        <v/>
      </c>
      <c r="O1107" s="219">
        <f t="shared" si="118"/>
        <v>1</v>
      </c>
      <c r="Q1107" s="114">
        <v>1</v>
      </c>
    </row>
    <row r="1108" spans="1:17" ht="21.75" customHeight="1" x14ac:dyDescent="0.3">
      <c r="A1108" s="214">
        <f>SUBTOTAL(9,$Q$22:Q1107)+1</f>
        <v>1086</v>
      </c>
      <c r="B1108" s="223">
        <v>110110145</v>
      </c>
      <c r="C1108" s="223" t="s">
        <v>1153</v>
      </c>
      <c r="D1108" s="223" t="s">
        <v>214</v>
      </c>
      <c r="E1108" s="223">
        <v>18</v>
      </c>
      <c r="F1108" s="223">
        <v>7.98</v>
      </c>
      <c r="G1108" s="66" t="str">
        <f>IFERROR(VLOOKUP(B1108:B4147,'DOI TUONG'!$C$2:$E$1306,3,FALSE), "")</f>
        <v/>
      </c>
      <c r="H1108" s="66">
        <f t="shared" si="112"/>
        <v>0</v>
      </c>
      <c r="I1108" s="215">
        <f t="shared" si="113"/>
        <v>7.98</v>
      </c>
      <c r="J1108" s="223">
        <v>84</v>
      </c>
      <c r="K1108" s="66" t="str">
        <f t="shared" si="114"/>
        <v>Khá</v>
      </c>
      <c r="L1108" s="66">
        <f t="shared" si="115"/>
        <v>395000</v>
      </c>
      <c r="M1108" s="218" t="str">
        <f t="shared" si="116"/>
        <v/>
      </c>
      <c r="N1108" s="219" t="str">
        <f t="shared" si="117"/>
        <v/>
      </c>
      <c r="O1108" s="219">
        <f t="shared" si="118"/>
        <v>1</v>
      </c>
      <c r="Q1108" s="114">
        <v>1</v>
      </c>
    </row>
    <row r="1109" spans="1:17" ht="21.75" customHeight="1" x14ac:dyDescent="0.3">
      <c r="A1109" s="214">
        <f>SUBTOTAL(9,$Q$22:Q1108)+1</f>
        <v>1087</v>
      </c>
      <c r="B1109" s="223">
        <v>118110077</v>
      </c>
      <c r="C1109" s="223" t="s">
        <v>1201</v>
      </c>
      <c r="D1109" s="223" t="s">
        <v>231</v>
      </c>
      <c r="E1109" s="223">
        <v>17</v>
      </c>
      <c r="F1109" s="223">
        <v>7.98</v>
      </c>
      <c r="G1109" s="66" t="str">
        <f>IFERROR(VLOOKUP(B1109:B4148,'DOI TUONG'!$C$2:$E$1306,3,FALSE), "")</f>
        <v/>
      </c>
      <c r="H1109" s="66">
        <f t="shared" si="112"/>
        <v>0</v>
      </c>
      <c r="I1109" s="215">
        <f t="shared" si="113"/>
        <v>7.98</v>
      </c>
      <c r="J1109" s="223">
        <v>83</v>
      </c>
      <c r="K1109" s="66" t="str">
        <f t="shared" si="114"/>
        <v>Khá</v>
      </c>
      <c r="L1109" s="66">
        <f t="shared" si="115"/>
        <v>395000</v>
      </c>
      <c r="M1109" s="218" t="str">
        <f t="shared" si="116"/>
        <v/>
      </c>
      <c r="N1109" s="219" t="str">
        <f t="shared" si="117"/>
        <v/>
      </c>
      <c r="O1109" s="219">
        <f t="shared" si="118"/>
        <v>1</v>
      </c>
      <c r="Q1109" s="114">
        <v>1</v>
      </c>
    </row>
    <row r="1110" spans="1:17" ht="21.75" customHeight="1" x14ac:dyDescent="0.3">
      <c r="A1110" s="214">
        <f>SUBTOTAL(9,$Q$22:Q1109)+1</f>
        <v>1088</v>
      </c>
      <c r="B1110" s="223">
        <v>110140031</v>
      </c>
      <c r="C1110" s="223" t="s">
        <v>2306</v>
      </c>
      <c r="D1110" s="223" t="s">
        <v>2293</v>
      </c>
      <c r="E1110" s="223">
        <v>24</v>
      </c>
      <c r="F1110" s="223">
        <v>7.98</v>
      </c>
      <c r="G1110" s="66" t="str">
        <f>IFERROR(VLOOKUP(B1110:B4149,'DOI TUONG'!$C$2:$E$1306,3,FALSE), "")</f>
        <v/>
      </c>
      <c r="H1110" s="66">
        <f t="shared" si="112"/>
        <v>0</v>
      </c>
      <c r="I1110" s="215">
        <f t="shared" si="113"/>
        <v>7.98</v>
      </c>
      <c r="J1110" s="223">
        <v>83</v>
      </c>
      <c r="K1110" s="66" t="str">
        <f t="shared" si="114"/>
        <v>Khá</v>
      </c>
      <c r="L1110" s="66">
        <f t="shared" si="115"/>
        <v>395000</v>
      </c>
      <c r="M1110" s="218" t="str">
        <f t="shared" si="116"/>
        <v/>
      </c>
      <c r="N1110" s="219" t="str">
        <f t="shared" si="117"/>
        <v/>
      </c>
      <c r="O1110" s="219">
        <f t="shared" si="118"/>
        <v>1</v>
      </c>
      <c r="Q1110" s="114">
        <v>1</v>
      </c>
    </row>
    <row r="1111" spans="1:17" ht="21.75" customHeight="1" x14ac:dyDescent="0.3">
      <c r="A1111" s="214">
        <f>SUBTOTAL(9,$Q$22:Q1110)+1</f>
        <v>1089</v>
      </c>
      <c r="B1111" s="223">
        <v>101110306</v>
      </c>
      <c r="C1111" s="223" t="s">
        <v>3146</v>
      </c>
      <c r="D1111" s="223" t="s">
        <v>270</v>
      </c>
      <c r="E1111" s="223">
        <v>20</v>
      </c>
      <c r="F1111" s="223">
        <v>7.98</v>
      </c>
      <c r="G1111" s="66" t="str">
        <f>IFERROR(VLOOKUP(B1111:B4150,'DOI TUONG'!$C$2:$E$1306,3,FALSE), "")</f>
        <v/>
      </c>
      <c r="H1111" s="66">
        <f t="shared" ref="H1111:H1173" si="119">IF(G1111="UV ĐT",0.3, 0)+IF(G1111="UV HSV", 0.3, 0)+IF(G1111="PBT LCĐ", 0.3,0)+ IF(G1111="UV LCĐ", 0.2, 0)+IF(G1111="BT CĐ", 0.3,0)+ IF(G1111="PBT CĐ", 0.2,0)+ IF(G1111="CN CLB", 0.2,0)+ IF(G1111="CN DĐ", 0.2,0)+IF(G1111="TĐXK", 0.3, 0)+IF(G1111="PĐXK", 0.2, 0)+IF(G1111="LT", 0.3,0)+IF(G1111="LP", 0.2, 0)+IF(G1111="GK 0.2",0.2,0)+IF(G1111="GK 0.3", 0.3, 0)+IF(G1111="TB ĐD",0.3,0)+IF(G1111="PB ĐD",0.2,0)+IF(G1111="ĐT ĐTQ",0.3,0)+IF(G1111="ĐP ĐTQ",0.2,0)</f>
        <v>0</v>
      </c>
      <c r="I1111" s="215">
        <f t="shared" ref="I1111:I1173" si="120">F1111+H1111</f>
        <v>7.98</v>
      </c>
      <c r="J1111" s="223">
        <v>82</v>
      </c>
      <c r="K1111" s="66" t="str">
        <f t="shared" ref="K1111:K1173" si="121">IF(AND(I1111&gt;=9,J1111&gt;=90), "Xuất sắc", IF(AND(I1111&gt;=8,J1111&gt;=80), "Giỏi", "Khá"))</f>
        <v>Khá</v>
      </c>
      <c r="L1111" s="66">
        <f t="shared" ref="L1111:L1173" si="122">IF(K1111="Xuất sắc", 500000, IF(K1111="Giỏi", 450000, 395000))</f>
        <v>395000</v>
      </c>
      <c r="M1111" s="218" t="str">
        <f t="shared" si="116"/>
        <v/>
      </c>
      <c r="N1111" s="219" t="str">
        <f t="shared" si="117"/>
        <v/>
      </c>
      <c r="O1111" s="219">
        <f t="shared" si="118"/>
        <v>1</v>
      </c>
      <c r="Q1111" s="114">
        <v>1</v>
      </c>
    </row>
    <row r="1112" spans="1:17" ht="21.75" customHeight="1" x14ac:dyDescent="0.3">
      <c r="A1112" s="214">
        <f>SUBTOTAL(9,$Q$22:Q1111)+1</f>
        <v>1090</v>
      </c>
      <c r="B1112" s="223">
        <v>105140127</v>
      </c>
      <c r="C1112" s="223" t="s">
        <v>1895</v>
      </c>
      <c r="D1112" s="223" t="s">
        <v>1869</v>
      </c>
      <c r="E1112" s="223">
        <v>17</v>
      </c>
      <c r="F1112" s="223">
        <v>7.98</v>
      </c>
      <c r="G1112" s="66" t="str">
        <f>IFERROR(VLOOKUP(B1112:B4151,'DOI TUONG'!$C$2:$E$1306,3,FALSE), "")</f>
        <v/>
      </c>
      <c r="H1112" s="66">
        <f t="shared" si="119"/>
        <v>0</v>
      </c>
      <c r="I1112" s="215">
        <f t="shared" si="120"/>
        <v>7.98</v>
      </c>
      <c r="J1112" s="223">
        <v>82</v>
      </c>
      <c r="K1112" s="66" t="str">
        <f t="shared" si="121"/>
        <v>Khá</v>
      </c>
      <c r="L1112" s="66">
        <f t="shared" si="122"/>
        <v>395000</v>
      </c>
      <c r="M1112" s="218" t="str">
        <f t="shared" si="116"/>
        <v/>
      </c>
      <c r="N1112" s="219" t="str">
        <f t="shared" si="117"/>
        <v/>
      </c>
      <c r="O1112" s="219">
        <f t="shared" si="118"/>
        <v>1</v>
      </c>
      <c r="Q1112" s="114">
        <v>1</v>
      </c>
    </row>
    <row r="1113" spans="1:17" ht="21.75" customHeight="1" x14ac:dyDescent="0.3">
      <c r="A1113" s="214">
        <f>SUBTOTAL(9,$Q$22:Q1112)+1</f>
        <v>1091</v>
      </c>
      <c r="B1113" s="223">
        <v>117130055</v>
      </c>
      <c r="C1113" s="223" t="s">
        <v>2146</v>
      </c>
      <c r="D1113" s="223" t="s">
        <v>295</v>
      </c>
      <c r="E1113" s="223">
        <v>18</v>
      </c>
      <c r="F1113" s="223">
        <v>7.98</v>
      </c>
      <c r="G1113" s="66" t="str">
        <f>IFERROR(VLOOKUP(B1113:B4152,'DOI TUONG'!$C$2:$E$1306,3,FALSE), "")</f>
        <v/>
      </c>
      <c r="H1113" s="66">
        <f t="shared" si="119"/>
        <v>0</v>
      </c>
      <c r="I1113" s="215">
        <f t="shared" si="120"/>
        <v>7.98</v>
      </c>
      <c r="J1113" s="223">
        <v>82</v>
      </c>
      <c r="K1113" s="66" t="str">
        <f t="shared" si="121"/>
        <v>Khá</v>
      </c>
      <c r="L1113" s="66">
        <f t="shared" si="122"/>
        <v>395000</v>
      </c>
      <c r="M1113" s="218" t="str">
        <f t="shared" si="116"/>
        <v/>
      </c>
      <c r="N1113" s="219" t="str">
        <f t="shared" si="117"/>
        <v/>
      </c>
      <c r="O1113" s="219">
        <f t="shared" si="118"/>
        <v>1</v>
      </c>
      <c r="Q1113" s="114">
        <v>1</v>
      </c>
    </row>
    <row r="1114" spans="1:17" ht="21.75" customHeight="1" x14ac:dyDescent="0.3">
      <c r="A1114" s="214">
        <f>SUBTOTAL(9,$Q$22:Q1113)+1</f>
        <v>1092</v>
      </c>
      <c r="B1114" s="223">
        <v>102130143</v>
      </c>
      <c r="C1114" s="223" t="s">
        <v>1815</v>
      </c>
      <c r="D1114" s="223" t="s">
        <v>339</v>
      </c>
      <c r="E1114" s="223">
        <v>18</v>
      </c>
      <c r="F1114" s="223">
        <v>7.98</v>
      </c>
      <c r="G1114" s="66" t="str">
        <f>IFERROR(VLOOKUP(B1114:B4153,'DOI TUONG'!$C$2:$E$1306,3,FALSE), "")</f>
        <v/>
      </c>
      <c r="H1114" s="66">
        <f t="shared" si="119"/>
        <v>0</v>
      </c>
      <c r="I1114" s="215">
        <f t="shared" si="120"/>
        <v>7.98</v>
      </c>
      <c r="J1114" s="223">
        <v>80</v>
      </c>
      <c r="K1114" s="66" t="str">
        <f t="shared" si="121"/>
        <v>Khá</v>
      </c>
      <c r="L1114" s="66">
        <f t="shared" si="122"/>
        <v>395000</v>
      </c>
      <c r="M1114" s="218" t="str">
        <f t="shared" si="116"/>
        <v/>
      </c>
      <c r="N1114" s="219" t="str">
        <f t="shared" si="117"/>
        <v/>
      </c>
      <c r="O1114" s="219">
        <f t="shared" si="118"/>
        <v>1</v>
      </c>
      <c r="Q1114" s="114">
        <v>1</v>
      </c>
    </row>
    <row r="1115" spans="1:17" ht="21.75" customHeight="1" x14ac:dyDescent="0.3">
      <c r="A1115" s="214">
        <f>SUBTOTAL(9,$Q$22:Q1114)+1</f>
        <v>1093</v>
      </c>
      <c r="B1115" s="223">
        <v>104110157</v>
      </c>
      <c r="C1115" s="223" t="s">
        <v>543</v>
      </c>
      <c r="D1115" s="223" t="s">
        <v>197</v>
      </c>
      <c r="E1115" s="223">
        <v>21</v>
      </c>
      <c r="F1115" s="223">
        <v>7.68</v>
      </c>
      <c r="G1115" s="66" t="str">
        <f>IFERROR(VLOOKUP(B1115:B4154,'DOI TUONG'!$C$2:$E$1306,3,FALSE), "")</f>
        <v>BT CĐ</v>
      </c>
      <c r="H1115" s="66">
        <f t="shared" si="119"/>
        <v>0.3</v>
      </c>
      <c r="I1115" s="215">
        <f t="shared" si="120"/>
        <v>7.9799999999999995</v>
      </c>
      <c r="J1115" s="223">
        <v>93</v>
      </c>
      <c r="K1115" s="66" t="str">
        <f t="shared" si="121"/>
        <v>Khá</v>
      </c>
      <c r="L1115" s="66">
        <f t="shared" si="122"/>
        <v>395000</v>
      </c>
      <c r="M1115" s="218" t="str">
        <f t="shared" si="116"/>
        <v/>
      </c>
      <c r="N1115" s="219" t="str">
        <f t="shared" si="117"/>
        <v/>
      </c>
      <c r="O1115" s="219">
        <f t="shared" si="118"/>
        <v>1</v>
      </c>
      <c r="Q1115" s="114">
        <v>1</v>
      </c>
    </row>
    <row r="1116" spans="1:17" ht="21.75" customHeight="1" x14ac:dyDescent="0.3">
      <c r="A1116" s="214">
        <f>SUBTOTAL(9,$Q$22:Q1115)+1</f>
        <v>1094</v>
      </c>
      <c r="B1116" s="223">
        <v>109110498</v>
      </c>
      <c r="C1116" s="223" t="s">
        <v>622</v>
      </c>
      <c r="D1116" s="223" t="s">
        <v>113</v>
      </c>
      <c r="E1116" s="223">
        <v>18</v>
      </c>
      <c r="F1116" s="223">
        <v>7.68</v>
      </c>
      <c r="G1116" s="66" t="str">
        <f>IFERROR(VLOOKUP(B1116:B4155,'DOI TUONG'!$C$2:$E$1306,3,FALSE), "")</f>
        <v>BT CĐ</v>
      </c>
      <c r="H1116" s="66">
        <f t="shared" si="119"/>
        <v>0.3</v>
      </c>
      <c r="I1116" s="215">
        <f t="shared" si="120"/>
        <v>7.9799999999999995</v>
      </c>
      <c r="J1116" s="223">
        <v>90</v>
      </c>
      <c r="K1116" s="66" t="str">
        <f t="shared" si="121"/>
        <v>Khá</v>
      </c>
      <c r="L1116" s="66">
        <f t="shared" si="122"/>
        <v>395000</v>
      </c>
      <c r="M1116" s="218" t="str">
        <f t="shared" si="116"/>
        <v/>
      </c>
      <c r="N1116" s="219" t="str">
        <f t="shared" si="117"/>
        <v/>
      </c>
      <c r="O1116" s="219">
        <f t="shared" si="118"/>
        <v>1</v>
      </c>
      <c r="Q1116" s="114">
        <v>1</v>
      </c>
    </row>
    <row r="1117" spans="1:17" ht="21.75" customHeight="1" x14ac:dyDescent="0.3">
      <c r="A1117" s="214">
        <f>SUBTOTAL(9,$Q$22:Q1116)+1</f>
        <v>1095</v>
      </c>
      <c r="B1117" s="223">
        <v>105110225</v>
      </c>
      <c r="C1117" s="223" t="s">
        <v>1877</v>
      </c>
      <c r="D1117" s="223" t="s">
        <v>35</v>
      </c>
      <c r="E1117" s="223">
        <v>15</v>
      </c>
      <c r="F1117" s="223">
        <v>7.97</v>
      </c>
      <c r="G1117" s="66" t="str">
        <f>IFERROR(VLOOKUP(B1117:B4156,'DOI TUONG'!$C$2:$E$1306,3,FALSE), "")</f>
        <v/>
      </c>
      <c r="H1117" s="66">
        <f t="shared" si="119"/>
        <v>0</v>
      </c>
      <c r="I1117" s="215">
        <f t="shared" si="120"/>
        <v>7.97</v>
      </c>
      <c r="J1117" s="223">
        <v>92</v>
      </c>
      <c r="K1117" s="66" t="str">
        <f t="shared" si="121"/>
        <v>Khá</v>
      </c>
      <c r="L1117" s="66">
        <f t="shared" si="122"/>
        <v>395000</v>
      </c>
      <c r="M1117" s="218" t="str">
        <f t="shared" ref="M1117:M1179" si="123">IF(K1117="Xuất sắc",1,"")</f>
        <v/>
      </c>
      <c r="N1117" s="219" t="str">
        <f t="shared" ref="N1117:N1179" si="124">IF(K1117="Giỏi",1,"")</f>
        <v/>
      </c>
      <c r="O1117" s="219">
        <f t="shared" ref="O1117:O1179" si="125">IF(K1117="Khá",1,"")</f>
        <v>1</v>
      </c>
      <c r="Q1117" s="114">
        <v>1</v>
      </c>
    </row>
    <row r="1118" spans="1:17" ht="21.75" customHeight="1" x14ac:dyDescent="0.3">
      <c r="A1118" s="214">
        <f>SUBTOTAL(9,$Q$22:Q1117)+1</f>
        <v>1096</v>
      </c>
      <c r="B1118" s="223">
        <v>106110184</v>
      </c>
      <c r="C1118" s="223" t="s">
        <v>394</v>
      </c>
      <c r="D1118" s="223" t="s">
        <v>196</v>
      </c>
      <c r="E1118" s="223">
        <v>15</v>
      </c>
      <c r="F1118" s="223">
        <v>7.77</v>
      </c>
      <c r="G1118" s="66" t="str">
        <f>IFERROR(VLOOKUP(B1118:B4157,'DOI TUONG'!$C$2:$E$1306,3,FALSE), "")</f>
        <v>LP</v>
      </c>
      <c r="H1118" s="66">
        <f t="shared" si="119"/>
        <v>0.2</v>
      </c>
      <c r="I1118" s="215">
        <f t="shared" si="120"/>
        <v>7.97</v>
      </c>
      <c r="J1118" s="223">
        <v>92</v>
      </c>
      <c r="K1118" s="66" t="str">
        <f t="shared" si="121"/>
        <v>Khá</v>
      </c>
      <c r="L1118" s="66">
        <f t="shared" si="122"/>
        <v>395000</v>
      </c>
      <c r="M1118" s="218" t="str">
        <f t="shared" si="123"/>
        <v/>
      </c>
      <c r="N1118" s="219" t="str">
        <f t="shared" si="124"/>
        <v/>
      </c>
      <c r="O1118" s="219">
        <f t="shared" si="125"/>
        <v>1</v>
      </c>
      <c r="Q1118" s="114">
        <v>1</v>
      </c>
    </row>
    <row r="1119" spans="1:17" ht="21.75" customHeight="1" x14ac:dyDescent="0.3">
      <c r="A1119" s="214">
        <f>SUBTOTAL(9,$Q$22:Q1118)+1</f>
        <v>1097</v>
      </c>
      <c r="B1119" s="223">
        <v>105110210</v>
      </c>
      <c r="C1119" s="223" t="s">
        <v>917</v>
      </c>
      <c r="D1119" s="223" t="s">
        <v>35</v>
      </c>
      <c r="E1119" s="223">
        <v>15</v>
      </c>
      <c r="F1119" s="223">
        <v>7.97</v>
      </c>
      <c r="G1119" s="66" t="str">
        <f>IFERROR(VLOOKUP(B1119:B4158,'DOI TUONG'!$C$2:$E$1306,3,FALSE), "")</f>
        <v/>
      </c>
      <c r="H1119" s="66">
        <f t="shared" si="119"/>
        <v>0</v>
      </c>
      <c r="I1119" s="215">
        <f t="shared" si="120"/>
        <v>7.97</v>
      </c>
      <c r="J1119" s="223">
        <v>88</v>
      </c>
      <c r="K1119" s="66" t="str">
        <f t="shared" si="121"/>
        <v>Khá</v>
      </c>
      <c r="L1119" s="66">
        <f t="shared" si="122"/>
        <v>395000</v>
      </c>
      <c r="M1119" s="218" t="str">
        <f t="shared" si="123"/>
        <v/>
      </c>
      <c r="N1119" s="219" t="str">
        <f t="shared" si="124"/>
        <v/>
      </c>
      <c r="O1119" s="219">
        <f t="shared" si="125"/>
        <v>1</v>
      </c>
      <c r="Q1119" s="114">
        <v>1</v>
      </c>
    </row>
    <row r="1120" spans="1:17" ht="21.75" customHeight="1" x14ac:dyDescent="0.3">
      <c r="A1120" s="214">
        <f>SUBTOTAL(9,$Q$22:Q1119)+1</f>
        <v>1098</v>
      </c>
      <c r="B1120" s="223">
        <v>118120069</v>
      </c>
      <c r="C1120" s="223" t="s">
        <v>1537</v>
      </c>
      <c r="D1120" s="223" t="s">
        <v>80</v>
      </c>
      <c r="E1120" s="223">
        <v>19</v>
      </c>
      <c r="F1120" s="223">
        <v>7.97</v>
      </c>
      <c r="G1120" s="66" t="str">
        <f>IFERROR(VLOOKUP(B1120:B4159,'DOI TUONG'!$C$2:$E$1306,3,FALSE), "")</f>
        <v/>
      </c>
      <c r="H1120" s="66">
        <f t="shared" si="119"/>
        <v>0</v>
      </c>
      <c r="I1120" s="215">
        <f t="shared" si="120"/>
        <v>7.97</v>
      </c>
      <c r="J1120" s="223">
        <v>88</v>
      </c>
      <c r="K1120" s="66" t="str">
        <f t="shared" si="121"/>
        <v>Khá</v>
      </c>
      <c r="L1120" s="66">
        <f t="shared" si="122"/>
        <v>395000</v>
      </c>
      <c r="M1120" s="218" t="str">
        <f t="shared" si="123"/>
        <v/>
      </c>
      <c r="N1120" s="219" t="str">
        <f t="shared" si="124"/>
        <v/>
      </c>
      <c r="O1120" s="219">
        <f t="shared" si="125"/>
        <v>1</v>
      </c>
      <c r="Q1120" s="114">
        <v>1</v>
      </c>
    </row>
    <row r="1121" spans="1:17" ht="21.75" customHeight="1" x14ac:dyDescent="0.3">
      <c r="A1121" s="214">
        <f>SUBTOTAL(9,$Q$22:Q1120)+1</f>
        <v>1099</v>
      </c>
      <c r="B1121" s="223">
        <v>110110521</v>
      </c>
      <c r="C1121" s="223" t="s">
        <v>1280</v>
      </c>
      <c r="D1121" s="223" t="s">
        <v>147</v>
      </c>
      <c r="E1121" s="223">
        <v>19</v>
      </c>
      <c r="F1121" s="223">
        <v>7.97</v>
      </c>
      <c r="G1121" s="66" t="str">
        <f>IFERROR(VLOOKUP(B1121:B4160,'DOI TUONG'!$C$2:$E$1306,3,FALSE), "")</f>
        <v/>
      </c>
      <c r="H1121" s="66">
        <f t="shared" si="119"/>
        <v>0</v>
      </c>
      <c r="I1121" s="215">
        <f t="shared" si="120"/>
        <v>7.97</v>
      </c>
      <c r="J1121" s="223">
        <v>88</v>
      </c>
      <c r="K1121" s="66" t="str">
        <f t="shared" si="121"/>
        <v>Khá</v>
      </c>
      <c r="L1121" s="66">
        <f t="shared" si="122"/>
        <v>395000</v>
      </c>
      <c r="M1121" s="218" t="str">
        <f t="shared" si="123"/>
        <v/>
      </c>
      <c r="N1121" s="219" t="str">
        <f t="shared" si="124"/>
        <v/>
      </c>
      <c r="O1121" s="219">
        <f t="shared" si="125"/>
        <v>1</v>
      </c>
      <c r="Q1121" s="114">
        <v>1</v>
      </c>
    </row>
    <row r="1122" spans="1:17" ht="21.75" customHeight="1" x14ac:dyDescent="0.3">
      <c r="A1122" s="214">
        <f>SUBTOTAL(9,$Q$22:Q1121)+1</f>
        <v>1100</v>
      </c>
      <c r="B1122" s="223">
        <v>118120167</v>
      </c>
      <c r="C1122" s="223" t="s">
        <v>1078</v>
      </c>
      <c r="D1122" s="223" t="s">
        <v>166</v>
      </c>
      <c r="E1122" s="223">
        <v>18</v>
      </c>
      <c r="F1122" s="223">
        <v>7.97</v>
      </c>
      <c r="G1122" s="66" t="str">
        <f>IFERROR(VLOOKUP(B1122:B4161,'DOI TUONG'!$C$2:$E$1306,3,FALSE), "")</f>
        <v/>
      </c>
      <c r="H1122" s="66">
        <f t="shared" si="119"/>
        <v>0</v>
      </c>
      <c r="I1122" s="215">
        <f t="shared" si="120"/>
        <v>7.97</v>
      </c>
      <c r="J1122" s="223">
        <v>87</v>
      </c>
      <c r="K1122" s="66" t="str">
        <f t="shared" si="121"/>
        <v>Khá</v>
      </c>
      <c r="L1122" s="66">
        <f t="shared" si="122"/>
        <v>395000</v>
      </c>
      <c r="M1122" s="218" t="str">
        <f t="shared" si="123"/>
        <v/>
      </c>
      <c r="N1122" s="219" t="str">
        <f t="shared" si="124"/>
        <v/>
      </c>
      <c r="O1122" s="219">
        <f t="shared" si="125"/>
        <v>1</v>
      </c>
      <c r="Q1122" s="114">
        <v>1</v>
      </c>
    </row>
    <row r="1123" spans="1:17" ht="21.75" customHeight="1" x14ac:dyDescent="0.3">
      <c r="A1123" s="214">
        <f>SUBTOTAL(9,$Q$22:Q1122)+1</f>
        <v>1101</v>
      </c>
      <c r="B1123" s="223">
        <v>102140049</v>
      </c>
      <c r="C1123" s="223" t="s">
        <v>1835</v>
      </c>
      <c r="D1123" s="223" t="s">
        <v>1802</v>
      </c>
      <c r="E1123" s="223">
        <v>18</v>
      </c>
      <c r="F1123" s="223">
        <v>7.97</v>
      </c>
      <c r="G1123" s="66" t="str">
        <f>IFERROR(VLOOKUP(B1123:B4162,'DOI TUONG'!$C$2:$E$1306,3,FALSE), "")</f>
        <v/>
      </c>
      <c r="H1123" s="66">
        <f t="shared" si="119"/>
        <v>0</v>
      </c>
      <c r="I1123" s="215">
        <f t="shared" si="120"/>
        <v>7.97</v>
      </c>
      <c r="J1123" s="223">
        <v>86</v>
      </c>
      <c r="K1123" s="66" t="str">
        <f t="shared" si="121"/>
        <v>Khá</v>
      </c>
      <c r="L1123" s="66">
        <f t="shared" si="122"/>
        <v>395000</v>
      </c>
      <c r="M1123" s="218" t="str">
        <f t="shared" si="123"/>
        <v/>
      </c>
      <c r="N1123" s="219" t="str">
        <f t="shared" si="124"/>
        <v/>
      </c>
      <c r="O1123" s="219">
        <f t="shared" si="125"/>
        <v>1</v>
      </c>
      <c r="Q1123" s="114">
        <v>1</v>
      </c>
    </row>
    <row r="1124" spans="1:17" ht="21.75" customHeight="1" x14ac:dyDescent="0.3">
      <c r="A1124" s="214">
        <f>SUBTOTAL(9,$Q$22:Q1123)+1</f>
        <v>1102</v>
      </c>
      <c r="B1124" s="223">
        <v>105110104</v>
      </c>
      <c r="C1124" s="223" t="s">
        <v>3443</v>
      </c>
      <c r="D1124" s="223" t="s">
        <v>285</v>
      </c>
      <c r="E1124" s="223">
        <v>15</v>
      </c>
      <c r="F1124" s="223">
        <v>7.97</v>
      </c>
      <c r="G1124" s="66" t="str">
        <f>IFERROR(VLOOKUP(B1124:B4163,'DOI TUONG'!$C$2:$E$1306,3,FALSE), "")</f>
        <v/>
      </c>
      <c r="H1124" s="66">
        <f t="shared" si="119"/>
        <v>0</v>
      </c>
      <c r="I1124" s="215">
        <f t="shared" si="120"/>
        <v>7.97</v>
      </c>
      <c r="J1124" s="223">
        <v>86</v>
      </c>
      <c r="K1124" s="66" t="str">
        <f t="shared" si="121"/>
        <v>Khá</v>
      </c>
      <c r="L1124" s="66">
        <f t="shared" si="122"/>
        <v>395000</v>
      </c>
      <c r="M1124" s="218" t="str">
        <f t="shared" si="123"/>
        <v/>
      </c>
      <c r="N1124" s="219" t="str">
        <f t="shared" si="124"/>
        <v/>
      </c>
      <c r="O1124" s="219">
        <f t="shared" si="125"/>
        <v>1</v>
      </c>
      <c r="Q1124" s="114">
        <v>1</v>
      </c>
    </row>
    <row r="1125" spans="1:17" ht="21.75" customHeight="1" x14ac:dyDescent="0.3">
      <c r="A1125" s="214">
        <f>SUBTOTAL(9,$Q$22:Q1124)+1</f>
        <v>1103</v>
      </c>
      <c r="B1125" s="223">
        <v>105110311</v>
      </c>
      <c r="C1125" s="223" t="s">
        <v>900</v>
      </c>
      <c r="D1125" s="223" t="s">
        <v>56</v>
      </c>
      <c r="E1125" s="223">
        <v>15</v>
      </c>
      <c r="F1125" s="223">
        <v>7.97</v>
      </c>
      <c r="G1125" s="66" t="str">
        <f>IFERROR(VLOOKUP(B1125:B4164,'DOI TUONG'!$C$2:$E$1306,3,FALSE), "")</f>
        <v/>
      </c>
      <c r="H1125" s="66">
        <f t="shared" si="119"/>
        <v>0</v>
      </c>
      <c r="I1125" s="215">
        <f t="shared" si="120"/>
        <v>7.97</v>
      </c>
      <c r="J1125" s="223">
        <v>86</v>
      </c>
      <c r="K1125" s="66" t="str">
        <f t="shared" si="121"/>
        <v>Khá</v>
      </c>
      <c r="L1125" s="66">
        <f t="shared" si="122"/>
        <v>395000</v>
      </c>
      <c r="M1125" s="218" t="str">
        <f t="shared" si="123"/>
        <v/>
      </c>
      <c r="N1125" s="219" t="str">
        <f t="shared" si="124"/>
        <v/>
      </c>
      <c r="O1125" s="219">
        <f t="shared" si="125"/>
        <v>1</v>
      </c>
      <c r="Q1125" s="114">
        <v>1</v>
      </c>
    </row>
    <row r="1126" spans="1:17" ht="21.75" customHeight="1" x14ac:dyDescent="0.3">
      <c r="A1126" s="214">
        <f>SUBTOTAL(9,$Q$22:Q1125)+1</f>
        <v>1104</v>
      </c>
      <c r="B1126" s="223">
        <v>102110182</v>
      </c>
      <c r="C1126" s="223" t="s">
        <v>1843</v>
      </c>
      <c r="D1126" s="223" t="s">
        <v>205</v>
      </c>
      <c r="E1126" s="223">
        <v>16</v>
      </c>
      <c r="F1126" s="223">
        <v>7.97</v>
      </c>
      <c r="G1126" s="66" t="str">
        <f>IFERROR(VLOOKUP(B1126:B4166,'DOI TUONG'!$C$2:$E$1306,3,FALSE), "")</f>
        <v/>
      </c>
      <c r="H1126" s="66">
        <f t="shared" si="119"/>
        <v>0</v>
      </c>
      <c r="I1126" s="215">
        <f t="shared" si="120"/>
        <v>7.97</v>
      </c>
      <c r="J1126" s="223">
        <v>85</v>
      </c>
      <c r="K1126" s="66" t="str">
        <f t="shared" si="121"/>
        <v>Khá</v>
      </c>
      <c r="L1126" s="66">
        <f t="shared" si="122"/>
        <v>395000</v>
      </c>
      <c r="M1126" s="218" t="str">
        <f t="shared" si="123"/>
        <v/>
      </c>
      <c r="N1126" s="219" t="str">
        <f t="shared" si="124"/>
        <v/>
      </c>
      <c r="O1126" s="219">
        <f t="shared" si="125"/>
        <v>1</v>
      </c>
      <c r="Q1126" s="114">
        <v>1</v>
      </c>
    </row>
    <row r="1127" spans="1:17" ht="21.75" customHeight="1" x14ac:dyDescent="0.3">
      <c r="A1127" s="214">
        <f>SUBTOTAL(9,$Q$22:Q1126)+1</f>
        <v>1105</v>
      </c>
      <c r="B1127" s="223">
        <v>107110207</v>
      </c>
      <c r="C1127" s="223" t="s">
        <v>1496</v>
      </c>
      <c r="D1127" s="223" t="s">
        <v>784</v>
      </c>
      <c r="E1127" s="223">
        <v>19.5</v>
      </c>
      <c r="F1127" s="223">
        <v>7.97</v>
      </c>
      <c r="G1127" s="66" t="str">
        <f>IFERROR(VLOOKUP(B1127:B4167,'DOI TUONG'!$C$2:$E$1306,3,FALSE), "")</f>
        <v/>
      </c>
      <c r="H1127" s="66">
        <f t="shared" si="119"/>
        <v>0</v>
      </c>
      <c r="I1127" s="215">
        <f t="shared" si="120"/>
        <v>7.97</v>
      </c>
      <c r="J1127" s="223">
        <v>85</v>
      </c>
      <c r="K1127" s="66" t="str">
        <f t="shared" si="121"/>
        <v>Khá</v>
      </c>
      <c r="L1127" s="66">
        <f t="shared" si="122"/>
        <v>395000</v>
      </c>
      <c r="M1127" s="218" t="str">
        <f t="shared" si="123"/>
        <v/>
      </c>
      <c r="N1127" s="219" t="str">
        <f t="shared" si="124"/>
        <v/>
      </c>
      <c r="O1127" s="219">
        <f t="shared" si="125"/>
        <v>1</v>
      </c>
      <c r="Q1127" s="114">
        <v>1</v>
      </c>
    </row>
    <row r="1128" spans="1:17" ht="21.75" customHeight="1" x14ac:dyDescent="0.3">
      <c r="A1128" s="214">
        <f>SUBTOTAL(9,$Q$22:Q1127)+1</f>
        <v>1106</v>
      </c>
      <c r="B1128" s="223">
        <v>107110350</v>
      </c>
      <c r="C1128" s="223" t="s">
        <v>2071</v>
      </c>
      <c r="D1128" s="223" t="s">
        <v>66</v>
      </c>
      <c r="E1128" s="223">
        <v>19</v>
      </c>
      <c r="F1128" s="223">
        <v>7.97</v>
      </c>
      <c r="G1128" s="66" t="str">
        <f>IFERROR(VLOOKUP(B1128:B4168,'DOI TUONG'!$C$2:$E$1306,3,FALSE), "")</f>
        <v/>
      </c>
      <c r="H1128" s="66">
        <f t="shared" si="119"/>
        <v>0</v>
      </c>
      <c r="I1128" s="215">
        <f t="shared" si="120"/>
        <v>7.97</v>
      </c>
      <c r="J1128" s="223">
        <v>84</v>
      </c>
      <c r="K1128" s="66" t="str">
        <f t="shared" si="121"/>
        <v>Khá</v>
      </c>
      <c r="L1128" s="66">
        <f t="shared" si="122"/>
        <v>395000</v>
      </c>
      <c r="M1128" s="218" t="str">
        <f t="shared" si="123"/>
        <v/>
      </c>
      <c r="N1128" s="219" t="str">
        <f t="shared" si="124"/>
        <v/>
      </c>
      <c r="O1128" s="219">
        <f t="shared" si="125"/>
        <v>1</v>
      </c>
      <c r="Q1128" s="114">
        <v>1</v>
      </c>
    </row>
    <row r="1129" spans="1:17" ht="21.75" customHeight="1" x14ac:dyDescent="0.3">
      <c r="A1129" s="214">
        <f>SUBTOTAL(9,$Q$22:Q1128)+1</f>
        <v>1107</v>
      </c>
      <c r="B1129" s="223">
        <v>118110137</v>
      </c>
      <c r="C1129" s="223" t="s">
        <v>1575</v>
      </c>
      <c r="D1129" s="223" t="s">
        <v>231</v>
      </c>
      <c r="E1129" s="223">
        <v>17</v>
      </c>
      <c r="F1129" s="223">
        <v>7.97</v>
      </c>
      <c r="G1129" s="66" t="str">
        <f>IFERROR(VLOOKUP(B1129:B4169,'DOI TUONG'!$C$2:$E$1306,3,FALSE), "")</f>
        <v/>
      </c>
      <c r="H1129" s="66">
        <f t="shared" si="119"/>
        <v>0</v>
      </c>
      <c r="I1129" s="215">
        <f t="shared" si="120"/>
        <v>7.97</v>
      </c>
      <c r="J1129" s="223">
        <v>84</v>
      </c>
      <c r="K1129" s="66" t="str">
        <f t="shared" si="121"/>
        <v>Khá</v>
      </c>
      <c r="L1129" s="66">
        <f t="shared" si="122"/>
        <v>395000</v>
      </c>
      <c r="M1129" s="218" t="str">
        <f t="shared" si="123"/>
        <v/>
      </c>
      <c r="N1129" s="219" t="str">
        <f t="shared" si="124"/>
        <v/>
      </c>
      <c r="O1129" s="219">
        <f t="shared" si="125"/>
        <v>1</v>
      </c>
      <c r="Q1129" s="114">
        <v>1</v>
      </c>
    </row>
    <row r="1130" spans="1:17" ht="21.75" customHeight="1" x14ac:dyDescent="0.3">
      <c r="A1130" s="214">
        <f>SUBTOTAL(9,$Q$22:Q1129)+1</f>
        <v>1108</v>
      </c>
      <c r="B1130" s="223">
        <v>101110369</v>
      </c>
      <c r="C1130" s="223" t="s">
        <v>927</v>
      </c>
      <c r="D1130" s="223" t="s">
        <v>140</v>
      </c>
      <c r="E1130" s="223">
        <v>23</v>
      </c>
      <c r="F1130" s="223">
        <v>7.97</v>
      </c>
      <c r="G1130" s="66" t="str">
        <f>IFERROR(VLOOKUP(B1130:B4170,'DOI TUONG'!$C$2:$E$1306,3,FALSE), "")</f>
        <v/>
      </c>
      <c r="H1130" s="66">
        <f t="shared" si="119"/>
        <v>0</v>
      </c>
      <c r="I1130" s="215">
        <f t="shared" si="120"/>
        <v>7.97</v>
      </c>
      <c r="J1130" s="223">
        <v>83</v>
      </c>
      <c r="K1130" s="66" t="str">
        <f t="shared" si="121"/>
        <v>Khá</v>
      </c>
      <c r="L1130" s="66">
        <f t="shared" si="122"/>
        <v>395000</v>
      </c>
      <c r="M1130" s="218" t="str">
        <f t="shared" si="123"/>
        <v/>
      </c>
      <c r="N1130" s="219" t="str">
        <f t="shared" si="124"/>
        <v/>
      </c>
      <c r="O1130" s="219">
        <f t="shared" si="125"/>
        <v>1</v>
      </c>
      <c r="Q1130" s="114">
        <v>1</v>
      </c>
    </row>
    <row r="1131" spans="1:17" ht="21.75" customHeight="1" x14ac:dyDescent="0.3">
      <c r="A1131" s="214">
        <f>SUBTOTAL(9,$Q$22:Q1130)+1</f>
        <v>1109</v>
      </c>
      <c r="B1131" s="223">
        <v>102110301</v>
      </c>
      <c r="C1131" s="223" t="s">
        <v>1857</v>
      </c>
      <c r="D1131" s="223" t="s">
        <v>145</v>
      </c>
      <c r="E1131" s="223">
        <v>16</v>
      </c>
      <c r="F1131" s="223">
        <v>7.97</v>
      </c>
      <c r="G1131" s="66" t="str">
        <f>IFERROR(VLOOKUP(B1131:B4171,'DOI TUONG'!$C$2:$E$1306,3,FALSE), "")</f>
        <v/>
      </c>
      <c r="H1131" s="66">
        <f t="shared" si="119"/>
        <v>0</v>
      </c>
      <c r="I1131" s="215">
        <f t="shared" si="120"/>
        <v>7.97</v>
      </c>
      <c r="J1131" s="223">
        <v>83</v>
      </c>
      <c r="K1131" s="66" t="str">
        <f t="shared" si="121"/>
        <v>Khá</v>
      </c>
      <c r="L1131" s="66">
        <f t="shared" si="122"/>
        <v>395000</v>
      </c>
      <c r="M1131" s="218" t="str">
        <f t="shared" si="123"/>
        <v/>
      </c>
      <c r="N1131" s="219" t="str">
        <f t="shared" si="124"/>
        <v/>
      </c>
      <c r="O1131" s="219">
        <f t="shared" si="125"/>
        <v>1</v>
      </c>
      <c r="Q1131" s="114">
        <v>1</v>
      </c>
    </row>
    <row r="1132" spans="1:17" ht="21.75" customHeight="1" x14ac:dyDescent="0.3">
      <c r="A1132" s="214">
        <f>SUBTOTAL(9,$Q$22:Q1131)+1</f>
        <v>1110</v>
      </c>
      <c r="B1132" s="223">
        <v>117130102</v>
      </c>
      <c r="C1132" s="223" t="s">
        <v>1045</v>
      </c>
      <c r="D1132" s="223" t="s">
        <v>70</v>
      </c>
      <c r="E1132" s="223">
        <v>19</v>
      </c>
      <c r="F1132" s="223">
        <v>7.97</v>
      </c>
      <c r="G1132" s="66" t="str">
        <f>IFERROR(VLOOKUP(B1132:B4172,'DOI TUONG'!$C$2:$E$1306,3,FALSE), "")</f>
        <v/>
      </c>
      <c r="H1132" s="66">
        <f t="shared" si="119"/>
        <v>0</v>
      </c>
      <c r="I1132" s="215">
        <f t="shared" si="120"/>
        <v>7.97</v>
      </c>
      <c r="J1132" s="223">
        <v>83</v>
      </c>
      <c r="K1132" s="66" t="str">
        <f t="shared" si="121"/>
        <v>Khá</v>
      </c>
      <c r="L1132" s="66">
        <f t="shared" si="122"/>
        <v>395000</v>
      </c>
      <c r="M1132" s="218" t="str">
        <f t="shared" si="123"/>
        <v/>
      </c>
      <c r="N1132" s="219" t="str">
        <f t="shared" si="124"/>
        <v/>
      </c>
      <c r="O1132" s="219">
        <f t="shared" si="125"/>
        <v>1</v>
      </c>
      <c r="Q1132" s="114">
        <v>1</v>
      </c>
    </row>
    <row r="1133" spans="1:17" ht="21.75" customHeight="1" x14ac:dyDescent="0.3">
      <c r="A1133" s="214">
        <f>SUBTOTAL(9,$Q$22:Q1132)+1</f>
        <v>1111</v>
      </c>
      <c r="B1133" s="223">
        <v>111130093</v>
      </c>
      <c r="C1133" s="223" t="s">
        <v>417</v>
      </c>
      <c r="D1133" s="223" t="s">
        <v>148</v>
      </c>
      <c r="E1133" s="223">
        <v>23.5</v>
      </c>
      <c r="F1133" s="223">
        <v>7.77</v>
      </c>
      <c r="G1133" s="66" t="str">
        <f>IFERROR(VLOOKUP(B1133:B4173,'DOI TUONG'!$C$2:$E$1306,3,FALSE), "")</f>
        <v>LP</v>
      </c>
      <c r="H1133" s="66">
        <f t="shared" si="119"/>
        <v>0.2</v>
      </c>
      <c r="I1133" s="215">
        <f t="shared" si="120"/>
        <v>7.97</v>
      </c>
      <c r="J1133" s="223">
        <v>82</v>
      </c>
      <c r="K1133" s="66" t="str">
        <f t="shared" si="121"/>
        <v>Khá</v>
      </c>
      <c r="L1133" s="66">
        <f t="shared" si="122"/>
        <v>395000</v>
      </c>
      <c r="M1133" s="218" t="str">
        <f t="shared" si="123"/>
        <v/>
      </c>
      <c r="N1133" s="219" t="str">
        <f t="shared" si="124"/>
        <v/>
      </c>
      <c r="O1133" s="219">
        <f t="shared" si="125"/>
        <v>1</v>
      </c>
      <c r="Q1133" s="114">
        <v>1</v>
      </c>
    </row>
    <row r="1134" spans="1:17" ht="21.75" customHeight="1" x14ac:dyDescent="0.3">
      <c r="A1134" s="214">
        <f>SUBTOTAL(9,$Q$22:Q1133)+1</f>
        <v>1112</v>
      </c>
      <c r="B1134" s="223">
        <v>118120050</v>
      </c>
      <c r="C1134" s="223" t="s">
        <v>149</v>
      </c>
      <c r="D1134" s="223" t="s">
        <v>82</v>
      </c>
      <c r="E1134" s="223">
        <v>19</v>
      </c>
      <c r="F1134" s="223">
        <v>7.76</v>
      </c>
      <c r="G1134" s="66" t="str">
        <f>IFERROR(VLOOKUP(B1134:B4174,'DOI TUONG'!$C$2:$E$1306,3,FALSE), "")</f>
        <v>UV LCĐ</v>
      </c>
      <c r="H1134" s="66">
        <f t="shared" si="119"/>
        <v>0.2</v>
      </c>
      <c r="I1134" s="215">
        <f t="shared" si="120"/>
        <v>7.96</v>
      </c>
      <c r="J1134" s="223">
        <v>93</v>
      </c>
      <c r="K1134" s="66" t="str">
        <f t="shared" si="121"/>
        <v>Khá</v>
      </c>
      <c r="L1134" s="66">
        <f t="shared" si="122"/>
        <v>395000</v>
      </c>
      <c r="M1134" s="218" t="str">
        <f t="shared" si="123"/>
        <v/>
      </c>
      <c r="N1134" s="219" t="str">
        <f t="shared" si="124"/>
        <v/>
      </c>
      <c r="O1134" s="219">
        <f t="shared" si="125"/>
        <v>1</v>
      </c>
      <c r="Q1134" s="114">
        <v>1</v>
      </c>
    </row>
    <row r="1135" spans="1:17" ht="21.75" customHeight="1" x14ac:dyDescent="0.3">
      <c r="A1135" s="214">
        <f>SUBTOTAL(9,$Q$22:Q1134)+1</f>
        <v>1113</v>
      </c>
      <c r="B1135" s="223">
        <v>106140020</v>
      </c>
      <c r="C1135" s="223" t="s">
        <v>1973</v>
      </c>
      <c r="D1135" s="223" t="s">
        <v>1971</v>
      </c>
      <c r="E1135" s="223">
        <v>18</v>
      </c>
      <c r="F1135" s="223">
        <v>7.66</v>
      </c>
      <c r="G1135" s="66" t="str">
        <f>IFERROR(VLOOKUP(B1135:B4175,'DOI TUONG'!$C$2:$E$1306,3,FALSE), "")</f>
        <v>BT CĐ</v>
      </c>
      <c r="H1135" s="66">
        <f t="shared" si="119"/>
        <v>0.3</v>
      </c>
      <c r="I1135" s="215">
        <f t="shared" si="120"/>
        <v>7.96</v>
      </c>
      <c r="J1135" s="223">
        <v>92</v>
      </c>
      <c r="K1135" s="66" t="str">
        <f t="shared" si="121"/>
        <v>Khá</v>
      </c>
      <c r="L1135" s="66">
        <f t="shared" si="122"/>
        <v>395000</v>
      </c>
      <c r="M1135" s="218" t="str">
        <f t="shared" si="123"/>
        <v/>
      </c>
      <c r="N1135" s="219" t="str">
        <f t="shared" si="124"/>
        <v/>
      </c>
      <c r="O1135" s="219">
        <f t="shared" si="125"/>
        <v>1</v>
      </c>
      <c r="Q1135" s="114">
        <v>1</v>
      </c>
    </row>
    <row r="1136" spans="1:17" ht="21.75" customHeight="1" x14ac:dyDescent="0.3">
      <c r="A1136" s="214">
        <f>SUBTOTAL(9,$Q$22:Q1135)+1</f>
        <v>1114</v>
      </c>
      <c r="B1136" s="223">
        <v>103120043</v>
      </c>
      <c r="C1136" s="223" t="s">
        <v>321</v>
      </c>
      <c r="D1136" s="223" t="s">
        <v>42</v>
      </c>
      <c r="E1136" s="223">
        <v>18</v>
      </c>
      <c r="F1136" s="223">
        <v>7.76</v>
      </c>
      <c r="G1136" s="66" t="str">
        <f>IFERROR(VLOOKUP(B1136:B4176,'DOI TUONG'!$C$2:$E$1306,3,FALSE), "")</f>
        <v>LP</v>
      </c>
      <c r="H1136" s="66">
        <f t="shared" si="119"/>
        <v>0.2</v>
      </c>
      <c r="I1136" s="215">
        <f t="shared" si="120"/>
        <v>7.96</v>
      </c>
      <c r="J1136" s="223">
        <v>90</v>
      </c>
      <c r="K1136" s="66" t="str">
        <f t="shared" si="121"/>
        <v>Khá</v>
      </c>
      <c r="L1136" s="66">
        <f t="shared" si="122"/>
        <v>395000</v>
      </c>
      <c r="M1136" s="218" t="str">
        <f t="shared" si="123"/>
        <v/>
      </c>
      <c r="N1136" s="219" t="str">
        <f t="shared" si="124"/>
        <v/>
      </c>
      <c r="O1136" s="219">
        <f t="shared" si="125"/>
        <v>1</v>
      </c>
      <c r="Q1136" s="114">
        <v>1</v>
      </c>
    </row>
    <row r="1137" spans="1:17" ht="21.75" customHeight="1" x14ac:dyDescent="0.3">
      <c r="A1137" s="214">
        <f>SUBTOTAL(9,$Q$22:Q1136)+1</f>
        <v>1115</v>
      </c>
      <c r="B1137" s="223">
        <v>117130117</v>
      </c>
      <c r="C1137" s="223" t="s">
        <v>382</v>
      </c>
      <c r="D1137" s="223" t="s">
        <v>70</v>
      </c>
      <c r="E1137" s="223">
        <v>18</v>
      </c>
      <c r="F1137" s="223">
        <v>7.96</v>
      </c>
      <c r="G1137" s="66" t="str">
        <f>IFERROR(VLOOKUP(B1137:B4177,'DOI TUONG'!$C$2:$E$1306,3,FALSE), "")</f>
        <v/>
      </c>
      <c r="H1137" s="66">
        <f t="shared" si="119"/>
        <v>0</v>
      </c>
      <c r="I1137" s="215">
        <f t="shared" si="120"/>
        <v>7.96</v>
      </c>
      <c r="J1137" s="223">
        <v>89</v>
      </c>
      <c r="K1137" s="66" t="str">
        <f t="shared" si="121"/>
        <v>Khá</v>
      </c>
      <c r="L1137" s="66">
        <f t="shared" si="122"/>
        <v>395000</v>
      </c>
      <c r="M1137" s="218" t="str">
        <f t="shared" si="123"/>
        <v/>
      </c>
      <c r="N1137" s="219" t="str">
        <f t="shared" si="124"/>
        <v/>
      </c>
      <c r="O1137" s="219">
        <f t="shared" si="125"/>
        <v>1</v>
      </c>
      <c r="Q1137" s="114">
        <v>1</v>
      </c>
    </row>
    <row r="1138" spans="1:17" ht="21.75" customHeight="1" x14ac:dyDescent="0.3">
      <c r="A1138" s="214">
        <f>SUBTOTAL(9,$Q$22:Q1137)+1</f>
        <v>1116</v>
      </c>
      <c r="B1138" s="223">
        <v>101110291</v>
      </c>
      <c r="C1138" s="223" t="s">
        <v>1682</v>
      </c>
      <c r="D1138" s="223" t="s">
        <v>270</v>
      </c>
      <c r="E1138" s="223">
        <v>20</v>
      </c>
      <c r="F1138" s="223">
        <v>7.96</v>
      </c>
      <c r="G1138" s="66" t="str">
        <f>IFERROR(VLOOKUP(B1138:B4178,'DOI TUONG'!$C$2:$E$1306,3,FALSE), "")</f>
        <v/>
      </c>
      <c r="H1138" s="66">
        <f t="shared" si="119"/>
        <v>0</v>
      </c>
      <c r="I1138" s="215">
        <f t="shared" si="120"/>
        <v>7.96</v>
      </c>
      <c r="J1138" s="223">
        <v>88</v>
      </c>
      <c r="K1138" s="66" t="str">
        <f t="shared" si="121"/>
        <v>Khá</v>
      </c>
      <c r="L1138" s="66">
        <f t="shared" si="122"/>
        <v>395000</v>
      </c>
      <c r="M1138" s="218" t="str">
        <f t="shared" si="123"/>
        <v/>
      </c>
      <c r="N1138" s="219" t="str">
        <f t="shared" si="124"/>
        <v/>
      </c>
      <c r="O1138" s="219">
        <f t="shared" si="125"/>
        <v>1</v>
      </c>
      <c r="Q1138" s="114">
        <v>1</v>
      </c>
    </row>
    <row r="1139" spans="1:17" ht="21.75" customHeight="1" x14ac:dyDescent="0.3">
      <c r="A1139" s="214">
        <f>SUBTOTAL(9,$Q$22:Q1138)+1</f>
        <v>1117</v>
      </c>
      <c r="B1139" s="223">
        <v>117130152</v>
      </c>
      <c r="C1139" s="223" t="s">
        <v>1702</v>
      </c>
      <c r="D1139" s="223" t="s">
        <v>70</v>
      </c>
      <c r="E1139" s="223">
        <v>18</v>
      </c>
      <c r="F1139" s="223">
        <v>7.96</v>
      </c>
      <c r="G1139" s="66" t="str">
        <f>IFERROR(VLOOKUP(B1139:B4179,'DOI TUONG'!$C$2:$E$1306,3,FALSE), "")</f>
        <v/>
      </c>
      <c r="H1139" s="66">
        <f t="shared" si="119"/>
        <v>0</v>
      </c>
      <c r="I1139" s="215">
        <f t="shared" si="120"/>
        <v>7.96</v>
      </c>
      <c r="J1139" s="223">
        <v>88</v>
      </c>
      <c r="K1139" s="66" t="str">
        <f t="shared" si="121"/>
        <v>Khá</v>
      </c>
      <c r="L1139" s="66">
        <f t="shared" si="122"/>
        <v>395000</v>
      </c>
      <c r="M1139" s="218" t="str">
        <f t="shared" si="123"/>
        <v/>
      </c>
      <c r="N1139" s="219" t="str">
        <f t="shared" si="124"/>
        <v/>
      </c>
      <c r="O1139" s="219">
        <f t="shared" si="125"/>
        <v>1</v>
      </c>
      <c r="Q1139" s="114">
        <v>1</v>
      </c>
    </row>
    <row r="1140" spans="1:17" ht="21.75" customHeight="1" x14ac:dyDescent="0.3">
      <c r="A1140" s="214">
        <f>SUBTOTAL(9,$Q$22:Q1139)+1</f>
        <v>1118</v>
      </c>
      <c r="B1140" s="223">
        <v>118120099</v>
      </c>
      <c r="C1140" s="223" t="s">
        <v>2210</v>
      </c>
      <c r="D1140" s="223" t="s">
        <v>80</v>
      </c>
      <c r="E1140" s="223">
        <v>19</v>
      </c>
      <c r="F1140" s="223">
        <v>7.96</v>
      </c>
      <c r="G1140" s="66" t="str">
        <f>IFERROR(VLOOKUP(B1140:B4180,'DOI TUONG'!$C$2:$E$1306,3,FALSE), "")</f>
        <v/>
      </c>
      <c r="H1140" s="66">
        <f t="shared" si="119"/>
        <v>0</v>
      </c>
      <c r="I1140" s="215">
        <f t="shared" si="120"/>
        <v>7.96</v>
      </c>
      <c r="J1140" s="223">
        <v>88</v>
      </c>
      <c r="K1140" s="66" t="str">
        <f t="shared" si="121"/>
        <v>Khá</v>
      </c>
      <c r="L1140" s="66">
        <f t="shared" si="122"/>
        <v>395000</v>
      </c>
      <c r="M1140" s="218" t="str">
        <f t="shared" si="123"/>
        <v/>
      </c>
      <c r="N1140" s="219" t="str">
        <f t="shared" si="124"/>
        <v/>
      </c>
      <c r="O1140" s="219">
        <f t="shared" si="125"/>
        <v>1</v>
      </c>
      <c r="Q1140" s="114">
        <v>1</v>
      </c>
    </row>
    <row r="1141" spans="1:17" ht="21.75" customHeight="1" x14ac:dyDescent="0.3">
      <c r="A1141" s="214">
        <f>SUBTOTAL(9,$Q$22:Q1140)+1</f>
        <v>1119</v>
      </c>
      <c r="B1141" s="223">
        <v>118110180</v>
      </c>
      <c r="C1141" s="223" t="s">
        <v>965</v>
      </c>
      <c r="D1141" s="223" t="s">
        <v>95</v>
      </c>
      <c r="E1141" s="223">
        <v>20</v>
      </c>
      <c r="F1141" s="223">
        <v>7.96</v>
      </c>
      <c r="G1141" s="66" t="str">
        <f>IFERROR(VLOOKUP(B1141:B4181,'DOI TUONG'!$C$2:$E$1306,3,FALSE), "")</f>
        <v/>
      </c>
      <c r="H1141" s="66">
        <f t="shared" si="119"/>
        <v>0</v>
      </c>
      <c r="I1141" s="215">
        <f t="shared" si="120"/>
        <v>7.96</v>
      </c>
      <c r="J1141" s="223">
        <v>88</v>
      </c>
      <c r="K1141" s="66" t="str">
        <f t="shared" si="121"/>
        <v>Khá</v>
      </c>
      <c r="L1141" s="66">
        <f t="shared" si="122"/>
        <v>395000</v>
      </c>
      <c r="M1141" s="218" t="str">
        <f t="shared" si="123"/>
        <v/>
      </c>
      <c r="N1141" s="219" t="str">
        <f t="shared" si="124"/>
        <v/>
      </c>
      <c r="O1141" s="219">
        <f t="shared" si="125"/>
        <v>1</v>
      </c>
      <c r="Q1141" s="114">
        <v>1</v>
      </c>
    </row>
    <row r="1142" spans="1:17" ht="21.75" customHeight="1" x14ac:dyDescent="0.3">
      <c r="A1142" s="214">
        <f>SUBTOTAL(9,$Q$22:Q1141)+1</f>
        <v>1120</v>
      </c>
      <c r="B1142" s="223">
        <v>118130210</v>
      </c>
      <c r="C1142" s="223" t="s">
        <v>3788</v>
      </c>
      <c r="D1142" s="223" t="s">
        <v>59</v>
      </c>
      <c r="E1142" s="223">
        <v>19</v>
      </c>
      <c r="F1142" s="223">
        <v>7.96</v>
      </c>
      <c r="G1142" s="66" t="str">
        <f>IFERROR(VLOOKUP(B1142:B4182,'DOI TUONG'!$C$2:$E$1306,3,FALSE), "")</f>
        <v/>
      </c>
      <c r="H1142" s="66">
        <f t="shared" si="119"/>
        <v>0</v>
      </c>
      <c r="I1142" s="215">
        <f t="shared" si="120"/>
        <v>7.96</v>
      </c>
      <c r="J1142" s="223">
        <v>88</v>
      </c>
      <c r="K1142" s="66" t="str">
        <f t="shared" si="121"/>
        <v>Khá</v>
      </c>
      <c r="L1142" s="66">
        <f t="shared" si="122"/>
        <v>395000</v>
      </c>
      <c r="M1142" s="218" t="str">
        <f t="shared" si="123"/>
        <v/>
      </c>
      <c r="N1142" s="219" t="str">
        <f t="shared" si="124"/>
        <v/>
      </c>
      <c r="O1142" s="219">
        <f t="shared" si="125"/>
        <v>1</v>
      </c>
      <c r="Q1142" s="114">
        <v>1</v>
      </c>
    </row>
    <row r="1143" spans="1:17" ht="21.75" customHeight="1" x14ac:dyDescent="0.3">
      <c r="A1143" s="214">
        <f>SUBTOTAL(9,$Q$22:Q1142)+1</f>
        <v>1121</v>
      </c>
      <c r="B1143" s="223">
        <v>110110455</v>
      </c>
      <c r="C1143" s="223" t="s">
        <v>1011</v>
      </c>
      <c r="D1143" s="223" t="s">
        <v>147</v>
      </c>
      <c r="E1143" s="223">
        <v>21</v>
      </c>
      <c r="F1143" s="223">
        <v>7.96</v>
      </c>
      <c r="G1143" s="66" t="str">
        <f>IFERROR(VLOOKUP(B1143:B4183,'DOI TUONG'!$C$2:$E$1306,3,FALSE), "")</f>
        <v/>
      </c>
      <c r="H1143" s="66">
        <f t="shared" si="119"/>
        <v>0</v>
      </c>
      <c r="I1143" s="215">
        <f t="shared" si="120"/>
        <v>7.96</v>
      </c>
      <c r="J1143" s="223">
        <v>88</v>
      </c>
      <c r="K1143" s="66" t="str">
        <f t="shared" si="121"/>
        <v>Khá</v>
      </c>
      <c r="L1143" s="66">
        <f t="shared" si="122"/>
        <v>395000</v>
      </c>
      <c r="M1143" s="218" t="str">
        <f t="shared" si="123"/>
        <v/>
      </c>
      <c r="N1143" s="219" t="str">
        <f t="shared" si="124"/>
        <v/>
      </c>
      <c r="O1143" s="219">
        <f t="shared" si="125"/>
        <v>1</v>
      </c>
      <c r="Q1143" s="114">
        <v>1</v>
      </c>
    </row>
    <row r="1144" spans="1:17" ht="21.75" customHeight="1" x14ac:dyDescent="0.3">
      <c r="A1144" s="214">
        <f>SUBTOTAL(9,$Q$22:Q1143)+1</f>
        <v>1122</v>
      </c>
      <c r="B1144" s="223">
        <v>103130168</v>
      </c>
      <c r="C1144" s="223" t="s">
        <v>668</v>
      </c>
      <c r="D1144" s="223" t="s">
        <v>314</v>
      </c>
      <c r="E1144" s="223">
        <v>17</v>
      </c>
      <c r="F1144" s="223">
        <v>7.66</v>
      </c>
      <c r="G1144" s="66" t="str">
        <f>IFERROR(VLOOKUP(B1144:B4184,'DOI TUONG'!$C$2:$E$1306,3,FALSE), "")</f>
        <v>LT</v>
      </c>
      <c r="H1144" s="66">
        <f t="shared" si="119"/>
        <v>0.3</v>
      </c>
      <c r="I1144" s="215">
        <f t="shared" si="120"/>
        <v>7.96</v>
      </c>
      <c r="J1144" s="223">
        <v>88</v>
      </c>
      <c r="K1144" s="66" t="str">
        <f t="shared" si="121"/>
        <v>Khá</v>
      </c>
      <c r="L1144" s="66">
        <f t="shared" si="122"/>
        <v>395000</v>
      </c>
      <c r="M1144" s="218" t="str">
        <f t="shared" si="123"/>
        <v/>
      </c>
      <c r="N1144" s="219" t="str">
        <f t="shared" si="124"/>
        <v/>
      </c>
      <c r="O1144" s="219">
        <f t="shared" si="125"/>
        <v>1</v>
      </c>
      <c r="Q1144" s="114">
        <v>1</v>
      </c>
    </row>
    <row r="1145" spans="1:17" ht="21.75" customHeight="1" x14ac:dyDescent="0.3">
      <c r="A1145" s="214">
        <f>SUBTOTAL(9,$Q$22:Q1144)+1</f>
        <v>1123</v>
      </c>
      <c r="B1145" s="223">
        <v>107110232</v>
      </c>
      <c r="C1145" s="223" t="s">
        <v>1321</v>
      </c>
      <c r="D1145" s="223" t="s">
        <v>162</v>
      </c>
      <c r="E1145" s="223">
        <v>19</v>
      </c>
      <c r="F1145" s="223">
        <v>7.96</v>
      </c>
      <c r="G1145" s="66" t="str">
        <f>IFERROR(VLOOKUP(B1145:B4185,'DOI TUONG'!$C$2:$E$1306,3,FALSE), "")</f>
        <v/>
      </c>
      <c r="H1145" s="66">
        <f t="shared" si="119"/>
        <v>0</v>
      </c>
      <c r="I1145" s="215">
        <f t="shared" si="120"/>
        <v>7.96</v>
      </c>
      <c r="J1145" s="223">
        <v>87</v>
      </c>
      <c r="K1145" s="66" t="str">
        <f t="shared" si="121"/>
        <v>Khá</v>
      </c>
      <c r="L1145" s="66">
        <f t="shared" si="122"/>
        <v>395000</v>
      </c>
      <c r="M1145" s="218" t="str">
        <f t="shared" si="123"/>
        <v/>
      </c>
      <c r="N1145" s="219" t="str">
        <f t="shared" si="124"/>
        <v/>
      </c>
      <c r="O1145" s="219">
        <f t="shared" si="125"/>
        <v>1</v>
      </c>
      <c r="Q1145" s="114">
        <v>1</v>
      </c>
    </row>
    <row r="1146" spans="1:17" ht="21.75" customHeight="1" x14ac:dyDescent="0.3">
      <c r="A1146" s="214">
        <f>SUBTOTAL(9,$Q$22:Q1145)+1</f>
        <v>1124</v>
      </c>
      <c r="B1146" s="223">
        <v>107120113</v>
      </c>
      <c r="C1146" s="223" t="s">
        <v>3592</v>
      </c>
      <c r="D1146" s="223" t="s">
        <v>29</v>
      </c>
      <c r="E1146" s="223">
        <v>16</v>
      </c>
      <c r="F1146" s="223">
        <v>7.96</v>
      </c>
      <c r="G1146" s="66" t="str">
        <f>IFERROR(VLOOKUP(B1146:B4186,'DOI TUONG'!$C$2:$E$1306,3,FALSE), "")</f>
        <v/>
      </c>
      <c r="H1146" s="66">
        <f t="shared" si="119"/>
        <v>0</v>
      </c>
      <c r="I1146" s="215">
        <f t="shared" si="120"/>
        <v>7.96</v>
      </c>
      <c r="J1146" s="223">
        <v>87</v>
      </c>
      <c r="K1146" s="66" t="str">
        <f t="shared" si="121"/>
        <v>Khá</v>
      </c>
      <c r="L1146" s="66">
        <f t="shared" si="122"/>
        <v>395000</v>
      </c>
      <c r="M1146" s="218" t="str">
        <f t="shared" si="123"/>
        <v/>
      </c>
      <c r="N1146" s="219" t="str">
        <f t="shared" si="124"/>
        <v/>
      </c>
      <c r="O1146" s="219">
        <f t="shared" si="125"/>
        <v>1</v>
      </c>
      <c r="Q1146" s="114">
        <v>1</v>
      </c>
    </row>
    <row r="1147" spans="1:17" ht="21.75" customHeight="1" x14ac:dyDescent="0.3">
      <c r="A1147" s="214">
        <f>SUBTOTAL(9,$Q$22:Q1146)+1</f>
        <v>1125</v>
      </c>
      <c r="B1147" s="223">
        <v>118120154</v>
      </c>
      <c r="C1147" s="223" t="s">
        <v>3789</v>
      </c>
      <c r="D1147" s="223" t="s">
        <v>166</v>
      </c>
      <c r="E1147" s="223">
        <v>18</v>
      </c>
      <c r="F1147" s="223">
        <v>7.96</v>
      </c>
      <c r="G1147" s="66" t="str">
        <f>IFERROR(VLOOKUP(B1147:B4187,'DOI TUONG'!$C$2:$E$1306,3,FALSE), "")</f>
        <v/>
      </c>
      <c r="H1147" s="66">
        <f t="shared" si="119"/>
        <v>0</v>
      </c>
      <c r="I1147" s="215">
        <f t="shared" si="120"/>
        <v>7.96</v>
      </c>
      <c r="J1147" s="223">
        <v>87</v>
      </c>
      <c r="K1147" s="66" t="str">
        <f t="shared" si="121"/>
        <v>Khá</v>
      </c>
      <c r="L1147" s="66">
        <f t="shared" si="122"/>
        <v>395000</v>
      </c>
      <c r="M1147" s="218" t="str">
        <f t="shared" si="123"/>
        <v/>
      </c>
      <c r="N1147" s="219" t="str">
        <f t="shared" si="124"/>
        <v/>
      </c>
      <c r="O1147" s="219">
        <f t="shared" si="125"/>
        <v>1</v>
      </c>
      <c r="Q1147" s="114">
        <v>1</v>
      </c>
    </row>
    <row r="1148" spans="1:17" ht="21.75" customHeight="1" x14ac:dyDescent="0.3">
      <c r="A1148" s="214">
        <f>SUBTOTAL(9,$Q$22:Q1147)+1</f>
        <v>1126</v>
      </c>
      <c r="B1148" s="223">
        <v>117140020</v>
      </c>
      <c r="C1148" s="223" t="s">
        <v>1515</v>
      </c>
      <c r="D1148" s="223" t="s">
        <v>2144</v>
      </c>
      <c r="E1148" s="223">
        <v>18</v>
      </c>
      <c r="F1148" s="223">
        <v>7.76</v>
      </c>
      <c r="G1148" s="66" t="str">
        <f>IFERROR(VLOOKUP(B1148:B4188,'DOI TUONG'!$C$2:$E$1306,3,FALSE), "")</f>
        <v>LP</v>
      </c>
      <c r="H1148" s="66">
        <f t="shared" si="119"/>
        <v>0.2</v>
      </c>
      <c r="I1148" s="215">
        <f t="shared" si="120"/>
        <v>7.96</v>
      </c>
      <c r="J1148" s="223">
        <v>87</v>
      </c>
      <c r="K1148" s="66" t="str">
        <f t="shared" si="121"/>
        <v>Khá</v>
      </c>
      <c r="L1148" s="66">
        <f t="shared" si="122"/>
        <v>395000</v>
      </c>
      <c r="M1148" s="218" t="str">
        <f t="shared" si="123"/>
        <v/>
      </c>
      <c r="N1148" s="219" t="str">
        <f t="shared" si="124"/>
        <v/>
      </c>
      <c r="O1148" s="219">
        <f t="shared" si="125"/>
        <v>1</v>
      </c>
      <c r="Q1148" s="114">
        <v>1</v>
      </c>
    </row>
    <row r="1149" spans="1:17" ht="21.75" customHeight="1" x14ac:dyDescent="0.3">
      <c r="A1149" s="214">
        <f>SUBTOTAL(9,$Q$22:Q1148)+1</f>
        <v>1127</v>
      </c>
      <c r="B1149" s="223">
        <v>101110405</v>
      </c>
      <c r="C1149" s="223" t="s">
        <v>1766</v>
      </c>
      <c r="D1149" s="223" t="s">
        <v>140</v>
      </c>
      <c r="E1149" s="223">
        <v>23</v>
      </c>
      <c r="F1149" s="223">
        <v>7.96</v>
      </c>
      <c r="G1149" s="66" t="str">
        <f>IFERROR(VLOOKUP(B1149:B4189,'DOI TUONG'!$C$2:$E$1306,3,FALSE), "")</f>
        <v/>
      </c>
      <c r="H1149" s="66">
        <f t="shared" si="119"/>
        <v>0</v>
      </c>
      <c r="I1149" s="215">
        <f t="shared" si="120"/>
        <v>7.96</v>
      </c>
      <c r="J1149" s="223">
        <v>86</v>
      </c>
      <c r="K1149" s="66" t="str">
        <f t="shared" si="121"/>
        <v>Khá</v>
      </c>
      <c r="L1149" s="66">
        <f t="shared" si="122"/>
        <v>395000</v>
      </c>
      <c r="M1149" s="218" t="str">
        <f t="shared" si="123"/>
        <v/>
      </c>
      <c r="N1149" s="219" t="str">
        <f t="shared" si="124"/>
        <v/>
      </c>
      <c r="O1149" s="219">
        <f t="shared" si="125"/>
        <v>1</v>
      </c>
      <c r="Q1149" s="114">
        <v>1</v>
      </c>
    </row>
    <row r="1150" spans="1:17" ht="21.75" customHeight="1" x14ac:dyDescent="0.3">
      <c r="A1150" s="214">
        <f>SUBTOTAL(9,$Q$22:Q1149)+1</f>
        <v>1128</v>
      </c>
      <c r="B1150" s="223">
        <v>101110441</v>
      </c>
      <c r="C1150" s="223" t="s">
        <v>1742</v>
      </c>
      <c r="D1150" s="223" t="s">
        <v>100</v>
      </c>
      <c r="E1150" s="223">
        <v>26</v>
      </c>
      <c r="F1150" s="223">
        <v>7.96</v>
      </c>
      <c r="G1150" s="66" t="str">
        <f>IFERROR(VLOOKUP(B1150:B4190,'DOI TUONG'!$C$2:$E$1306,3,FALSE), "")</f>
        <v/>
      </c>
      <c r="H1150" s="66">
        <f t="shared" si="119"/>
        <v>0</v>
      </c>
      <c r="I1150" s="215">
        <f t="shared" si="120"/>
        <v>7.96</v>
      </c>
      <c r="J1150" s="223">
        <v>86</v>
      </c>
      <c r="K1150" s="66" t="str">
        <f t="shared" si="121"/>
        <v>Khá</v>
      </c>
      <c r="L1150" s="66">
        <f t="shared" si="122"/>
        <v>395000</v>
      </c>
      <c r="M1150" s="218" t="str">
        <f t="shared" si="123"/>
        <v/>
      </c>
      <c r="N1150" s="219" t="str">
        <f t="shared" si="124"/>
        <v/>
      </c>
      <c r="O1150" s="219">
        <f t="shared" si="125"/>
        <v>1</v>
      </c>
      <c r="Q1150" s="114">
        <v>1</v>
      </c>
    </row>
    <row r="1151" spans="1:17" ht="21.75" customHeight="1" x14ac:dyDescent="0.3">
      <c r="A1151" s="214">
        <f>SUBTOTAL(9,$Q$22:Q1150)+1</f>
        <v>1129</v>
      </c>
      <c r="B1151" s="223">
        <v>118110053</v>
      </c>
      <c r="C1151" s="223" t="s">
        <v>1621</v>
      </c>
      <c r="D1151" s="223" t="s">
        <v>178</v>
      </c>
      <c r="E1151" s="223">
        <v>17</v>
      </c>
      <c r="F1151" s="223">
        <v>7.96</v>
      </c>
      <c r="G1151" s="66" t="str">
        <f>IFERROR(VLOOKUP(B1151:B4191,'DOI TUONG'!$C$2:$E$1306,3,FALSE), "")</f>
        <v/>
      </c>
      <c r="H1151" s="66">
        <f t="shared" si="119"/>
        <v>0</v>
      </c>
      <c r="I1151" s="215">
        <f t="shared" si="120"/>
        <v>7.96</v>
      </c>
      <c r="J1151" s="223">
        <v>86</v>
      </c>
      <c r="K1151" s="66" t="str">
        <f t="shared" si="121"/>
        <v>Khá</v>
      </c>
      <c r="L1151" s="66">
        <f t="shared" si="122"/>
        <v>395000</v>
      </c>
      <c r="M1151" s="218" t="str">
        <f t="shared" si="123"/>
        <v/>
      </c>
      <c r="N1151" s="219" t="str">
        <f t="shared" si="124"/>
        <v/>
      </c>
      <c r="O1151" s="219">
        <f t="shared" si="125"/>
        <v>1</v>
      </c>
      <c r="Q1151" s="114">
        <v>1</v>
      </c>
    </row>
    <row r="1152" spans="1:17" ht="21.75" customHeight="1" x14ac:dyDescent="0.3">
      <c r="A1152" s="214">
        <f>SUBTOTAL(9,$Q$22:Q1151)+1</f>
        <v>1130</v>
      </c>
      <c r="B1152" s="223">
        <v>110110369</v>
      </c>
      <c r="C1152" s="223" t="s">
        <v>1445</v>
      </c>
      <c r="D1152" s="223" t="s">
        <v>150</v>
      </c>
      <c r="E1152" s="223">
        <v>19</v>
      </c>
      <c r="F1152" s="223">
        <v>7.96</v>
      </c>
      <c r="G1152" s="66" t="str">
        <f>IFERROR(VLOOKUP(B1152:B4192,'DOI TUONG'!$C$2:$E$1306,3,FALSE), "")</f>
        <v/>
      </c>
      <c r="H1152" s="66">
        <f t="shared" si="119"/>
        <v>0</v>
      </c>
      <c r="I1152" s="215">
        <f t="shared" si="120"/>
        <v>7.96</v>
      </c>
      <c r="J1152" s="223">
        <v>86</v>
      </c>
      <c r="K1152" s="66" t="str">
        <f t="shared" si="121"/>
        <v>Khá</v>
      </c>
      <c r="L1152" s="66">
        <f t="shared" si="122"/>
        <v>395000</v>
      </c>
      <c r="M1152" s="218" t="str">
        <f t="shared" si="123"/>
        <v/>
      </c>
      <c r="N1152" s="219" t="str">
        <f t="shared" si="124"/>
        <v/>
      </c>
      <c r="O1152" s="219">
        <f t="shared" si="125"/>
        <v>1</v>
      </c>
      <c r="Q1152" s="114">
        <v>1</v>
      </c>
    </row>
    <row r="1153" spans="1:17" ht="21.75" customHeight="1" x14ac:dyDescent="0.3">
      <c r="A1153" s="214">
        <f>SUBTOTAL(9,$Q$22:Q1152)+1</f>
        <v>1131</v>
      </c>
      <c r="B1153" s="223">
        <v>105120434</v>
      </c>
      <c r="C1153" s="223" t="s">
        <v>1400</v>
      </c>
      <c r="D1153" s="223" t="s">
        <v>168</v>
      </c>
      <c r="E1153" s="223">
        <v>18</v>
      </c>
      <c r="F1153" s="223">
        <v>7.96</v>
      </c>
      <c r="G1153" s="66" t="str">
        <f>IFERROR(VLOOKUP(B1153:B4193,'DOI TUONG'!$C$2:$E$1306,3,FALSE), "")</f>
        <v/>
      </c>
      <c r="H1153" s="66">
        <f t="shared" si="119"/>
        <v>0</v>
      </c>
      <c r="I1153" s="215">
        <f t="shared" si="120"/>
        <v>7.96</v>
      </c>
      <c r="J1153" s="223">
        <v>85</v>
      </c>
      <c r="K1153" s="66" t="str">
        <f t="shared" si="121"/>
        <v>Khá</v>
      </c>
      <c r="L1153" s="66">
        <f t="shared" si="122"/>
        <v>395000</v>
      </c>
      <c r="M1153" s="218" t="str">
        <f t="shared" si="123"/>
        <v/>
      </c>
      <c r="N1153" s="219" t="str">
        <f t="shared" si="124"/>
        <v/>
      </c>
      <c r="O1153" s="219">
        <f t="shared" si="125"/>
        <v>1</v>
      </c>
      <c r="Q1153" s="114">
        <v>1</v>
      </c>
    </row>
    <row r="1154" spans="1:17" ht="21.75" customHeight="1" x14ac:dyDescent="0.3">
      <c r="A1154" s="214">
        <f>SUBTOTAL(9,$Q$22:Q1153)+1</f>
        <v>1132</v>
      </c>
      <c r="B1154" s="223">
        <v>109130050</v>
      </c>
      <c r="C1154" s="223" t="s">
        <v>2267</v>
      </c>
      <c r="D1154" s="223" t="s">
        <v>257</v>
      </c>
      <c r="E1154" s="223">
        <v>16.5</v>
      </c>
      <c r="F1154" s="223">
        <v>7.96</v>
      </c>
      <c r="G1154" s="66" t="str">
        <f>IFERROR(VLOOKUP(B1154:B4194,'DOI TUONG'!$C$2:$E$1306,3,FALSE), "")</f>
        <v/>
      </c>
      <c r="H1154" s="66">
        <f t="shared" si="119"/>
        <v>0</v>
      </c>
      <c r="I1154" s="215">
        <f t="shared" si="120"/>
        <v>7.96</v>
      </c>
      <c r="J1154" s="223">
        <v>85</v>
      </c>
      <c r="K1154" s="66" t="str">
        <f t="shared" si="121"/>
        <v>Khá</v>
      </c>
      <c r="L1154" s="66">
        <f t="shared" si="122"/>
        <v>395000</v>
      </c>
      <c r="M1154" s="218" t="str">
        <f t="shared" si="123"/>
        <v/>
      </c>
      <c r="N1154" s="219" t="str">
        <f t="shared" si="124"/>
        <v/>
      </c>
      <c r="O1154" s="219">
        <f t="shared" si="125"/>
        <v>1</v>
      </c>
      <c r="Q1154" s="114">
        <v>1</v>
      </c>
    </row>
    <row r="1155" spans="1:17" ht="21.75" customHeight="1" x14ac:dyDescent="0.3">
      <c r="A1155" s="214">
        <f>SUBTOTAL(9,$Q$22:Q1154)+1</f>
        <v>1133</v>
      </c>
      <c r="B1155" s="223">
        <v>109110172</v>
      </c>
      <c r="C1155" s="223" t="s">
        <v>1460</v>
      </c>
      <c r="D1155" s="223" t="s">
        <v>40</v>
      </c>
      <c r="E1155" s="223">
        <v>18.5</v>
      </c>
      <c r="F1155" s="223">
        <v>7.96</v>
      </c>
      <c r="G1155" s="66" t="str">
        <f>IFERROR(VLOOKUP(B1155:B4195,'DOI TUONG'!$C$2:$E$1306,3,FALSE), "")</f>
        <v/>
      </c>
      <c r="H1155" s="66">
        <f t="shared" si="119"/>
        <v>0</v>
      </c>
      <c r="I1155" s="215">
        <f t="shared" si="120"/>
        <v>7.96</v>
      </c>
      <c r="J1155" s="223">
        <v>85</v>
      </c>
      <c r="K1155" s="66" t="str">
        <f t="shared" si="121"/>
        <v>Khá</v>
      </c>
      <c r="L1155" s="66">
        <f t="shared" si="122"/>
        <v>395000</v>
      </c>
      <c r="M1155" s="218" t="str">
        <f t="shared" si="123"/>
        <v/>
      </c>
      <c r="N1155" s="219" t="str">
        <f t="shared" si="124"/>
        <v/>
      </c>
      <c r="O1155" s="219">
        <f t="shared" si="125"/>
        <v>1</v>
      </c>
      <c r="Q1155" s="114">
        <v>1</v>
      </c>
    </row>
    <row r="1156" spans="1:17" ht="21.75" customHeight="1" x14ac:dyDescent="0.3">
      <c r="A1156" s="214">
        <f>SUBTOTAL(9,$Q$22:Q1155)+1</f>
        <v>1134</v>
      </c>
      <c r="B1156" s="223">
        <v>110120297</v>
      </c>
      <c r="C1156" s="223" t="s">
        <v>1133</v>
      </c>
      <c r="D1156" s="223" t="s">
        <v>50</v>
      </c>
      <c r="E1156" s="223">
        <v>16.5</v>
      </c>
      <c r="F1156" s="223">
        <v>7.96</v>
      </c>
      <c r="G1156" s="66" t="str">
        <f>IFERROR(VLOOKUP(B1156:B4196,'DOI TUONG'!$C$2:$E$1306,3,FALSE), "")</f>
        <v/>
      </c>
      <c r="H1156" s="66">
        <f t="shared" si="119"/>
        <v>0</v>
      </c>
      <c r="I1156" s="215">
        <f t="shared" si="120"/>
        <v>7.96</v>
      </c>
      <c r="J1156" s="223">
        <v>85</v>
      </c>
      <c r="K1156" s="66" t="str">
        <f t="shared" si="121"/>
        <v>Khá</v>
      </c>
      <c r="L1156" s="66">
        <f t="shared" si="122"/>
        <v>395000</v>
      </c>
      <c r="M1156" s="218" t="str">
        <f t="shared" si="123"/>
        <v/>
      </c>
      <c r="N1156" s="219" t="str">
        <f t="shared" si="124"/>
        <v/>
      </c>
      <c r="O1156" s="219">
        <f t="shared" si="125"/>
        <v>1</v>
      </c>
      <c r="Q1156" s="114">
        <v>1</v>
      </c>
    </row>
    <row r="1157" spans="1:17" ht="21.75" customHeight="1" x14ac:dyDescent="0.3">
      <c r="A1157" s="214">
        <f>SUBTOTAL(9,$Q$22:Q1156)+1</f>
        <v>1135</v>
      </c>
      <c r="B1157" s="223">
        <v>110130192</v>
      </c>
      <c r="C1157" s="223" t="s">
        <v>1003</v>
      </c>
      <c r="D1157" s="223" t="s">
        <v>258</v>
      </c>
      <c r="E1157" s="223">
        <v>15.5</v>
      </c>
      <c r="F1157" s="223">
        <v>7.96</v>
      </c>
      <c r="G1157" s="66" t="str">
        <f>IFERROR(VLOOKUP(B1157:B4197,'DOI TUONG'!$C$2:$E$1306,3,FALSE), "")</f>
        <v/>
      </c>
      <c r="H1157" s="66">
        <f t="shared" si="119"/>
        <v>0</v>
      </c>
      <c r="I1157" s="215">
        <f t="shared" si="120"/>
        <v>7.96</v>
      </c>
      <c r="J1157" s="223">
        <v>82</v>
      </c>
      <c r="K1157" s="66" t="str">
        <f t="shared" si="121"/>
        <v>Khá</v>
      </c>
      <c r="L1157" s="66">
        <f t="shared" si="122"/>
        <v>395000</v>
      </c>
      <c r="M1157" s="218" t="str">
        <f t="shared" si="123"/>
        <v/>
      </c>
      <c r="N1157" s="219" t="str">
        <f t="shared" si="124"/>
        <v/>
      </c>
      <c r="O1157" s="219">
        <f t="shared" si="125"/>
        <v>1</v>
      </c>
      <c r="Q1157" s="114">
        <v>1</v>
      </c>
    </row>
    <row r="1158" spans="1:17" ht="21.75" customHeight="1" x14ac:dyDescent="0.3">
      <c r="A1158" s="214">
        <f>SUBTOTAL(9,$Q$22:Q1157)+1</f>
        <v>1136</v>
      </c>
      <c r="B1158" s="223">
        <v>110120197</v>
      </c>
      <c r="C1158" s="223" t="s">
        <v>2878</v>
      </c>
      <c r="D1158" s="223" t="s">
        <v>45</v>
      </c>
      <c r="E1158" s="223">
        <v>16.5</v>
      </c>
      <c r="F1158" s="223">
        <v>7.75</v>
      </c>
      <c r="G1158" s="66" t="str">
        <f>IFERROR(VLOOKUP(B1158:B4198,'DOI TUONG'!$C$2:$E$1306,3,FALSE), "")</f>
        <v>PBT CĐ</v>
      </c>
      <c r="H1158" s="66">
        <f t="shared" si="119"/>
        <v>0.2</v>
      </c>
      <c r="I1158" s="215">
        <f t="shared" si="120"/>
        <v>7.95</v>
      </c>
      <c r="J1158" s="223">
        <v>94</v>
      </c>
      <c r="K1158" s="66" t="str">
        <f t="shared" si="121"/>
        <v>Khá</v>
      </c>
      <c r="L1158" s="66">
        <f t="shared" si="122"/>
        <v>395000</v>
      </c>
      <c r="M1158" s="218" t="str">
        <f t="shared" si="123"/>
        <v/>
      </c>
      <c r="N1158" s="219" t="str">
        <f t="shared" si="124"/>
        <v/>
      </c>
      <c r="O1158" s="219">
        <f t="shared" si="125"/>
        <v>1</v>
      </c>
      <c r="Q1158" s="114">
        <v>1</v>
      </c>
    </row>
    <row r="1159" spans="1:17" ht="21.75" customHeight="1" x14ac:dyDescent="0.3">
      <c r="A1159" s="214">
        <f>SUBTOTAL(9,$Q$22:Q1158)+1</f>
        <v>1137</v>
      </c>
      <c r="B1159" s="223">
        <v>103120176</v>
      </c>
      <c r="C1159" s="223" t="s">
        <v>1333</v>
      </c>
      <c r="D1159" s="223" t="s">
        <v>55</v>
      </c>
      <c r="E1159" s="223">
        <v>15</v>
      </c>
      <c r="F1159" s="223">
        <v>7.75</v>
      </c>
      <c r="G1159" s="66" t="str">
        <f>IFERROR(VLOOKUP(B1159:B4199,'DOI TUONG'!$C$2:$E$1306,3,FALSE), "")</f>
        <v>LP</v>
      </c>
      <c r="H1159" s="66">
        <f t="shared" si="119"/>
        <v>0.2</v>
      </c>
      <c r="I1159" s="215">
        <f t="shared" si="120"/>
        <v>7.95</v>
      </c>
      <c r="J1159" s="223">
        <v>93</v>
      </c>
      <c r="K1159" s="66" t="str">
        <f t="shared" si="121"/>
        <v>Khá</v>
      </c>
      <c r="L1159" s="66">
        <f t="shared" si="122"/>
        <v>395000</v>
      </c>
      <c r="M1159" s="218" t="str">
        <f t="shared" si="123"/>
        <v/>
      </c>
      <c r="N1159" s="219" t="str">
        <f t="shared" si="124"/>
        <v/>
      </c>
      <c r="O1159" s="219">
        <f t="shared" si="125"/>
        <v>1</v>
      </c>
      <c r="Q1159" s="114">
        <v>1</v>
      </c>
    </row>
    <row r="1160" spans="1:17" ht="21.75" customHeight="1" x14ac:dyDescent="0.3">
      <c r="A1160" s="214">
        <f>SUBTOTAL(9,$Q$22:Q1159)+1</f>
        <v>1138</v>
      </c>
      <c r="B1160" s="223">
        <v>109110449</v>
      </c>
      <c r="C1160" s="223" t="s">
        <v>2284</v>
      </c>
      <c r="D1160" s="223" t="s">
        <v>113</v>
      </c>
      <c r="E1160" s="223">
        <v>21</v>
      </c>
      <c r="F1160" s="223">
        <v>7.75</v>
      </c>
      <c r="G1160" s="66" t="str">
        <f>IFERROR(VLOOKUP(B1160:B4200,'DOI TUONG'!$C$2:$E$1306,3,FALSE), "")</f>
        <v>PBT CĐ</v>
      </c>
      <c r="H1160" s="66">
        <f t="shared" si="119"/>
        <v>0.2</v>
      </c>
      <c r="I1160" s="215">
        <f t="shared" si="120"/>
        <v>7.95</v>
      </c>
      <c r="J1160" s="223">
        <v>92</v>
      </c>
      <c r="K1160" s="66" t="str">
        <f t="shared" si="121"/>
        <v>Khá</v>
      </c>
      <c r="L1160" s="66">
        <f t="shared" si="122"/>
        <v>395000</v>
      </c>
      <c r="M1160" s="218" t="str">
        <f t="shared" si="123"/>
        <v/>
      </c>
      <c r="N1160" s="219" t="str">
        <f t="shared" si="124"/>
        <v/>
      </c>
      <c r="O1160" s="219">
        <f t="shared" si="125"/>
        <v>1</v>
      </c>
      <c r="Q1160" s="114">
        <v>1</v>
      </c>
    </row>
    <row r="1161" spans="1:17" ht="21.75" customHeight="1" x14ac:dyDescent="0.3">
      <c r="A1161" s="214">
        <f>SUBTOTAL(9,$Q$22:Q1160)+1</f>
        <v>1139</v>
      </c>
      <c r="B1161" s="223">
        <v>111110001</v>
      </c>
      <c r="C1161" s="223" t="s">
        <v>530</v>
      </c>
      <c r="D1161" s="223" t="s">
        <v>435</v>
      </c>
      <c r="E1161" s="223">
        <v>19</v>
      </c>
      <c r="F1161" s="223">
        <v>7.75</v>
      </c>
      <c r="G1161" s="66" t="str">
        <f>IFERROR(VLOOKUP(B1161:B4201,'DOI TUONG'!$C$2:$E$1306,3,FALSE), "")</f>
        <v>UV LCĐ</v>
      </c>
      <c r="H1161" s="66">
        <f t="shared" si="119"/>
        <v>0.2</v>
      </c>
      <c r="I1161" s="215">
        <f t="shared" si="120"/>
        <v>7.95</v>
      </c>
      <c r="J1161" s="223">
        <v>92</v>
      </c>
      <c r="K1161" s="66" t="str">
        <f t="shared" si="121"/>
        <v>Khá</v>
      </c>
      <c r="L1161" s="66">
        <f t="shared" si="122"/>
        <v>395000</v>
      </c>
      <c r="M1161" s="218" t="str">
        <f t="shared" si="123"/>
        <v/>
      </c>
      <c r="N1161" s="219" t="str">
        <f t="shared" si="124"/>
        <v/>
      </c>
      <c r="O1161" s="219">
        <f t="shared" si="125"/>
        <v>1</v>
      </c>
      <c r="Q1161" s="114">
        <v>1</v>
      </c>
    </row>
    <row r="1162" spans="1:17" ht="21.75" customHeight="1" x14ac:dyDescent="0.3">
      <c r="A1162" s="214">
        <f>SUBTOTAL(9,$Q$22:Q1161)+1</f>
        <v>1140</v>
      </c>
      <c r="B1162" s="223">
        <v>118120019</v>
      </c>
      <c r="C1162" s="223" t="s">
        <v>2242</v>
      </c>
      <c r="D1162" s="223" t="s">
        <v>82</v>
      </c>
      <c r="E1162" s="223">
        <v>19</v>
      </c>
      <c r="F1162" s="223">
        <v>7.95</v>
      </c>
      <c r="G1162" s="66" t="str">
        <f>IFERROR(VLOOKUP(B1162:B4202,'DOI TUONG'!$C$2:$E$1306,3,FALSE), "")</f>
        <v/>
      </c>
      <c r="H1162" s="66">
        <f t="shared" si="119"/>
        <v>0</v>
      </c>
      <c r="I1162" s="215">
        <f t="shared" si="120"/>
        <v>7.95</v>
      </c>
      <c r="J1162" s="223">
        <v>91</v>
      </c>
      <c r="K1162" s="66" t="str">
        <f t="shared" si="121"/>
        <v>Khá</v>
      </c>
      <c r="L1162" s="66">
        <f t="shared" si="122"/>
        <v>395000</v>
      </c>
      <c r="M1162" s="218" t="str">
        <f t="shared" si="123"/>
        <v/>
      </c>
      <c r="N1162" s="219" t="str">
        <f t="shared" si="124"/>
        <v/>
      </c>
      <c r="O1162" s="219">
        <f t="shared" si="125"/>
        <v>1</v>
      </c>
      <c r="Q1162" s="114">
        <v>1</v>
      </c>
    </row>
    <row r="1163" spans="1:17" ht="21.75" customHeight="1" x14ac:dyDescent="0.3">
      <c r="A1163" s="214">
        <f>SUBTOTAL(9,$Q$22:Q1162)+1</f>
        <v>1141</v>
      </c>
      <c r="B1163" s="223">
        <v>107120240</v>
      </c>
      <c r="C1163" s="223" t="s">
        <v>2029</v>
      </c>
      <c r="D1163" s="223" t="s">
        <v>77</v>
      </c>
      <c r="E1163" s="223">
        <v>19</v>
      </c>
      <c r="F1163" s="223">
        <v>7.95</v>
      </c>
      <c r="G1163" s="66" t="str">
        <f>IFERROR(VLOOKUP(B1163:B4203,'DOI TUONG'!$C$2:$E$1306,3,FALSE), "")</f>
        <v/>
      </c>
      <c r="H1163" s="66">
        <f t="shared" si="119"/>
        <v>0</v>
      </c>
      <c r="I1163" s="215">
        <f t="shared" si="120"/>
        <v>7.95</v>
      </c>
      <c r="J1163" s="223">
        <v>89</v>
      </c>
      <c r="K1163" s="66" t="str">
        <f t="shared" si="121"/>
        <v>Khá</v>
      </c>
      <c r="L1163" s="66">
        <f t="shared" si="122"/>
        <v>395000</v>
      </c>
      <c r="M1163" s="218" t="str">
        <f t="shared" si="123"/>
        <v/>
      </c>
      <c r="N1163" s="219" t="str">
        <f t="shared" si="124"/>
        <v/>
      </c>
      <c r="O1163" s="219">
        <f t="shared" si="125"/>
        <v>1</v>
      </c>
      <c r="Q1163" s="114">
        <v>1</v>
      </c>
    </row>
    <row r="1164" spans="1:17" ht="21.75" customHeight="1" x14ac:dyDescent="0.3">
      <c r="A1164" s="214">
        <f>SUBTOTAL(9,$Q$22:Q1163)+1</f>
        <v>1142</v>
      </c>
      <c r="B1164" s="223">
        <v>104110075</v>
      </c>
      <c r="C1164" s="223" t="s">
        <v>1411</v>
      </c>
      <c r="D1164" s="223" t="s">
        <v>197</v>
      </c>
      <c r="E1164" s="223">
        <v>21</v>
      </c>
      <c r="F1164" s="223">
        <v>7.95</v>
      </c>
      <c r="G1164" s="66" t="str">
        <f>IFERROR(VLOOKUP(B1164:B4204,'DOI TUONG'!$C$2:$E$1306,3,FALSE), "")</f>
        <v/>
      </c>
      <c r="H1164" s="66">
        <f t="shared" si="119"/>
        <v>0</v>
      </c>
      <c r="I1164" s="215">
        <f t="shared" si="120"/>
        <v>7.95</v>
      </c>
      <c r="J1164" s="223">
        <v>88</v>
      </c>
      <c r="K1164" s="66" t="str">
        <f t="shared" si="121"/>
        <v>Khá</v>
      </c>
      <c r="L1164" s="66">
        <f t="shared" si="122"/>
        <v>395000</v>
      </c>
      <c r="M1164" s="218" t="str">
        <f t="shared" si="123"/>
        <v/>
      </c>
      <c r="N1164" s="219" t="str">
        <f t="shared" si="124"/>
        <v/>
      </c>
      <c r="O1164" s="219">
        <f t="shared" si="125"/>
        <v>1</v>
      </c>
      <c r="Q1164" s="114">
        <v>1</v>
      </c>
    </row>
    <row r="1165" spans="1:17" ht="21.75" customHeight="1" x14ac:dyDescent="0.3">
      <c r="A1165" s="214">
        <f>SUBTOTAL(9,$Q$22:Q1164)+1</f>
        <v>1143</v>
      </c>
      <c r="B1165" s="223">
        <v>101110248</v>
      </c>
      <c r="C1165" s="223" t="s">
        <v>1383</v>
      </c>
      <c r="D1165" s="223" t="s">
        <v>333</v>
      </c>
      <c r="E1165" s="223">
        <v>20</v>
      </c>
      <c r="F1165" s="223">
        <v>7.95</v>
      </c>
      <c r="G1165" s="66" t="str">
        <f>IFERROR(VLOOKUP(B1165:B4205,'DOI TUONG'!$C$2:$E$1306,3,FALSE), "")</f>
        <v/>
      </c>
      <c r="H1165" s="66">
        <f t="shared" si="119"/>
        <v>0</v>
      </c>
      <c r="I1165" s="215">
        <f t="shared" si="120"/>
        <v>7.95</v>
      </c>
      <c r="J1165" s="223">
        <v>88</v>
      </c>
      <c r="K1165" s="66" t="str">
        <f t="shared" si="121"/>
        <v>Khá</v>
      </c>
      <c r="L1165" s="66">
        <f t="shared" si="122"/>
        <v>395000</v>
      </c>
      <c r="M1165" s="218" t="str">
        <f t="shared" si="123"/>
        <v/>
      </c>
      <c r="N1165" s="219" t="str">
        <f t="shared" si="124"/>
        <v/>
      </c>
      <c r="O1165" s="219">
        <f t="shared" si="125"/>
        <v>1</v>
      </c>
      <c r="Q1165" s="114">
        <v>1</v>
      </c>
    </row>
    <row r="1166" spans="1:17" ht="21.75" customHeight="1" x14ac:dyDescent="0.3">
      <c r="A1166" s="214">
        <f>SUBTOTAL(9,$Q$22:Q1165)+1</f>
        <v>1144</v>
      </c>
      <c r="B1166" s="223">
        <v>105110146</v>
      </c>
      <c r="C1166" s="223" t="s">
        <v>1447</v>
      </c>
      <c r="D1166" s="223" t="s">
        <v>285</v>
      </c>
      <c r="E1166" s="223">
        <v>15</v>
      </c>
      <c r="F1166" s="223">
        <v>7.95</v>
      </c>
      <c r="G1166" s="66" t="str">
        <f>IFERROR(VLOOKUP(B1166:B4206,'DOI TUONG'!$C$2:$E$1306,3,FALSE), "")</f>
        <v/>
      </c>
      <c r="H1166" s="66">
        <f t="shared" si="119"/>
        <v>0</v>
      </c>
      <c r="I1166" s="215">
        <f t="shared" si="120"/>
        <v>7.95</v>
      </c>
      <c r="J1166" s="223">
        <v>88</v>
      </c>
      <c r="K1166" s="66" t="str">
        <f t="shared" si="121"/>
        <v>Khá</v>
      </c>
      <c r="L1166" s="66">
        <f t="shared" si="122"/>
        <v>395000</v>
      </c>
      <c r="M1166" s="218" t="str">
        <f t="shared" si="123"/>
        <v/>
      </c>
      <c r="N1166" s="219" t="str">
        <f t="shared" si="124"/>
        <v/>
      </c>
      <c r="O1166" s="219">
        <f t="shared" si="125"/>
        <v>1</v>
      </c>
      <c r="Q1166" s="114">
        <v>1</v>
      </c>
    </row>
    <row r="1167" spans="1:17" ht="21.75" customHeight="1" x14ac:dyDescent="0.3">
      <c r="A1167" s="214">
        <f>SUBTOTAL(9,$Q$22:Q1166)+1</f>
        <v>1145</v>
      </c>
      <c r="B1167" s="223">
        <v>118120005</v>
      </c>
      <c r="C1167" s="223" t="s">
        <v>2235</v>
      </c>
      <c r="D1167" s="223" t="s">
        <v>82</v>
      </c>
      <c r="E1167" s="223">
        <v>19</v>
      </c>
      <c r="F1167" s="223">
        <v>7.95</v>
      </c>
      <c r="G1167" s="66" t="str">
        <f>IFERROR(VLOOKUP(B1167:B4207,'DOI TUONG'!$C$2:$E$1306,3,FALSE), "")</f>
        <v/>
      </c>
      <c r="H1167" s="66">
        <f t="shared" si="119"/>
        <v>0</v>
      </c>
      <c r="I1167" s="215">
        <f t="shared" si="120"/>
        <v>7.95</v>
      </c>
      <c r="J1167" s="223">
        <v>88</v>
      </c>
      <c r="K1167" s="66" t="str">
        <f t="shared" si="121"/>
        <v>Khá</v>
      </c>
      <c r="L1167" s="66">
        <f t="shared" si="122"/>
        <v>395000</v>
      </c>
      <c r="M1167" s="218" t="str">
        <f t="shared" si="123"/>
        <v/>
      </c>
      <c r="N1167" s="219" t="str">
        <f t="shared" si="124"/>
        <v/>
      </c>
      <c r="O1167" s="219">
        <f t="shared" si="125"/>
        <v>1</v>
      </c>
      <c r="Q1167" s="114">
        <v>1</v>
      </c>
    </row>
    <row r="1168" spans="1:17" ht="21.75" customHeight="1" x14ac:dyDescent="0.3">
      <c r="A1168" s="214">
        <f>SUBTOTAL(9,$Q$22:Q1167)+1</f>
        <v>1146</v>
      </c>
      <c r="B1168" s="223">
        <v>118130012</v>
      </c>
      <c r="C1168" s="223" t="s">
        <v>1438</v>
      </c>
      <c r="D1168" s="223" t="s">
        <v>298</v>
      </c>
      <c r="E1168" s="223">
        <v>21</v>
      </c>
      <c r="F1168" s="223">
        <v>7.95</v>
      </c>
      <c r="G1168" s="66" t="str">
        <f>IFERROR(VLOOKUP(B1168:B4208,'DOI TUONG'!$C$2:$E$1306,3,FALSE), "")</f>
        <v/>
      </c>
      <c r="H1168" s="66">
        <f t="shared" si="119"/>
        <v>0</v>
      </c>
      <c r="I1168" s="215">
        <f t="shared" si="120"/>
        <v>7.95</v>
      </c>
      <c r="J1168" s="223">
        <v>88</v>
      </c>
      <c r="K1168" s="66" t="str">
        <f t="shared" si="121"/>
        <v>Khá</v>
      </c>
      <c r="L1168" s="66">
        <f t="shared" si="122"/>
        <v>395000</v>
      </c>
      <c r="M1168" s="218" t="str">
        <f t="shared" si="123"/>
        <v/>
      </c>
      <c r="N1168" s="219" t="str">
        <f t="shared" si="124"/>
        <v/>
      </c>
      <c r="O1168" s="219">
        <f t="shared" si="125"/>
        <v>1</v>
      </c>
      <c r="Q1168" s="114">
        <v>1</v>
      </c>
    </row>
    <row r="1169" spans="1:17" ht="21.75" customHeight="1" x14ac:dyDescent="0.3">
      <c r="A1169" s="214">
        <f>SUBTOTAL(9,$Q$22:Q1168)+1</f>
        <v>1147</v>
      </c>
      <c r="B1169" s="223">
        <v>118130191</v>
      </c>
      <c r="C1169" s="223" t="s">
        <v>1673</v>
      </c>
      <c r="D1169" s="223" t="s">
        <v>59</v>
      </c>
      <c r="E1169" s="223">
        <v>26</v>
      </c>
      <c r="F1169" s="223">
        <v>7.95</v>
      </c>
      <c r="G1169" s="66" t="str">
        <f>IFERROR(VLOOKUP(B1169:B4209,'DOI TUONG'!$C$2:$E$1306,3,FALSE), "")</f>
        <v/>
      </c>
      <c r="H1169" s="66">
        <f t="shared" si="119"/>
        <v>0</v>
      </c>
      <c r="I1169" s="215">
        <f t="shared" si="120"/>
        <v>7.95</v>
      </c>
      <c r="J1169" s="223">
        <v>88</v>
      </c>
      <c r="K1169" s="66" t="str">
        <f t="shared" si="121"/>
        <v>Khá</v>
      </c>
      <c r="L1169" s="66">
        <f t="shared" si="122"/>
        <v>395000</v>
      </c>
      <c r="M1169" s="218" t="str">
        <f t="shared" si="123"/>
        <v/>
      </c>
      <c r="N1169" s="219" t="str">
        <f t="shared" si="124"/>
        <v/>
      </c>
      <c r="O1169" s="219">
        <f t="shared" si="125"/>
        <v>1</v>
      </c>
      <c r="Q1169" s="114">
        <v>1</v>
      </c>
    </row>
    <row r="1170" spans="1:17" ht="21.75" customHeight="1" x14ac:dyDescent="0.3">
      <c r="A1170" s="214">
        <f>SUBTOTAL(9,$Q$22:Q1169)+1</f>
        <v>1148</v>
      </c>
      <c r="B1170" s="223">
        <v>118120156</v>
      </c>
      <c r="C1170" s="223" t="s">
        <v>2206</v>
      </c>
      <c r="D1170" s="223" t="s">
        <v>166</v>
      </c>
      <c r="E1170" s="223">
        <v>18</v>
      </c>
      <c r="F1170" s="223">
        <v>7.95</v>
      </c>
      <c r="G1170" s="66" t="str">
        <f>IFERROR(VLOOKUP(B1170:B4210,'DOI TUONG'!$C$2:$E$1306,3,FALSE), "")</f>
        <v/>
      </c>
      <c r="H1170" s="66">
        <f t="shared" si="119"/>
        <v>0</v>
      </c>
      <c r="I1170" s="215">
        <f t="shared" si="120"/>
        <v>7.95</v>
      </c>
      <c r="J1170" s="223">
        <v>87</v>
      </c>
      <c r="K1170" s="66" t="str">
        <f t="shared" si="121"/>
        <v>Khá</v>
      </c>
      <c r="L1170" s="66">
        <f t="shared" si="122"/>
        <v>395000</v>
      </c>
      <c r="M1170" s="218" t="str">
        <f t="shared" si="123"/>
        <v/>
      </c>
      <c r="N1170" s="219" t="str">
        <f t="shared" si="124"/>
        <v/>
      </c>
      <c r="O1170" s="219">
        <f t="shared" si="125"/>
        <v>1</v>
      </c>
      <c r="Q1170" s="114">
        <v>1</v>
      </c>
    </row>
    <row r="1171" spans="1:17" ht="21.75" customHeight="1" x14ac:dyDescent="0.3">
      <c r="A1171" s="214">
        <f>SUBTOTAL(9,$Q$22:Q1170)+1</f>
        <v>1149</v>
      </c>
      <c r="B1171" s="223">
        <v>111110009</v>
      </c>
      <c r="C1171" s="223" t="s">
        <v>4019</v>
      </c>
      <c r="D1171" s="223" t="s">
        <v>435</v>
      </c>
      <c r="E1171" s="223">
        <v>19</v>
      </c>
      <c r="F1171" s="223">
        <v>7.95</v>
      </c>
      <c r="G1171" s="66" t="str">
        <f>IFERROR(VLOOKUP(B1171:B4211,'DOI TUONG'!$C$2:$E$1306,3,FALSE), "")</f>
        <v/>
      </c>
      <c r="H1171" s="66">
        <f t="shared" si="119"/>
        <v>0</v>
      </c>
      <c r="I1171" s="215">
        <f t="shared" si="120"/>
        <v>7.95</v>
      </c>
      <c r="J1171" s="223">
        <v>87</v>
      </c>
      <c r="K1171" s="66" t="str">
        <f t="shared" si="121"/>
        <v>Khá</v>
      </c>
      <c r="L1171" s="66">
        <f t="shared" si="122"/>
        <v>395000</v>
      </c>
      <c r="M1171" s="218" t="str">
        <f t="shared" si="123"/>
        <v/>
      </c>
      <c r="N1171" s="219" t="str">
        <f t="shared" si="124"/>
        <v/>
      </c>
      <c r="O1171" s="219">
        <f t="shared" si="125"/>
        <v>1</v>
      </c>
      <c r="Q1171" s="114">
        <v>1</v>
      </c>
    </row>
    <row r="1172" spans="1:17" ht="21.75" customHeight="1" x14ac:dyDescent="0.3">
      <c r="A1172" s="214">
        <f>SUBTOTAL(9,$Q$22:Q1171)+1</f>
        <v>1150</v>
      </c>
      <c r="B1172" s="223">
        <v>101110464</v>
      </c>
      <c r="C1172" s="223" t="s">
        <v>1652</v>
      </c>
      <c r="D1172" s="223" t="s">
        <v>100</v>
      </c>
      <c r="E1172" s="223">
        <v>23</v>
      </c>
      <c r="F1172" s="223">
        <v>7.95</v>
      </c>
      <c r="G1172" s="66" t="str">
        <f>IFERROR(VLOOKUP(B1172:B4212,'DOI TUONG'!$C$2:$E$1306,3,FALSE), "")</f>
        <v/>
      </c>
      <c r="H1172" s="66">
        <f t="shared" si="119"/>
        <v>0</v>
      </c>
      <c r="I1172" s="215">
        <f t="shared" si="120"/>
        <v>7.95</v>
      </c>
      <c r="J1172" s="223">
        <v>86</v>
      </c>
      <c r="K1172" s="66" t="str">
        <f t="shared" si="121"/>
        <v>Khá</v>
      </c>
      <c r="L1172" s="66">
        <f t="shared" si="122"/>
        <v>395000</v>
      </c>
      <c r="M1172" s="218" t="str">
        <f t="shared" si="123"/>
        <v/>
      </c>
      <c r="N1172" s="219" t="str">
        <f t="shared" si="124"/>
        <v/>
      </c>
      <c r="O1172" s="219">
        <f t="shared" si="125"/>
        <v>1</v>
      </c>
      <c r="Q1172" s="114">
        <v>1</v>
      </c>
    </row>
    <row r="1173" spans="1:17" ht="21.75" customHeight="1" x14ac:dyDescent="0.3">
      <c r="A1173" s="214">
        <f>SUBTOTAL(9,$Q$22:Q1172)+1</f>
        <v>1151</v>
      </c>
      <c r="B1173" s="223">
        <v>102110350</v>
      </c>
      <c r="C1173" s="223" t="s">
        <v>1094</v>
      </c>
      <c r="D1173" s="223" t="s">
        <v>32</v>
      </c>
      <c r="E1173" s="223">
        <v>21</v>
      </c>
      <c r="F1173" s="223">
        <v>7.95</v>
      </c>
      <c r="G1173" s="66" t="str">
        <f>IFERROR(VLOOKUP(B1173:B4213,'DOI TUONG'!$C$2:$E$1306,3,FALSE), "")</f>
        <v/>
      </c>
      <c r="H1173" s="66">
        <f t="shared" si="119"/>
        <v>0</v>
      </c>
      <c r="I1173" s="215">
        <f t="shared" si="120"/>
        <v>7.95</v>
      </c>
      <c r="J1173" s="223">
        <v>86</v>
      </c>
      <c r="K1173" s="66" t="str">
        <f t="shared" si="121"/>
        <v>Khá</v>
      </c>
      <c r="L1173" s="66">
        <f t="shared" si="122"/>
        <v>395000</v>
      </c>
      <c r="M1173" s="218" t="str">
        <f t="shared" si="123"/>
        <v/>
      </c>
      <c r="N1173" s="219" t="str">
        <f t="shared" si="124"/>
        <v/>
      </c>
      <c r="O1173" s="219">
        <f t="shared" si="125"/>
        <v>1</v>
      </c>
      <c r="Q1173" s="114">
        <v>1</v>
      </c>
    </row>
    <row r="1174" spans="1:17" ht="21.75" customHeight="1" x14ac:dyDescent="0.3">
      <c r="A1174" s="214">
        <f>SUBTOTAL(9,$Q$22:Q1173)+1</f>
        <v>1152</v>
      </c>
      <c r="B1174" s="223">
        <v>121120031</v>
      </c>
      <c r="C1174" s="223" t="s">
        <v>3697</v>
      </c>
      <c r="D1174" s="223" t="s">
        <v>229</v>
      </c>
      <c r="E1174" s="223">
        <v>17</v>
      </c>
      <c r="F1174" s="223">
        <v>7.95</v>
      </c>
      <c r="G1174" s="66" t="str">
        <f>IFERROR(VLOOKUP(B1174:B4214,'DOI TUONG'!$C$2:$E$1306,3,FALSE), "")</f>
        <v/>
      </c>
      <c r="H1174" s="66">
        <f t="shared" ref="H1174:H1237" si="126">IF(G1174="UV ĐT",0.3, 0)+IF(G1174="UV HSV", 0.3, 0)+IF(G1174="PBT LCĐ", 0.3,0)+ IF(G1174="UV LCĐ", 0.2, 0)+IF(G1174="BT CĐ", 0.3,0)+ IF(G1174="PBT CĐ", 0.2,0)+ IF(G1174="CN CLB", 0.2,0)+ IF(G1174="CN DĐ", 0.2,0)+IF(G1174="TĐXK", 0.3, 0)+IF(G1174="PĐXK", 0.2, 0)+IF(G1174="LT", 0.3,0)+IF(G1174="LP", 0.2, 0)+IF(G1174="GK 0.2",0.2,0)+IF(G1174="GK 0.3", 0.3, 0)+IF(G1174="TB ĐD",0.3,0)+IF(G1174="PB ĐD",0.2,0)+IF(G1174="ĐT ĐTQ",0.3,0)+IF(G1174="ĐP ĐTQ",0.2,0)</f>
        <v>0</v>
      </c>
      <c r="I1174" s="215">
        <f t="shared" ref="I1174:I1237" si="127">F1174+H1174</f>
        <v>7.95</v>
      </c>
      <c r="J1174" s="223">
        <v>85</v>
      </c>
      <c r="K1174" s="66" t="str">
        <f t="shared" ref="K1174:K1237" si="128">IF(AND(I1174&gt;=9,J1174&gt;=90), "Xuất sắc", IF(AND(I1174&gt;=8,J1174&gt;=80), "Giỏi", "Khá"))</f>
        <v>Khá</v>
      </c>
      <c r="L1174" s="66">
        <f t="shared" ref="L1174:L1237" si="129">IF(K1174="Xuất sắc", 500000, IF(K1174="Giỏi", 450000, 395000))</f>
        <v>395000</v>
      </c>
      <c r="M1174" s="218" t="str">
        <f t="shared" si="123"/>
        <v/>
      </c>
      <c r="N1174" s="219" t="str">
        <f t="shared" si="124"/>
        <v/>
      </c>
      <c r="O1174" s="219">
        <f t="shared" si="125"/>
        <v>1</v>
      </c>
      <c r="Q1174" s="114">
        <v>1</v>
      </c>
    </row>
    <row r="1175" spans="1:17" ht="21.75" customHeight="1" x14ac:dyDescent="0.3">
      <c r="A1175" s="214">
        <f>SUBTOTAL(9,$Q$22:Q1174)+1</f>
        <v>1153</v>
      </c>
      <c r="B1175" s="223">
        <v>118110185</v>
      </c>
      <c r="C1175" s="223" t="s">
        <v>946</v>
      </c>
      <c r="D1175" s="223" t="s">
        <v>95</v>
      </c>
      <c r="E1175" s="223">
        <v>20</v>
      </c>
      <c r="F1175" s="223">
        <v>7.95</v>
      </c>
      <c r="G1175" s="66" t="str">
        <f>IFERROR(VLOOKUP(B1175:B4215,'DOI TUONG'!$C$2:$E$1306,3,FALSE), "")</f>
        <v/>
      </c>
      <c r="H1175" s="66">
        <f t="shared" si="126"/>
        <v>0</v>
      </c>
      <c r="I1175" s="215">
        <f t="shared" si="127"/>
        <v>7.95</v>
      </c>
      <c r="J1175" s="223">
        <v>85</v>
      </c>
      <c r="K1175" s="66" t="str">
        <f t="shared" si="128"/>
        <v>Khá</v>
      </c>
      <c r="L1175" s="66">
        <f t="shared" si="129"/>
        <v>395000</v>
      </c>
      <c r="M1175" s="218" t="str">
        <f t="shared" si="123"/>
        <v/>
      </c>
      <c r="N1175" s="219" t="str">
        <f t="shared" si="124"/>
        <v/>
      </c>
      <c r="O1175" s="219">
        <f t="shared" si="125"/>
        <v>1</v>
      </c>
      <c r="Q1175" s="114">
        <v>1</v>
      </c>
    </row>
    <row r="1176" spans="1:17" ht="21.75" customHeight="1" x14ac:dyDescent="0.3">
      <c r="A1176" s="214">
        <f>SUBTOTAL(9,$Q$22:Q1175)+1</f>
        <v>1154</v>
      </c>
      <c r="B1176" s="223">
        <v>110110177</v>
      </c>
      <c r="C1176" s="223" t="s">
        <v>1254</v>
      </c>
      <c r="D1176" s="223" t="s">
        <v>214</v>
      </c>
      <c r="E1176" s="223">
        <v>18</v>
      </c>
      <c r="F1176" s="223">
        <v>7.95</v>
      </c>
      <c r="G1176" s="66" t="str">
        <f>IFERROR(VLOOKUP(B1176:B4216,'DOI TUONG'!$C$2:$E$1306,3,FALSE), "")</f>
        <v/>
      </c>
      <c r="H1176" s="66">
        <f t="shared" si="126"/>
        <v>0</v>
      </c>
      <c r="I1176" s="215">
        <f t="shared" si="127"/>
        <v>7.95</v>
      </c>
      <c r="J1176" s="223">
        <v>84</v>
      </c>
      <c r="K1176" s="66" t="str">
        <f t="shared" si="128"/>
        <v>Khá</v>
      </c>
      <c r="L1176" s="66">
        <f t="shared" si="129"/>
        <v>395000</v>
      </c>
      <c r="M1176" s="218" t="str">
        <f t="shared" si="123"/>
        <v/>
      </c>
      <c r="N1176" s="219" t="str">
        <f t="shared" si="124"/>
        <v/>
      </c>
      <c r="O1176" s="219">
        <f t="shared" si="125"/>
        <v>1</v>
      </c>
      <c r="Q1176" s="114">
        <v>1</v>
      </c>
    </row>
    <row r="1177" spans="1:17" ht="21.75" customHeight="1" x14ac:dyDescent="0.3">
      <c r="A1177" s="214">
        <f>SUBTOTAL(9,$Q$22:Q1176)+1</f>
        <v>1155</v>
      </c>
      <c r="B1177" s="223">
        <v>106130083</v>
      </c>
      <c r="C1177" s="223" t="s">
        <v>1899</v>
      </c>
      <c r="D1177" s="223" t="s">
        <v>313</v>
      </c>
      <c r="E1177" s="223">
        <v>18</v>
      </c>
      <c r="F1177" s="223">
        <v>7.75</v>
      </c>
      <c r="G1177" s="66" t="str">
        <f>IFERROR(VLOOKUP(B1177:B4217,'DOI TUONG'!$C$2:$E$1306,3,FALSE), "")</f>
        <v>PBT CĐ</v>
      </c>
      <c r="H1177" s="66">
        <f t="shared" si="126"/>
        <v>0.2</v>
      </c>
      <c r="I1177" s="215">
        <f t="shared" si="127"/>
        <v>7.95</v>
      </c>
      <c r="J1177" s="223">
        <v>84</v>
      </c>
      <c r="K1177" s="66" t="str">
        <f t="shared" si="128"/>
        <v>Khá</v>
      </c>
      <c r="L1177" s="66">
        <f t="shared" si="129"/>
        <v>395000</v>
      </c>
      <c r="M1177" s="218" t="str">
        <f t="shared" si="123"/>
        <v/>
      </c>
      <c r="N1177" s="219" t="str">
        <f t="shared" si="124"/>
        <v/>
      </c>
      <c r="O1177" s="219">
        <f t="shared" si="125"/>
        <v>1</v>
      </c>
      <c r="Q1177" s="114">
        <v>1</v>
      </c>
    </row>
    <row r="1178" spans="1:17" ht="21.75" customHeight="1" x14ac:dyDescent="0.3">
      <c r="A1178" s="214">
        <f>SUBTOTAL(9,$Q$22:Q1177)+1</f>
        <v>1156</v>
      </c>
      <c r="B1178" s="223">
        <v>101120214</v>
      </c>
      <c r="C1178" s="223" t="s">
        <v>3147</v>
      </c>
      <c r="D1178" s="223" t="s">
        <v>343</v>
      </c>
      <c r="E1178" s="223">
        <v>17.5</v>
      </c>
      <c r="F1178" s="223">
        <v>7.95</v>
      </c>
      <c r="G1178" s="66" t="str">
        <f>IFERROR(VLOOKUP(B1178:B4218,'DOI TUONG'!$C$2:$E$1306,3,FALSE), "")</f>
        <v/>
      </c>
      <c r="H1178" s="66">
        <f t="shared" si="126"/>
        <v>0</v>
      </c>
      <c r="I1178" s="215">
        <f t="shared" si="127"/>
        <v>7.95</v>
      </c>
      <c r="J1178" s="223">
        <v>83</v>
      </c>
      <c r="K1178" s="66" t="str">
        <f t="shared" si="128"/>
        <v>Khá</v>
      </c>
      <c r="L1178" s="66">
        <f t="shared" si="129"/>
        <v>395000</v>
      </c>
      <c r="M1178" s="218" t="str">
        <f t="shared" si="123"/>
        <v/>
      </c>
      <c r="N1178" s="219" t="str">
        <f t="shared" si="124"/>
        <v/>
      </c>
      <c r="O1178" s="219">
        <f t="shared" si="125"/>
        <v>1</v>
      </c>
      <c r="Q1178" s="114">
        <v>1</v>
      </c>
    </row>
    <row r="1179" spans="1:17" ht="21.75" customHeight="1" x14ac:dyDescent="0.3">
      <c r="A1179" s="214">
        <f>SUBTOTAL(9,$Q$22:Q1178)+1</f>
        <v>1157</v>
      </c>
      <c r="B1179" s="223">
        <v>110140096</v>
      </c>
      <c r="C1179" s="223" t="s">
        <v>3925</v>
      </c>
      <c r="D1179" s="223" t="s">
        <v>2296</v>
      </c>
      <c r="E1179" s="223">
        <v>18</v>
      </c>
      <c r="F1179" s="223">
        <v>7.95</v>
      </c>
      <c r="G1179" s="66" t="str">
        <f>IFERROR(VLOOKUP(B1179:B4219,'DOI TUONG'!$C$2:$E$1306,3,FALSE), "")</f>
        <v/>
      </c>
      <c r="H1179" s="66">
        <f t="shared" si="126"/>
        <v>0</v>
      </c>
      <c r="I1179" s="215">
        <f t="shared" si="127"/>
        <v>7.95</v>
      </c>
      <c r="J1179" s="223">
        <v>82</v>
      </c>
      <c r="K1179" s="66" t="str">
        <f t="shared" si="128"/>
        <v>Khá</v>
      </c>
      <c r="L1179" s="66">
        <f t="shared" si="129"/>
        <v>395000</v>
      </c>
      <c r="M1179" s="218" t="str">
        <f t="shared" si="123"/>
        <v/>
      </c>
      <c r="N1179" s="219" t="str">
        <f t="shared" si="124"/>
        <v/>
      </c>
      <c r="O1179" s="219">
        <f t="shared" si="125"/>
        <v>1</v>
      </c>
      <c r="Q1179" s="114">
        <v>1</v>
      </c>
    </row>
    <row r="1180" spans="1:17" ht="21.75" customHeight="1" x14ac:dyDescent="0.3">
      <c r="A1180" s="214">
        <f>SUBTOTAL(9,$Q$22:Q1179)+1</f>
        <v>1158</v>
      </c>
      <c r="B1180" s="223">
        <v>117120060</v>
      </c>
      <c r="C1180" s="223" t="s">
        <v>3728</v>
      </c>
      <c r="D1180" s="223" t="s">
        <v>189</v>
      </c>
      <c r="E1180" s="223">
        <v>17</v>
      </c>
      <c r="F1180" s="223">
        <v>7.95</v>
      </c>
      <c r="G1180" s="66" t="str">
        <f>IFERROR(VLOOKUP(B1180:B4220,'DOI TUONG'!$C$2:$E$1306,3,FALSE), "")</f>
        <v/>
      </c>
      <c r="H1180" s="66">
        <f t="shared" si="126"/>
        <v>0</v>
      </c>
      <c r="I1180" s="215">
        <f t="shared" si="127"/>
        <v>7.95</v>
      </c>
      <c r="J1180" s="223">
        <v>81</v>
      </c>
      <c r="K1180" s="66" t="str">
        <f t="shared" si="128"/>
        <v>Khá</v>
      </c>
      <c r="L1180" s="66">
        <f t="shared" si="129"/>
        <v>395000</v>
      </c>
      <c r="M1180" s="218" t="str">
        <f t="shared" ref="M1180:M1243" si="130">IF(K1180="Xuất sắc",1,"")</f>
        <v/>
      </c>
      <c r="N1180" s="219" t="str">
        <f t="shared" ref="N1180:N1243" si="131">IF(K1180="Giỏi",1,"")</f>
        <v/>
      </c>
      <c r="O1180" s="219">
        <f t="shared" ref="O1180:O1243" si="132">IF(K1180="Khá",1,"")</f>
        <v>1</v>
      </c>
      <c r="Q1180" s="114">
        <v>1</v>
      </c>
    </row>
    <row r="1181" spans="1:17" ht="21.75" customHeight="1" x14ac:dyDescent="0.3">
      <c r="A1181" s="214">
        <f>SUBTOTAL(9,$Q$22:Q1180)+1</f>
        <v>1159</v>
      </c>
      <c r="B1181" s="223">
        <v>117130106</v>
      </c>
      <c r="C1181" s="223" t="s">
        <v>1668</v>
      </c>
      <c r="D1181" s="223" t="s">
        <v>70</v>
      </c>
      <c r="E1181" s="223">
        <v>18</v>
      </c>
      <c r="F1181" s="223">
        <v>7.74</v>
      </c>
      <c r="G1181" s="66" t="str">
        <f>IFERROR(VLOOKUP(B1181:B4221,'DOI TUONG'!$C$2:$E$1306,3,FALSE), "")</f>
        <v>UV LCĐ</v>
      </c>
      <c r="H1181" s="66">
        <f t="shared" si="126"/>
        <v>0.2</v>
      </c>
      <c r="I1181" s="215">
        <f t="shared" si="127"/>
        <v>7.94</v>
      </c>
      <c r="J1181" s="223">
        <v>96</v>
      </c>
      <c r="K1181" s="66" t="str">
        <f t="shared" si="128"/>
        <v>Khá</v>
      </c>
      <c r="L1181" s="66">
        <f t="shared" si="129"/>
        <v>395000</v>
      </c>
      <c r="M1181" s="218" t="str">
        <f t="shared" si="130"/>
        <v/>
      </c>
      <c r="N1181" s="219" t="str">
        <f t="shared" si="131"/>
        <v/>
      </c>
      <c r="O1181" s="219">
        <f t="shared" si="132"/>
        <v>1</v>
      </c>
      <c r="Q1181" s="114">
        <v>1</v>
      </c>
    </row>
    <row r="1182" spans="1:17" ht="21.75" customHeight="1" x14ac:dyDescent="0.3">
      <c r="A1182" s="214">
        <f>SUBTOTAL(9,$Q$22:Q1181)+1</f>
        <v>1160</v>
      </c>
      <c r="B1182" s="223">
        <v>118120068</v>
      </c>
      <c r="C1182" s="223" t="s">
        <v>2225</v>
      </c>
      <c r="D1182" s="223" t="s">
        <v>80</v>
      </c>
      <c r="E1182" s="223">
        <v>19</v>
      </c>
      <c r="F1182" s="223">
        <v>7.94</v>
      </c>
      <c r="G1182" s="66" t="str">
        <f>IFERROR(VLOOKUP(B1182:B4222,'DOI TUONG'!$C$2:$E$1306,3,FALSE), "")</f>
        <v/>
      </c>
      <c r="H1182" s="66">
        <f t="shared" si="126"/>
        <v>0</v>
      </c>
      <c r="I1182" s="215">
        <f t="shared" si="127"/>
        <v>7.94</v>
      </c>
      <c r="J1182" s="223">
        <v>92</v>
      </c>
      <c r="K1182" s="66" t="str">
        <f t="shared" si="128"/>
        <v>Khá</v>
      </c>
      <c r="L1182" s="66">
        <f t="shared" si="129"/>
        <v>395000</v>
      </c>
      <c r="M1182" s="218" t="str">
        <f t="shared" si="130"/>
        <v/>
      </c>
      <c r="N1182" s="219" t="str">
        <f t="shared" si="131"/>
        <v/>
      </c>
      <c r="O1182" s="219">
        <f t="shared" si="132"/>
        <v>1</v>
      </c>
      <c r="Q1182" s="114">
        <v>1</v>
      </c>
    </row>
    <row r="1183" spans="1:17" ht="21.75" customHeight="1" x14ac:dyDescent="0.3">
      <c r="A1183" s="214">
        <f>SUBTOTAL(9,$Q$22:Q1182)+1</f>
        <v>1161</v>
      </c>
      <c r="B1183" s="223">
        <v>101110348</v>
      </c>
      <c r="C1183" s="223" t="s">
        <v>881</v>
      </c>
      <c r="D1183" s="223" t="s">
        <v>270</v>
      </c>
      <c r="E1183" s="223">
        <v>20</v>
      </c>
      <c r="F1183" s="223">
        <v>7.94</v>
      </c>
      <c r="G1183" s="66" t="str">
        <f>IFERROR(VLOOKUP(B1183:B4223,'DOI TUONG'!$C$2:$E$1306,3,FALSE), "")</f>
        <v/>
      </c>
      <c r="H1183" s="66">
        <f t="shared" si="126"/>
        <v>0</v>
      </c>
      <c r="I1183" s="215">
        <f t="shared" si="127"/>
        <v>7.94</v>
      </c>
      <c r="J1183" s="223">
        <v>90</v>
      </c>
      <c r="K1183" s="66" t="str">
        <f t="shared" si="128"/>
        <v>Khá</v>
      </c>
      <c r="L1183" s="66">
        <f t="shared" si="129"/>
        <v>395000</v>
      </c>
      <c r="M1183" s="218" t="str">
        <f t="shared" si="130"/>
        <v/>
      </c>
      <c r="N1183" s="219" t="str">
        <f t="shared" si="131"/>
        <v/>
      </c>
      <c r="O1183" s="219">
        <f t="shared" si="132"/>
        <v>1</v>
      </c>
      <c r="Q1183" s="114">
        <v>1</v>
      </c>
    </row>
    <row r="1184" spans="1:17" ht="21.75" customHeight="1" x14ac:dyDescent="0.3">
      <c r="A1184" s="214">
        <f>SUBTOTAL(9,$Q$22:Q1183)+1</f>
        <v>1162</v>
      </c>
      <c r="B1184" s="223">
        <v>118130118</v>
      </c>
      <c r="C1184" s="223" t="s">
        <v>771</v>
      </c>
      <c r="D1184" s="223" t="s">
        <v>97</v>
      </c>
      <c r="E1184" s="223">
        <v>19</v>
      </c>
      <c r="F1184" s="223">
        <v>7.94</v>
      </c>
      <c r="G1184" s="66" t="str">
        <f>IFERROR(VLOOKUP(B1184:B4224,'DOI TUONG'!$C$2:$E$1306,3,FALSE), "")</f>
        <v/>
      </c>
      <c r="H1184" s="66">
        <f t="shared" si="126"/>
        <v>0</v>
      </c>
      <c r="I1184" s="215">
        <f t="shared" si="127"/>
        <v>7.94</v>
      </c>
      <c r="J1184" s="223">
        <v>90</v>
      </c>
      <c r="K1184" s="66" t="str">
        <f t="shared" si="128"/>
        <v>Khá</v>
      </c>
      <c r="L1184" s="66">
        <f t="shared" si="129"/>
        <v>395000</v>
      </c>
      <c r="M1184" s="218" t="str">
        <f t="shared" si="130"/>
        <v/>
      </c>
      <c r="N1184" s="219" t="str">
        <f t="shared" si="131"/>
        <v/>
      </c>
      <c r="O1184" s="219">
        <f t="shared" si="132"/>
        <v>1</v>
      </c>
      <c r="Q1184" s="114">
        <v>1</v>
      </c>
    </row>
    <row r="1185" spans="1:17" ht="21.75" customHeight="1" x14ac:dyDescent="0.3">
      <c r="A1185" s="214">
        <f>SUBTOTAL(9,$Q$22:Q1184)+1</f>
        <v>1163</v>
      </c>
      <c r="B1185" s="223">
        <v>101110327</v>
      </c>
      <c r="C1185" s="223" t="s">
        <v>3148</v>
      </c>
      <c r="D1185" s="223" t="s">
        <v>270</v>
      </c>
      <c r="E1185" s="223">
        <v>22</v>
      </c>
      <c r="F1185" s="223">
        <v>7.94</v>
      </c>
      <c r="G1185" s="66" t="str">
        <f>IFERROR(VLOOKUP(B1185:B4225,'DOI TUONG'!$C$2:$E$1306,3,FALSE), "")</f>
        <v/>
      </c>
      <c r="H1185" s="66">
        <f t="shared" si="126"/>
        <v>0</v>
      </c>
      <c r="I1185" s="215">
        <f t="shared" si="127"/>
        <v>7.94</v>
      </c>
      <c r="J1185" s="223">
        <v>88</v>
      </c>
      <c r="K1185" s="66" t="str">
        <f t="shared" si="128"/>
        <v>Khá</v>
      </c>
      <c r="L1185" s="66">
        <f t="shared" si="129"/>
        <v>395000</v>
      </c>
      <c r="M1185" s="218" t="str">
        <f t="shared" si="130"/>
        <v/>
      </c>
      <c r="N1185" s="219" t="str">
        <f t="shared" si="131"/>
        <v/>
      </c>
      <c r="O1185" s="219">
        <f t="shared" si="132"/>
        <v>1</v>
      </c>
      <c r="Q1185" s="114">
        <v>1</v>
      </c>
    </row>
    <row r="1186" spans="1:17" ht="21.75" customHeight="1" x14ac:dyDescent="0.3">
      <c r="A1186" s="214">
        <f>SUBTOTAL(9,$Q$22:Q1185)+1</f>
        <v>1164</v>
      </c>
      <c r="B1186" s="223">
        <v>101110456</v>
      </c>
      <c r="C1186" s="223" t="s">
        <v>1465</v>
      </c>
      <c r="D1186" s="223" t="s">
        <v>100</v>
      </c>
      <c r="E1186" s="223">
        <v>23</v>
      </c>
      <c r="F1186" s="223">
        <v>7.94</v>
      </c>
      <c r="G1186" s="66" t="str">
        <f>IFERROR(VLOOKUP(B1186:B4226,'DOI TUONG'!$C$2:$E$1306,3,FALSE), "")</f>
        <v/>
      </c>
      <c r="H1186" s="66">
        <f t="shared" si="126"/>
        <v>0</v>
      </c>
      <c r="I1186" s="215">
        <f t="shared" si="127"/>
        <v>7.94</v>
      </c>
      <c r="J1186" s="223">
        <v>88</v>
      </c>
      <c r="K1186" s="66" t="str">
        <f t="shared" si="128"/>
        <v>Khá</v>
      </c>
      <c r="L1186" s="66">
        <f t="shared" si="129"/>
        <v>395000</v>
      </c>
      <c r="M1186" s="218" t="str">
        <f t="shared" si="130"/>
        <v/>
      </c>
      <c r="N1186" s="219" t="str">
        <f t="shared" si="131"/>
        <v/>
      </c>
      <c r="O1186" s="219">
        <f t="shared" si="132"/>
        <v>1</v>
      </c>
      <c r="Q1186" s="114">
        <v>1</v>
      </c>
    </row>
    <row r="1187" spans="1:17" ht="21.75" customHeight="1" x14ac:dyDescent="0.3">
      <c r="A1187" s="214">
        <f>SUBTOTAL(9,$Q$22:Q1186)+1</f>
        <v>1165</v>
      </c>
      <c r="B1187" s="223">
        <v>105120409</v>
      </c>
      <c r="C1187" s="223" t="s">
        <v>3444</v>
      </c>
      <c r="D1187" s="223" t="s">
        <v>168</v>
      </c>
      <c r="E1187" s="223">
        <v>16</v>
      </c>
      <c r="F1187" s="223">
        <v>7.94</v>
      </c>
      <c r="G1187" s="66" t="str">
        <f>IFERROR(VLOOKUP(B1187:B4227,'DOI TUONG'!$C$2:$E$1306,3,FALSE), "")</f>
        <v/>
      </c>
      <c r="H1187" s="66">
        <f t="shared" si="126"/>
        <v>0</v>
      </c>
      <c r="I1187" s="215">
        <f t="shared" si="127"/>
        <v>7.94</v>
      </c>
      <c r="J1187" s="223">
        <v>88</v>
      </c>
      <c r="K1187" s="66" t="str">
        <f t="shared" si="128"/>
        <v>Khá</v>
      </c>
      <c r="L1187" s="66">
        <f t="shared" si="129"/>
        <v>395000</v>
      </c>
      <c r="M1187" s="218" t="str">
        <f t="shared" si="130"/>
        <v/>
      </c>
      <c r="N1187" s="219" t="str">
        <f t="shared" si="131"/>
        <v/>
      </c>
      <c r="O1187" s="219">
        <f t="shared" si="132"/>
        <v>1</v>
      </c>
      <c r="Q1187" s="114">
        <v>1</v>
      </c>
    </row>
    <row r="1188" spans="1:17" ht="21.75" customHeight="1" x14ac:dyDescent="0.3">
      <c r="A1188" s="214">
        <f>SUBTOTAL(9,$Q$22:Q1187)+1</f>
        <v>1166</v>
      </c>
      <c r="B1188" s="223">
        <v>105140307</v>
      </c>
      <c r="C1188" s="223" t="s">
        <v>1930</v>
      </c>
      <c r="D1188" s="223" t="s">
        <v>1893</v>
      </c>
      <c r="E1188" s="223">
        <v>18</v>
      </c>
      <c r="F1188" s="223">
        <v>7.94</v>
      </c>
      <c r="G1188" s="66" t="str">
        <f>IFERROR(VLOOKUP(B1188:B4228,'DOI TUONG'!$C$2:$E$1306,3,FALSE), "")</f>
        <v/>
      </c>
      <c r="H1188" s="66">
        <f t="shared" si="126"/>
        <v>0</v>
      </c>
      <c r="I1188" s="215">
        <f t="shared" si="127"/>
        <v>7.94</v>
      </c>
      <c r="J1188" s="223">
        <v>88</v>
      </c>
      <c r="K1188" s="66" t="str">
        <f t="shared" si="128"/>
        <v>Khá</v>
      </c>
      <c r="L1188" s="66">
        <f t="shared" si="129"/>
        <v>395000</v>
      </c>
      <c r="M1188" s="218" t="str">
        <f t="shared" si="130"/>
        <v/>
      </c>
      <c r="N1188" s="219" t="str">
        <f t="shared" si="131"/>
        <v/>
      </c>
      <c r="O1188" s="219">
        <f t="shared" si="132"/>
        <v>1</v>
      </c>
      <c r="Q1188" s="114">
        <v>1</v>
      </c>
    </row>
    <row r="1189" spans="1:17" ht="21.75" customHeight="1" x14ac:dyDescent="0.3">
      <c r="A1189" s="214">
        <f>SUBTOTAL(9,$Q$22:Q1188)+1</f>
        <v>1167</v>
      </c>
      <c r="B1189" s="223">
        <v>107110370</v>
      </c>
      <c r="C1189" s="223" t="s">
        <v>2065</v>
      </c>
      <c r="D1189" s="223" t="s">
        <v>112</v>
      </c>
      <c r="E1189" s="223">
        <v>17</v>
      </c>
      <c r="F1189" s="223">
        <v>7.94</v>
      </c>
      <c r="G1189" s="66" t="str">
        <f>IFERROR(VLOOKUP(B1189:B4229,'DOI TUONG'!$C$2:$E$1306,3,FALSE), "")</f>
        <v/>
      </c>
      <c r="H1189" s="66">
        <f t="shared" si="126"/>
        <v>0</v>
      </c>
      <c r="I1189" s="215">
        <f t="shared" si="127"/>
        <v>7.94</v>
      </c>
      <c r="J1189" s="223">
        <v>87</v>
      </c>
      <c r="K1189" s="66" t="str">
        <f t="shared" si="128"/>
        <v>Khá</v>
      </c>
      <c r="L1189" s="66">
        <f t="shared" si="129"/>
        <v>395000</v>
      </c>
      <c r="M1189" s="218" t="str">
        <f t="shared" si="130"/>
        <v/>
      </c>
      <c r="N1189" s="219" t="str">
        <f t="shared" si="131"/>
        <v/>
      </c>
      <c r="O1189" s="219">
        <f t="shared" si="132"/>
        <v>1</v>
      </c>
      <c r="Q1189" s="114">
        <v>1</v>
      </c>
    </row>
    <row r="1190" spans="1:17" ht="21.75" customHeight="1" x14ac:dyDescent="0.3">
      <c r="A1190" s="214">
        <f>SUBTOTAL(9,$Q$22:Q1189)+1</f>
        <v>1168</v>
      </c>
      <c r="B1190" s="223">
        <v>118110155</v>
      </c>
      <c r="C1190" s="223" t="s">
        <v>2239</v>
      </c>
      <c r="D1190" s="223" t="s">
        <v>95</v>
      </c>
      <c r="E1190" s="223">
        <v>20</v>
      </c>
      <c r="F1190" s="223">
        <v>7.94</v>
      </c>
      <c r="G1190" s="66" t="str">
        <f>IFERROR(VLOOKUP(B1190:B4230,'DOI TUONG'!$C$2:$E$1306,3,FALSE), "")</f>
        <v/>
      </c>
      <c r="H1190" s="66">
        <f t="shared" si="126"/>
        <v>0</v>
      </c>
      <c r="I1190" s="215">
        <f t="shared" si="127"/>
        <v>7.94</v>
      </c>
      <c r="J1190" s="223">
        <v>87</v>
      </c>
      <c r="K1190" s="66" t="str">
        <f t="shared" si="128"/>
        <v>Khá</v>
      </c>
      <c r="L1190" s="66">
        <f t="shared" si="129"/>
        <v>395000</v>
      </c>
      <c r="M1190" s="218" t="str">
        <f t="shared" si="130"/>
        <v/>
      </c>
      <c r="N1190" s="219" t="str">
        <f t="shared" si="131"/>
        <v/>
      </c>
      <c r="O1190" s="219">
        <f t="shared" si="132"/>
        <v>1</v>
      </c>
      <c r="Q1190" s="114">
        <v>1</v>
      </c>
    </row>
    <row r="1191" spans="1:17" ht="21.75" customHeight="1" x14ac:dyDescent="0.3">
      <c r="A1191" s="214">
        <f>SUBTOTAL(9,$Q$22:Q1190)+1</f>
        <v>1169</v>
      </c>
      <c r="B1191" s="223">
        <v>118130163</v>
      </c>
      <c r="C1191" s="223" t="s">
        <v>2837</v>
      </c>
      <c r="D1191" s="223" t="s">
        <v>59</v>
      </c>
      <c r="E1191" s="223">
        <v>17</v>
      </c>
      <c r="F1191" s="223">
        <v>7.94</v>
      </c>
      <c r="G1191" s="66" t="str">
        <f>IFERROR(VLOOKUP(B1191:B4231,'DOI TUONG'!$C$2:$E$1306,3,FALSE), "")</f>
        <v/>
      </c>
      <c r="H1191" s="66">
        <f t="shared" si="126"/>
        <v>0</v>
      </c>
      <c r="I1191" s="215">
        <f t="shared" si="127"/>
        <v>7.94</v>
      </c>
      <c r="J1191" s="223">
        <v>86</v>
      </c>
      <c r="K1191" s="66" t="str">
        <f t="shared" si="128"/>
        <v>Khá</v>
      </c>
      <c r="L1191" s="66">
        <f t="shared" si="129"/>
        <v>395000</v>
      </c>
      <c r="M1191" s="218" t="str">
        <f t="shared" si="130"/>
        <v/>
      </c>
      <c r="N1191" s="219" t="str">
        <f t="shared" si="131"/>
        <v/>
      </c>
      <c r="O1191" s="219">
        <f t="shared" si="132"/>
        <v>1</v>
      </c>
      <c r="Q1191" s="114">
        <v>1</v>
      </c>
    </row>
    <row r="1192" spans="1:17" ht="21.75" customHeight="1" x14ac:dyDescent="0.3">
      <c r="A1192" s="214">
        <f>SUBTOTAL(9,$Q$22:Q1191)+1</f>
        <v>1170</v>
      </c>
      <c r="B1192" s="223">
        <v>106130153</v>
      </c>
      <c r="C1192" s="223" t="s">
        <v>1010</v>
      </c>
      <c r="D1192" s="223" t="s">
        <v>209</v>
      </c>
      <c r="E1192" s="223">
        <v>16</v>
      </c>
      <c r="F1192" s="223">
        <v>7.94</v>
      </c>
      <c r="G1192" s="66" t="str">
        <f>IFERROR(VLOOKUP(B1192:B4232,'DOI TUONG'!$C$2:$E$1306,3,FALSE), "")</f>
        <v/>
      </c>
      <c r="H1192" s="66">
        <f t="shared" si="126"/>
        <v>0</v>
      </c>
      <c r="I1192" s="215">
        <f t="shared" si="127"/>
        <v>7.94</v>
      </c>
      <c r="J1192" s="223">
        <v>85</v>
      </c>
      <c r="K1192" s="66" t="str">
        <f t="shared" si="128"/>
        <v>Khá</v>
      </c>
      <c r="L1192" s="66">
        <f t="shared" si="129"/>
        <v>395000</v>
      </c>
      <c r="M1192" s="218" t="str">
        <f t="shared" si="130"/>
        <v/>
      </c>
      <c r="N1192" s="219" t="str">
        <f t="shared" si="131"/>
        <v/>
      </c>
      <c r="O1192" s="219">
        <f t="shared" si="132"/>
        <v>1</v>
      </c>
      <c r="Q1192" s="114">
        <v>1</v>
      </c>
    </row>
    <row r="1193" spans="1:17" ht="21.75" customHeight="1" x14ac:dyDescent="0.3">
      <c r="A1193" s="214">
        <f>SUBTOTAL(9,$Q$22:Q1192)+1</f>
        <v>1171</v>
      </c>
      <c r="B1193" s="223">
        <v>107140118</v>
      </c>
      <c r="C1193" s="223" t="s">
        <v>118</v>
      </c>
      <c r="D1193" s="223" t="s">
        <v>1998</v>
      </c>
      <c r="E1193" s="223">
        <v>22</v>
      </c>
      <c r="F1193" s="223">
        <v>7.94</v>
      </c>
      <c r="G1193" s="66" t="str">
        <f>IFERROR(VLOOKUP(B1193:B4233,'DOI TUONG'!$C$2:$E$1306,3,FALSE), "")</f>
        <v/>
      </c>
      <c r="H1193" s="66">
        <f t="shared" si="126"/>
        <v>0</v>
      </c>
      <c r="I1193" s="215">
        <f t="shared" si="127"/>
        <v>7.94</v>
      </c>
      <c r="J1193" s="223">
        <v>85</v>
      </c>
      <c r="K1193" s="66" t="str">
        <f t="shared" si="128"/>
        <v>Khá</v>
      </c>
      <c r="L1193" s="66">
        <f t="shared" si="129"/>
        <v>395000</v>
      </c>
      <c r="M1193" s="218" t="str">
        <f t="shared" si="130"/>
        <v/>
      </c>
      <c r="N1193" s="219" t="str">
        <f t="shared" si="131"/>
        <v/>
      </c>
      <c r="O1193" s="219">
        <f t="shared" si="132"/>
        <v>1</v>
      </c>
      <c r="Q1193" s="114">
        <v>1</v>
      </c>
    </row>
    <row r="1194" spans="1:17" ht="21.75" customHeight="1" x14ac:dyDescent="0.3">
      <c r="A1194" s="214">
        <f>SUBTOTAL(9,$Q$22:Q1193)+1</f>
        <v>1172</v>
      </c>
      <c r="B1194" s="223">
        <v>110110328</v>
      </c>
      <c r="C1194" s="223" t="s">
        <v>2343</v>
      </c>
      <c r="D1194" s="223" t="s">
        <v>150</v>
      </c>
      <c r="E1194" s="223">
        <v>19</v>
      </c>
      <c r="F1194" s="223">
        <v>7.74</v>
      </c>
      <c r="G1194" s="66" t="str">
        <f>IFERROR(VLOOKUP(B1194:B4234,'DOI TUONG'!$C$2:$E$1306,3,FALSE), "")</f>
        <v>PBT CĐ</v>
      </c>
      <c r="H1194" s="66">
        <f t="shared" si="126"/>
        <v>0.2</v>
      </c>
      <c r="I1194" s="215">
        <f t="shared" si="127"/>
        <v>7.94</v>
      </c>
      <c r="J1194" s="223">
        <v>85</v>
      </c>
      <c r="K1194" s="66" t="str">
        <f t="shared" si="128"/>
        <v>Khá</v>
      </c>
      <c r="L1194" s="66">
        <f t="shared" si="129"/>
        <v>395000</v>
      </c>
      <c r="M1194" s="218" t="str">
        <f t="shared" si="130"/>
        <v/>
      </c>
      <c r="N1194" s="219" t="str">
        <f t="shared" si="131"/>
        <v/>
      </c>
      <c r="O1194" s="219">
        <f t="shared" si="132"/>
        <v>1</v>
      </c>
      <c r="Q1194" s="114">
        <v>1</v>
      </c>
    </row>
    <row r="1195" spans="1:17" ht="21.75" customHeight="1" x14ac:dyDescent="0.3">
      <c r="A1195" s="214">
        <f>SUBTOTAL(9,$Q$22:Q1194)+1</f>
        <v>1173</v>
      </c>
      <c r="B1195" s="223">
        <v>102140145</v>
      </c>
      <c r="C1195" s="223" t="s">
        <v>1813</v>
      </c>
      <c r="D1195" s="223" t="s">
        <v>1806</v>
      </c>
      <c r="E1195" s="223">
        <v>22</v>
      </c>
      <c r="F1195" s="223">
        <v>7.94</v>
      </c>
      <c r="G1195" s="66" t="str">
        <f>IFERROR(VLOOKUP(B1195:B4235,'DOI TUONG'!$C$2:$E$1306,3,FALSE), "")</f>
        <v/>
      </c>
      <c r="H1195" s="66">
        <f t="shared" si="126"/>
        <v>0</v>
      </c>
      <c r="I1195" s="215">
        <f t="shared" si="127"/>
        <v>7.94</v>
      </c>
      <c r="J1195" s="223">
        <v>84</v>
      </c>
      <c r="K1195" s="66" t="str">
        <f t="shared" si="128"/>
        <v>Khá</v>
      </c>
      <c r="L1195" s="66">
        <f t="shared" si="129"/>
        <v>395000</v>
      </c>
      <c r="M1195" s="218" t="str">
        <f t="shared" si="130"/>
        <v/>
      </c>
      <c r="N1195" s="219" t="str">
        <f t="shared" si="131"/>
        <v/>
      </c>
      <c r="O1195" s="219">
        <f t="shared" si="132"/>
        <v>1</v>
      </c>
      <c r="Q1195" s="114">
        <v>1</v>
      </c>
    </row>
    <row r="1196" spans="1:17" ht="21.75" customHeight="1" x14ac:dyDescent="0.3">
      <c r="A1196" s="214">
        <f>SUBTOTAL(9,$Q$22:Q1195)+1</f>
        <v>1174</v>
      </c>
      <c r="B1196" s="223">
        <v>105140172</v>
      </c>
      <c r="C1196" s="223" t="s">
        <v>3445</v>
      </c>
      <c r="D1196" s="223" t="s">
        <v>1866</v>
      </c>
      <c r="E1196" s="223">
        <v>19</v>
      </c>
      <c r="F1196" s="223">
        <v>7.94</v>
      </c>
      <c r="G1196" s="66" t="str">
        <f>IFERROR(VLOOKUP(B1196:B4236,'DOI TUONG'!$C$2:$E$1306,3,FALSE), "")</f>
        <v/>
      </c>
      <c r="H1196" s="66">
        <f t="shared" si="126"/>
        <v>0</v>
      </c>
      <c r="I1196" s="215">
        <f t="shared" si="127"/>
        <v>7.94</v>
      </c>
      <c r="J1196" s="223">
        <v>83</v>
      </c>
      <c r="K1196" s="66" t="str">
        <f t="shared" si="128"/>
        <v>Khá</v>
      </c>
      <c r="L1196" s="66">
        <f t="shared" si="129"/>
        <v>395000</v>
      </c>
      <c r="M1196" s="218" t="str">
        <f t="shared" si="130"/>
        <v/>
      </c>
      <c r="N1196" s="219" t="str">
        <f t="shared" si="131"/>
        <v/>
      </c>
      <c r="O1196" s="219">
        <f t="shared" si="132"/>
        <v>1</v>
      </c>
      <c r="Q1196" s="114">
        <v>1</v>
      </c>
    </row>
    <row r="1197" spans="1:17" ht="21.75" customHeight="1" x14ac:dyDescent="0.3">
      <c r="A1197" s="214">
        <f>SUBTOTAL(9,$Q$22:Q1196)+1</f>
        <v>1175</v>
      </c>
      <c r="B1197" s="223">
        <v>106130095</v>
      </c>
      <c r="C1197" s="223" t="s">
        <v>1529</v>
      </c>
      <c r="D1197" s="223" t="s">
        <v>313</v>
      </c>
      <c r="E1197" s="223">
        <v>17</v>
      </c>
      <c r="F1197" s="223">
        <v>7.94</v>
      </c>
      <c r="G1197" s="66" t="str">
        <f>IFERROR(VLOOKUP(B1197:B4237,'DOI TUONG'!$C$2:$E$1306,3,FALSE), "")</f>
        <v/>
      </c>
      <c r="H1197" s="66">
        <f t="shared" si="126"/>
        <v>0</v>
      </c>
      <c r="I1197" s="215">
        <f t="shared" si="127"/>
        <v>7.94</v>
      </c>
      <c r="J1197" s="223">
        <v>83</v>
      </c>
      <c r="K1197" s="66" t="str">
        <f t="shared" si="128"/>
        <v>Khá</v>
      </c>
      <c r="L1197" s="66">
        <f t="shared" si="129"/>
        <v>395000</v>
      </c>
      <c r="M1197" s="218" t="str">
        <f t="shared" si="130"/>
        <v/>
      </c>
      <c r="N1197" s="219" t="str">
        <f t="shared" si="131"/>
        <v/>
      </c>
      <c r="O1197" s="219">
        <f t="shared" si="132"/>
        <v>1</v>
      </c>
      <c r="Q1197" s="114">
        <v>1</v>
      </c>
    </row>
    <row r="1198" spans="1:17" ht="21.75" customHeight="1" x14ac:dyDescent="0.3">
      <c r="A1198" s="214">
        <f>SUBTOTAL(9,$Q$22:Q1197)+1</f>
        <v>1176</v>
      </c>
      <c r="B1198" s="223">
        <v>110140132</v>
      </c>
      <c r="C1198" s="223" t="s">
        <v>3926</v>
      </c>
      <c r="D1198" s="223" t="s">
        <v>2296</v>
      </c>
      <c r="E1198" s="223">
        <v>17</v>
      </c>
      <c r="F1198" s="223">
        <v>7.94</v>
      </c>
      <c r="G1198" s="66" t="str">
        <f>IFERROR(VLOOKUP(B1198:B4238,'DOI TUONG'!$C$2:$E$1306,3,FALSE), "")</f>
        <v/>
      </c>
      <c r="H1198" s="66">
        <f t="shared" si="126"/>
        <v>0</v>
      </c>
      <c r="I1198" s="215">
        <f t="shared" si="127"/>
        <v>7.94</v>
      </c>
      <c r="J1198" s="223">
        <v>82</v>
      </c>
      <c r="K1198" s="66" t="str">
        <f t="shared" si="128"/>
        <v>Khá</v>
      </c>
      <c r="L1198" s="66">
        <f t="shared" si="129"/>
        <v>395000</v>
      </c>
      <c r="M1198" s="218" t="str">
        <f t="shared" si="130"/>
        <v/>
      </c>
      <c r="N1198" s="219" t="str">
        <f t="shared" si="131"/>
        <v/>
      </c>
      <c r="O1198" s="219">
        <f t="shared" si="132"/>
        <v>1</v>
      </c>
      <c r="Q1198" s="114">
        <v>1</v>
      </c>
    </row>
    <row r="1199" spans="1:17" ht="21.75" customHeight="1" x14ac:dyDescent="0.3">
      <c r="A1199" s="214">
        <f>SUBTOTAL(9,$Q$22:Q1198)+1</f>
        <v>1177</v>
      </c>
      <c r="B1199" s="223">
        <v>110120207</v>
      </c>
      <c r="C1199" s="223" t="s">
        <v>1382</v>
      </c>
      <c r="D1199" s="223" t="s">
        <v>45</v>
      </c>
      <c r="E1199" s="223">
        <v>16.5</v>
      </c>
      <c r="F1199" s="223">
        <v>7.73</v>
      </c>
      <c r="G1199" s="66" t="str">
        <f>IFERROR(VLOOKUP(B1199:B4239,'DOI TUONG'!$C$2:$E$1306,3,FALSE), "")</f>
        <v>LP</v>
      </c>
      <c r="H1199" s="66">
        <f t="shared" si="126"/>
        <v>0.2</v>
      </c>
      <c r="I1199" s="215">
        <f t="shared" si="127"/>
        <v>7.9300000000000006</v>
      </c>
      <c r="J1199" s="223">
        <v>95</v>
      </c>
      <c r="K1199" s="66" t="str">
        <f t="shared" si="128"/>
        <v>Khá</v>
      </c>
      <c r="L1199" s="66">
        <f t="shared" si="129"/>
        <v>395000</v>
      </c>
      <c r="M1199" s="218" t="str">
        <f t="shared" si="130"/>
        <v/>
      </c>
      <c r="N1199" s="219" t="str">
        <f t="shared" si="131"/>
        <v/>
      </c>
      <c r="O1199" s="219">
        <f t="shared" si="132"/>
        <v>1</v>
      </c>
      <c r="Q1199" s="114">
        <v>1</v>
      </c>
    </row>
    <row r="1200" spans="1:17" ht="21.75" customHeight="1" x14ac:dyDescent="0.3">
      <c r="A1200" s="214">
        <f>SUBTOTAL(9,$Q$22:Q1199)+1</f>
        <v>1178</v>
      </c>
      <c r="B1200" s="223">
        <v>107140216</v>
      </c>
      <c r="C1200" s="223" t="s">
        <v>3074</v>
      </c>
      <c r="D1200" s="223" t="s">
        <v>1991</v>
      </c>
      <c r="E1200" s="223">
        <v>20</v>
      </c>
      <c r="F1200" s="223">
        <v>7.73</v>
      </c>
      <c r="G1200" s="66" t="str">
        <f>IFERROR(VLOOKUP(B1200:B4240,'DOI TUONG'!$C$2:$E$1306,3,FALSE), "")</f>
        <v>PBT CĐ</v>
      </c>
      <c r="H1200" s="66">
        <f t="shared" si="126"/>
        <v>0.2</v>
      </c>
      <c r="I1200" s="215">
        <f t="shared" si="127"/>
        <v>7.9300000000000006</v>
      </c>
      <c r="J1200" s="223">
        <v>90</v>
      </c>
      <c r="K1200" s="66" t="str">
        <f t="shared" si="128"/>
        <v>Khá</v>
      </c>
      <c r="L1200" s="66">
        <f t="shared" si="129"/>
        <v>395000</v>
      </c>
      <c r="M1200" s="218" t="str">
        <f t="shared" si="130"/>
        <v/>
      </c>
      <c r="N1200" s="219" t="str">
        <f t="shared" si="131"/>
        <v/>
      </c>
      <c r="O1200" s="219">
        <f t="shared" si="132"/>
        <v>1</v>
      </c>
      <c r="Q1200" s="114">
        <v>1</v>
      </c>
    </row>
    <row r="1201" spans="1:17" ht="21.75" customHeight="1" x14ac:dyDescent="0.3">
      <c r="A1201" s="214">
        <f>SUBTOTAL(9,$Q$22:Q1200)+1</f>
        <v>1179</v>
      </c>
      <c r="B1201" s="223">
        <v>103120071</v>
      </c>
      <c r="C1201" s="223" t="s">
        <v>75</v>
      </c>
      <c r="D1201" s="223" t="s">
        <v>42</v>
      </c>
      <c r="E1201" s="223">
        <v>15</v>
      </c>
      <c r="F1201" s="223">
        <v>7.63</v>
      </c>
      <c r="G1201" s="66" t="str">
        <f>IFERROR(VLOOKUP(B1201:B4241,'DOI TUONG'!$C$2:$E$1306,3,FALSE), "")</f>
        <v>LT</v>
      </c>
      <c r="H1201" s="66">
        <f t="shared" si="126"/>
        <v>0.3</v>
      </c>
      <c r="I1201" s="215">
        <f t="shared" si="127"/>
        <v>7.93</v>
      </c>
      <c r="J1201" s="223">
        <v>95</v>
      </c>
      <c r="K1201" s="66" t="str">
        <f t="shared" si="128"/>
        <v>Khá</v>
      </c>
      <c r="L1201" s="66">
        <f t="shared" si="129"/>
        <v>395000</v>
      </c>
      <c r="M1201" s="218" t="str">
        <f t="shared" si="130"/>
        <v/>
      </c>
      <c r="N1201" s="219" t="str">
        <f t="shared" si="131"/>
        <v/>
      </c>
      <c r="O1201" s="219">
        <f t="shared" si="132"/>
        <v>1</v>
      </c>
      <c r="Q1201" s="114">
        <v>1</v>
      </c>
    </row>
    <row r="1202" spans="1:17" ht="21.75" customHeight="1" x14ac:dyDescent="0.3">
      <c r="A1202" s="214">
        <f>SUBTOTAL(9,$Q$22:Q1201)+1</f>
        <v>1180</v>
      </c>
      <c r="B1202" s="223">
        <v>110140057</v>
      </c>
      <c r="C1202" s="223" t="s">
        <v>2337</v>
      </c>
      <c r="D1202" s="223" t="s">
        <v>2293</v>
      </c>
      <c r="E1202" s="223">
        <v>19</v>
      </c>
      <c r="F1202" s="223">
        <v>7.63</v>
      </c>
      <c r="G1202" s="66" t="str">
        <f>IFERROR(VLOOKUP(B1202:B4242,'DOI TUONG'!$C$2:$E$1306,3,FALSE), "")</f>
        <v>LT</v>
      </c>
      <c r="H1202" s="66">
        <f t="shared" si="126"/>
        <v>0.3</v>
      </c>
      <c r="I1202" s="215">
        <f t="shared" si="127"/>
        <v>7.93</v>
      </c>
      <c r="J1202" s="223">
        <v>94</v>
      </c>
      <c r="K1202" s="66" t="str">
        <f t="shared" si="128"/>
        <v>Khá</v>
      </c>
      <c r="L1202" s="66">
        <f t="shared" si="129"/>
        <v>395000</v>
      </c>
      <c r="M1202" s="218" t="str">
        <f t="shared" si="130"/>
        <v/>
      </c>
      <c r="N1202" s="219" t="str">
        <f t="shared" si="131"/>
        <v/>
      </c>
      <c r="O1202" s="219">
        <f t="shared" si="132"/>
        <v>1</v>
      </c>
      <c r="Q1202" s="114">
        <v>1</v>
      </c>
    </row>
    <row r="1203" spans="1:17" ht="21.75" customHeight="1" x14ac:dyDescent="0.3">
      <c r="A1203" s="214">
        <f>SUBTOTAL(9,$Q$22:Q1202)+1</f>
        <v>1181</v>
      </c>
      <c r="B1203" s="223">
        <v>102110363</v>
      </c>
      <c r="C1203" s="223" t="s">
        <v>474</v>
      </c>
      <c r="D1203" s="223" t="s">
        <v>32</v>
      </c>
      <c r="E1203" s="223">
        <v>21</v>
      </c>
      <c r="F1203" s="223">
        <v>7.93</v>
      </c>
      <c r="G1203" s="66" t="str">
        <f>IFERROR(VLOOKUP(B1203:B4243,'DOI TUONG'!$C$2:$E$1306,3,FALSE), "")</f>
        <v/>
      </c>
      <c r="H1203" s="66">
        <f t="shared" si="126"/>
        <v>0</v>
      </c>
      <c r="I1203" s="215">
        <f t="shared" si="127"/>
        <v>7.93</v>
      </c>
      <c r="J1203" s="223">
        <v>92</v>
      </c>
      <c r="K1203" s="66" t="str">
        <f t="shared" si="128"/>
        <v>Khá</v>
      </c>
      <c r="L1203" s="66">
        <f t="shared" si="129"/>
        <v>395000</v>
      </c>
      <c r="M1203" s="218" t="str">
        <f t="shared" si="130"/>
        <v/>
      </c>
      <c r="N1203" s="219" t="str">
        <f t="shared" si="131"/>
        <v/>
      </c>
      <c r="O1203" s="219">
        <f t="shared" si="132"/>
        <v>1</v>
      </c>
      <c r="Q1203" s="114">
        <v>1</v>
      </c>
    </row>
    <row r="1204" spans="1:17" ht="21.75" customHeight="1" x14ac:dyDescent="0.3">
      <c r="A1204" s="214">
        <f>SUBTOTAL(9,$Q$22:Q1203)+1</f>
        <v>1182</v>
      </c>
      <c r="B1204" s="223">
        <v>105130269</v>
      </c>
      <c r="C1204" s="223" t="s">
        <v>3446</v>
      </c>
      <c r="D1204" s="223" t="s">
        <v>181</v>
      </c>
      <c r="E1204" s="223">
        <v>22.5</v>
      </c>
      <c r="F1204" s="223">
        <v>7.93</v>
      </c>
      <c r="G1204" s="66" t="str">
        <f>IFERROR(VLOOKUP(B1204:B4244,'DOI TUONG'!$C$2:$E$1306,3,FALSE), "")</f>
        <v/>
      </c>
      <c r="H1204" s="66">
        <f t="shared" si="126"/>
        <v>0</v>
      </c>
      <c r="I1204" s="215">
        <f t="shared" si="127"/>
        <v>7.93</v>
      </c>
      <c r="J1204" s="223">
        <v>92</v>
      </c>
      <c r="K1204" s="66" t="str">
        <f t="shared" si="128"/>
        <v>Khá</v>
      </c>
      <c r="L1204" s="66">
        <f t="shared" si="129"/>
        <v>395000</v>
      </c>
      <c r="M1204" s="218" t="str">
        <f t="shared" si="130"/>
        <v/>
      </c>
      <c r="N1204" s="219" t="str">
        <f t="shared" si="131"/>
        <v/>
      </c>
      <c r="O1204" s="219">
        <f t="shared" si="132"/>
        <v>1</v>
      </c>
      <c r="Q1204" s="114">
        <v>1</v>
      </c>
    </row>
    <row r="1205" spans="1:17" ht="21.75" customHeight="1" x14ac:dyDescent="0.3">
      <c r="A1205" s="214">
        <f>SUBTOTAL(9,$Q$22:Q1204)+1</f>
        <v>1183</v>
      </c>
      <c r="B1205" s="223">
        <v>101110197</v>
      </c>
      <c r="C1205" s="223" t="s">
        <v>1745</v>
      </c>
      <c r="D1205" s="223" t="s">
        <v>170</v>
      </c>
      <c r="E1205" s="223">
        <v>20</v>
      </c>
      <c r="F1205" s="223">
        <v>7.93</v>
      </c>
      <c r="G1205" s="66" t="str">
        <f>IFERROR(VLOOKUP(B1205:B4245,'DOI TUONG'!$C$2:$E$1306,3,FALSE), "")</f>
        <v/>
      </c>
      <c r="H1205" s="66">
        <f t="shared" si="126"/>
        <v>0</v>
      </c>
      <c r="I1205" s="215">
        <f t="shared" si="127"/>
        <v>7.93</v>
      </c>
      <c r="J1205" s="223">
        <v>88</v>
      </c>
      <c r="K1205" s="66" t="str">
        <f t="shared" si="128"/>
        <v>Khá</v>
      </c>
      <c r="L1205" s="66">
        <f t="shared" si="129"/>
        <v>395000</v>
      </c>
      <c r="M1205" s="218" t="str">
        <f t="shared" si="130"/>
        <v/>
      </c>
      <c r="N1205" s="219" t="str">
        <f t="shared" si="131"/>
        <v/>
      </c>
      <c r="O1205" s="219">
        <f t="shared" si="132"/>
        <v>1</v>
      </c>
      <c r="Q1205" s="114">
        <v>1</v>
      </c>
    </row>
    <row r="1206" spans="1:17" ht="21.75" customHeight="1" x14ac:dyDescent="0.3">
      <c r="A1206" s="214">
        <f>SUBTOTAL(9,$Q$22:Q1205)+1</f>
        <v>1184</v>
      </c>
      <c r="B1206" s="223">
        <v>117130021</v>
      </c>
      <c r="C1206" s="223" t="s">
        <v>3729</v>
      </c>
      <c r="D1206" s="223" t="s">
        <v>295</v>
      </c>
      <c r="E1206" s="223">
        <v>16.5</v>
      </c>
      <c r="F1206" s="223">
        <v>7.93</v>
      </c>
      <c r="G1206" s="66" t="str">
        <f>IFERROR(VLOOKUP(B1206:B4246,'DOI TUONG'!$C$2:$E$1306,3,FALSE), "")</f>
        <v/>
      </c>
      <c r="H1206" s="66">
        <f t="shared" si="126"/>
        <v>0</v>
      </c>
      <c r="I1206" s="215">
        <f t="shared" si="127"/>
        <v>7.93</v>
      </c>
      <c r="J1206" s="223">
        <v>88</v>
      </c>
      <c r="K1206" s="66" t="str">
        <f t="shared" si="128"/>
        <v>Khá</v>
      </c>
      <c r="L1206" s="66">
        <f t="shared" si="129"/>
        <v>395000</v>
      </c>
      <c r="M1206" s="218" t="str">
        <f t="shared" si="130"/>
        <v/>
      </c>
      <c r="N1206" s="219" t="str">
        <f t="shared" si="131"/>
        <v/>
      </c>
      <c r="O1206" s="219">
        <f t="shared" si="132"/>
        <v>1</v>
      </c>
      <c r="Q1206" s="114">
        <v>1</v>
      </c>
    </row>
    <row r="1207" spans="1:17" ht="21.75" customHeight="1" x14ac:dyDescent="0.3">
      <c r="A1207" s="214">
        <f>SUBTOTAL(9,$Q$22:Q1206)+1</f>
        <v>1185</v>
      </c>
      <c r="B1207" s="223">
        <v>118120144</v>
      </c>
      <c r="C1207" s="223" t="s">
        <v>807</v>
      </c>
      <c r="D1207" s="223" t="s">
        <v>166</v>
      </c>
      <c r="E1207" s="223">
        <v>18</v>
      </c>
      <c r="F1207" s="223">
        <v>7.93</v>
      </c>
      <c r="G1207" s="66" t="str">
        <f>IFERROR(VLOOKUP(B1207:B4247,'DOI TUONG'!$C$2:$E$1306,3,FALSE), "")</f>
        <v/>
      </c>
      <c r="H1207" s="66">
        <f t="shared" si="126"/>
        <v>0</v>
      </c>
      <c r="I1207" s="215">
        <f t="shared" si="127"/>
        <v>7.93</v>
      </c>
      <c r="J1207" s="223">
        <v>88</v>
      </c>
      <c r="K1207" s="66" t="str">
        <f t="shared" si="128"/>
        <v>Khá</v>
      </c>
      <c r="L1207" s="66">
        <f t="shared" si="129"/>
        <v>395000</v>
      </c>
      <c r="M1207" s="218" t="str">
        <f t="shared" si="130"/>
        <v/>
      </c>
      <c r="N1207" s="219" t="str">
        <f t="shared" si="131"/>
        <v/>
      </c>
      <c r="O1207" s="219">
        <f t="shared" si="132"/>
        <v>1</v>
      </c>
      <c r="Q1207" s="114">
        <v>1</v>
      </c>
    </row>
    <row r="1208" spans="1:17" ht="21.75" customHeight="1" x14ac:dyDescent="0.3">
      <c r="A1208" s="214">
        <f>SUBTOTAL(9,$Q$22:Q1207)+1</f>
        <v>1186</v>
      </c>
      <c r="B1208" s="223">
        <v>102140157</v>
      </c>
      <c r="C1208" s="223" t="s">
        <v>3335</v>
      </c>
      <c r="D1208" s="223" t="s">
        <v>1806</v>
      </c>
      <c r="E1208" s="223">
        <v>20</v>
      </c>
      <c r="F1208" s="223">
        <v>7.93</v>
      </c>
      <c r="G1208" s="66" t="str">
        <f>IFERROR(VLOOKUP(B1208:B4248,'DOI TUONG'!$C$2:$E$1306,3,FALSE), "")</f>
        <v/>
      </c>
      <c r="H1208" s="66">
        <f t="shared" si="126"/>
        <v>0</v>
      </c>
      <c r="I1208" s="215">
        <f t="shared" si="127"/>
        <v>7.93</v>
      </c>
      <c r="J1208" s="223">
        <v>87</v>
      </c>
      <c r="K1208" s="66" t="str">
        <f t="shared" si="128"/>
        <v>Khá</v>
      </c>
      <c r="L1208" s="66">
        <f t="shared" si="129"/>
        <v>395000</v>
      </c>
      <c r="M1208" s="218" t="str">
        <f t="shared" si="130"/>
        <v/>
      </c>
      <c r="N1208" s="219" t="str">
        <f t="shared" si="131"/>
        <v/>
      </c>
      <c r="O1208" s="219">
        <f t="shared" si="132"/>
        <v>1</v>
      </c>
      <c r="Q1208" s="114">
        <v>1</v>
      </c>
    </row>
    <row r="1209" spans="1:17" ht="21.75" customHeight="1" x14ac:dyDescent="0.3">
      <c r="A1209" s="214">
        <f>SUBTOTAL(9,$Q$22:Q1208)+1</f>
        <v>1187</v>
      </c>
      <c r="B1209" s="223">
        <v>107130066</v>
      </c>
      <c r="C1209" s="223" t="s">
        <v>3593</v>
      </c>
      <c r="D1209" s="223" t="s">
        <v>302</v>
      </c>
      <c r="E1209" s="223">
        <v>17</v>
      </c>
      <c r="F1209" s="223">
        <v>7.93</v>
      </c>
      <c r="G1209" s="66" t="str">
        <f>IFERROR(VLOOKUP(B1209:B4249,'DOI TUONG'!$C$2:$E$1306,3,FALSE), "")</f>
        <v/>
      </c>
      <c r="H1209" s="66">
        <f t="shared" si="126"/>
        <v>0</v>
      </c>
      <c r="I1209" s="215">
        <f t="shared" si="127"/>
        <v>7.93</v>
      </c>
      <c r="J1209" s="223">
        <v>87</v>
      </c>
      <c r="K1209" s="66" t="str">
        <f t="shared" si="128"/>
        <v>Khá</v>
      </c>
      <c r="L1209" s="66">
        <f t="shared" si="129"/>
        <v>395000</v>
      </c>
      <c r="M1209" s="218" t="str">
        <f t="shared" si="130"/>
        <v/>
      </c>
      <c r="N1209" s="219" t="str">
        <f t="shared" si="131"/>
        <v/>
      </c>
      <c r="O1209" s="219">
        <f t="shared" si="132"/>
        <v>1</v>
      </c>
      <c r="Q1209" s="114">
        <v>1</v>
      </c>
    </row>
    <row r="1210" spans="1:17" ht="21.75" customHeight="1" x14ac:dyDescent="0.3">
      <c r="A1210" s="214">
        <f>SUBTOTAL(9,$Q$22:Q1209)+1</f>
        <v>1188</v>
      </c>
      <c r="B1210" s="223">
        <v>107110413</v>
      </c>
      <c r="C1210" s="223" t="s">
        <v>2050</v>
      </c>
      <c r="D1210" s="223" t="s">
        <v>112</v>
      </c>
      <c r="E1210" s="223">
        <v>17</v>
      </c>
      <c r="F1210" s="223">
        <v>7.93</v>
      </c>
      <c r="G1210" s="66" t="str">
        <f>IFERROR(VLOOKUP(B1210:B4250,'DOI TUONG'!$C$2:$E$1306,3,FALSE), "")</f>
        <v/>
      </c>
      <c r="H1210" s="66">
        <f t="shared" si="126"/>
        <v>0</v>
      </c>
      <c r="I1210" s="215">
        <f t="shared" si="127"/>
        <v>7.93</v>
      </c>
      <c r="J1210" s="223">
        <v>87</v>
      </c>
      <c r="K1210" s="66" t="str">
        <f t="shared" si="128"/>
        <v>Khá</v>
      </c>
      <c r="L1210" s="66">
        <f t="shared" si="129"/>
        <v>395000</v>
      </c>
      <c r="M1210" s="218" t="str">
        <f t="shared" si="130"/>
        <v/>
      </c>
      <c r="N1210" s="219" t="str">
        <f t="shared" si="131"/>
        <v/>
      </c>
      <c r="O1210" s="219">
        <f t="shared" si="132"/>
        <v>1</v>
      </c>
      <c r="Q1210" s="114">
        <v>1</v>
      </c>
    </row>
    <row r="1211" spans="1:17" ht="21.75" customHeight="1" x14ac:dyDescent="0.3">
      <c r="A1211" s="214">
        <f>SUBTOTAL(9,$Q$22:Q1210)+1</f>
        <v>1189</v>
      </c>
      <c r="B1211" s="223">
        <v>117120123</v>
      </c>
      <c r="C1211" s="223" t="s">
        <v>3730</v>
      </c>
      <c r="D1211" s="223" t="s">
        <v>92</v>
      </c>
      <c r="E1211" s="223">
        <v>17</v>
      </c>
      <c r="F1211" s="223">
        <v>7.93</v>
      </c>
      <c r="G1211" s="66" t="str">
        <f>IFERROR(VLOOKUP(B1211:B4251,'DOI TUONG'!$C$2:$E$1306,3,FALSE), "")</f>
        <v/>
      </c>
      <c r="H1211" s="66">
        <f t="shared" si="126"/>
        <v>0</v>
      </c>
      <c r="I1211" s="215">
        <f t="shared" si="127"/>
        <v>7.93</v>
      </c>
      <c r="J1211" s="223">
        <v>87</v>
      </c>
      <c r="K1211" s="66" t="str">
        <f t="shared" si="128"/>
        <v>Khá</v>
      </c>
      <c r="L1211" s="66">
        <f t="shared" si="129"/>
        <v>395000</v>
      </c>
      <c r="M1211" s="218" t="str">
        <f t="shared" si="130"/>
        <v/>
      </c>
      <c r="N1211" s="219" t="str">
        <f t="shared" si="131"/>
        <v/>
      </c>
      <c r="O1211" s="219">
        <f t="shared" si="132"/>
        <v>1</v>
      </c>
      <c r="Q1211" s="114">
        <v>1</v>
      </c>
    </row>
    <row r="1212" spans="1:17" ht="21.75" customHeight="1" x14ac:dyDescent="0.3">
      <c r="A1212" s="214">
        <f>SUBTOTAL(9,$Q$22:Q1211)+1</f>
        <v>1190</v>
      </c>
      <c r="B1212" s="223">
        <v>105130126</v>
      </c>
      <c r="C1212" s="223" t="s">
        <v>3447</v>
      </c>
      <c r="D1212" s="223" t="s">
        <v>265</v>
      </c>
      <c r="E1212" s="223">
        <v>17.5</v>
      </c>
      <c r="F1212" s="223">
        <v>7.93</v>
      </c>
      <c r="G1212" s="66" t="str">
        <f>IFERROR(VLOOKUP(B1212:B4252,'DOI TUONG'!$C$2:$E$1306,3,FALSE), "")</f>
        <v/>
      </c>
      <c r="H1212" s="66">
        <f t="shared" si="126"/>
        <v>0</v>
      </c>
      <c r="I1212" s="215">
        <f t="shared" si="127"/>
        <v>7.93</v>
      </c>
      <c r="J1212" s="223">
        <v>86</v>
      </c>
      <c r="K1212" s="66" t="str">
        <f t="shared" si="128"/>
        <v>Khá</v>
      </c>
      <c r="L1212" s="66">
        <f t="shared" si="129"/>
        <v>395000</v>
      </c>
      <c r="M1212" s="218" t="str">
        <f t="shared" si="130"/>
        <v/>
      </c>
      <c r="N1212" s="219" t="str">
        <f t="shared" si="131"/>
        <v/>
      </c>
      <c r="O1212" s="219">
        <f t="shared" si="132"/>
        <v>1</v>
      </c>
      <c r="Q1212" s="114">
        <v>1</v>
      </c>
    </row>
    <row r="1213" spans="1:17" ht="21.75" customHeight="1" x14ac:dyDescent="0.3">
      <c r="A1213" s="214">
        <f>SUBTOTAL(9,$Q$22:Q1212)+1</f>
        <v>1191</v>
      </c>
      <c r="B1213" s="223">
        <v>107120156</v>
      </c>
      <c r="C1213" s="223" t="s">
        <v>2964</v>
      </c>
      <c r="D1213" s="223" t="s">
        <v>29</v>
      </c>
      <c r="E1213" s="223">
        <v>16</v>
      </c>
      <c r="F1213" s="223">
        <v>7.93</v>
      </c>
      <c r="G1213" s="66" t="str">
        <f>IFERROR(VLOOKUP(B1213:B4253,'DOI TUONG'!$C$2:$E$1306,3,FALSE), "")</f>
        <v/>
      </c>
      <c r="H1213" s="66">
        <f t="shared" si="126"/>
        <v>0</v>
      </c>
      <c r="I1213" s="215">
        <f t="shared" si="127"/>
        <v>7.93</v>
      </c>
      <c r="J1213" s="223">
        <v>86</v>
      </c>
      <c r="K1213" s="66" t="str">
        <f t="shared" si="128"/>
        <v>Khá</v>
      </c>
      <c r="L1213" s="66">
        <f t="shared" si="129"/>
        <v>395000</v>
      </c>
      <c r="M1213" s="218" t="str">
        <f t="shared" si="130"/>
        <v/>
      </c>
      <c r="N1213" s="219" t="str">
        <f t="shared" si="131"/>
        <v/>
      </c>
      <c r="O1213" s="219">
        <f t="shared" si="132"/>
        <v>1</v>
      </c>
      <c r="Q1213" s="114">
        <v>1</v>
      </c>
    </row>
    <row r="1214" spans="1:17" ht="21.75" customHeight="1" x14ac:dyDescent="0.3">
      <c r="A1214" s="214">
        <f>SUBTOTAL(9,$Q$22:Q1213)+1</f>
        <v>1192</v>
      </c>
      <c r="B1214" s="223">
        <v>118130116</v>
      </c>
      <c r="C1214" s="223" t="s">
        <v>1166</v>
      </c>
      <c r="D1214" s="223" t="s">
        <v>97</v>
      </c>
      <c r="E1214" s="223">
        <v>19</v>
      </c>
      <c r="F1214" s="223">
        <v>7.93</v>
      </c>
      <c r="G1214" s="66" t="str">
        <f>IFERROR(VLOOKUP(B1214:B4254,'DOI TUONG'!$C$2:$E$1306,3,FALSE), "")</f>
        <v/>
      </c>
      <c r="H1214" s="66">
        <f t="shared" si="126"/>
        <v>0</v>
      </c>
      <c r="I1214" s="215">
        <f t="shared" si="127"/>
        <v>7.93</v>
      </c>
      <c r="J1214" s="223">
        <v>86</v>
      </c>
      <c r="K1214" s="66" t="str">
        <f t="shared" si="128"/>
        <v>Khá</v>
      </c>
      <c r="L1214" s="66">
        <f t="shared" si="129"/>
        <v>395000</v>
      </c>
      <c r="M1214" s="218" t="str">
        <f t="shared" si="130"/>
        <v/>
      </c>
      <c r="N1214" s="219" t="str">
        <f t="shared" si="131"/>
        <v/>
      </c>
      <c r="O1214" s="219">
        <f t="shared" si="132"/>
        <v>1</v>
      </c>
      <c r="Q1214" s="114">
        <v>1</v>
      </c>
    </row>
    <row r="1215" spans="1:17" ht="21.75" customHeight="1" x14ac:dyDescent="0.3">
      <c r="A1215" s="214">
        <f>SUBTOTAL(9,$Q$22:Q1214)+1</f>
        <v>1193</v>
      </c>
      <c r="B1215" s="223">
        <v>102110160</v>
      </c>
      <c r="C1215" s="223" t="s">
        <v>2508</v>
      </c>
      <c r="D1215" s="223" t="s">
        <v>115</v>
      </c>
      <c r="E1215" s="223">
        <v>16</v>
      </c>
      <c r="F1215" s="223">
        <v>7.93</v>
      </c>
      <c r="G1215" s="66" t="str">
        <f>IFERROR(VLOOKUP(B1215:B4255,'DOI TUONG'!$C$2:$E$1306,3,FALSE), "")</f>
        <v/>
      </c>
      <c r="H1215" s="66">
        <f t="shared" si="126"/>
        <v>0</v>
      </c>
      <c r="I1215" s="215">
        <f t="shared" si="127"/>
        <v>7.93</v>
      </c>
      <c r="J1215" s="223">
        <v>85</v>
      </c>
      <c r="K1215" s="66" t="str">
        <f t="shared" si="128"/>
        <v>Khá</v>
      </c>
      <c r="L1215" s="66">
        <f t="shared" si="129"/>
        <v>395000</v>
      </c>
      <c r="M1215" s="218" t="str">
        <f t="shared" si="130"/>
        <v/>
      </c>
      <c r="N1215" s="219" t="str">
        <f t="shared" si="131"/>
        <v/>
      </c>
      <c r="O1215" s="219">
        <f t="shared" si="132"/>
        <v>1</v>
      </c>
      <c r="Q1215" s="114">
        <v>1</v>
      </c>
    </row>
    <row r="1216" spans="1:17" ht="21.75" customHeight="1" x14ac:dyDescent="0.3">
      <c r="A1216" s="214">
        <f>SUBTOTAL(9,$Q$22:Q1215)+1</f>
        <v>1194</v>
      </c>
      <c r="B1216" s="223">
        <v>102110308</v>
      </c>
      <c r="C1216" s="223" t="s">
        <v>1844</v>
      </c>
      <c r="D1216" s="223" t="s">
        <v>145</v>
      </c>
      <c r="E1216" s="223">
        <v>16</v>
      </c>
      <c r="F1216" s="223">
        <v>7.93</v>
      </c>
      <c r="G1216" s="66" t="str">
        <f>IFERROR(VLOOKUP(B1216:B4256,'DOI TUONG'!$C$2:$E$1306,3,FALSE), "")</f>
        <v/>
      </c>
      <c r="H1216" s="66">
        <f t="shared" si="126"/>
        <v>0</v>
      </c>
      <c r="I1216" s="215">
        <f t="shared" si="127"/>
        <v>7.93</v>
      </c>
      <c r="J1216" s="223">
        <v>84</v>
      </c>
      <c r="K1216" s="66" t="str">
        <f t="shared" si="128"/>
        <v>Khá</v>
      </c>
      <c r="L1216" s="66">
        <f t="shared" si="129"/>
        <v>395000</v>
      </c>
      <c r="M1216" s="218" t="str">
        <f t="shared" si="130"/>
        <v/>
      </c>
      <c r="N1216" s="219" t="str">
        <f t="shared" si="131"/>
        <v/>
      </c>
      <c r="O1216" s="219">
        <f t="shared" si="132"/>
        <v>1</v>
      </c>
      <c r="Q1216" s="114">
        <v>1</v>
      </c>
    </row>
    <row r="1217" spans="1:17" ht="21.75" customHeight="1" x14ac:dyDescent="0.3">
      <c r="A1217" s="214">
        <f>SUBTOTAL(9,$Q$22:Q1216)+1</f>
        <v>1195</v>
      </c>
      <c r="B1217" s="223">
        <v>105120408</v>
      </c>
      <c r="C1217" s="223" t="s">
        <v>831</v>
      </c>
      <c r="D1217" s="223" t="s">
        <v>168</v>
      </c>
      <c r="E1217" s="223">
        <v>16</v>
      </c>
      <c r="F1217" s="223">
        <v>7.93</v>
      </c>
      <c r="G1217" s="66" t="str">
        <f>IFERROR(VLOOKUP(B1217:B4257,'DOI TUONG'!$C$2:$E$1306,3,FALSE), "")</f>
        <v/>
      </c>
      <c r="H1217" s="66">
        <f t="shared" si="126"/>
        <v>0</v>
      </c>
      <c r="I1217" s="215">
        <f t="shared" si="127"/>
        <v>7.93</v>
      </c>
      <c r="J1217" s="223">
        <v>84</v>
      </c>
      <c r="K1217" s="66" t="str">
        <f t="shared" si="128"/>
        <v>Khá</v>
      </c>
      <c r="L1217" s="66">
        <f t="shared" si="129"/>
        <v>395000</v>
      </c>
      <c r="M1217" s="218" t="str">
        <f t="shared" si="130"/>
        <v/>
      </c>
      <c r="N1217" s="219" t="str">
        <f t="shared" si="131"/>
        <v/>
      </c>
      <c r="O1217" s="219">
        <f t="shared" si="132"/>
        <v>1</v>
      </c>
      <c r="Q1217" s="114">
        <v>1</v>
      </c>
    </row>
    <row r="1218" spans="1:17" ht="21.75" customHeight="1" x14ac:dyDescent="0.3">
      <c r="A1218" s="214">
        <f>SUBTOTAL(9,$Q$22:Q1217)+1</f>
        <v>1196</v>
      </c>
      <c r="B1218" s="223">
        <v>105120226</v>
      </c>
      <c r="C1218" s="223" t="s">
        <v>3448</v>
      </c>
      <c r="D1218" s="223" t="s">
        <v>83</v>
      </c>
      <c r="E1218" s="223">
        <v>16</v>
      </c>
      <c r="F1218" s="223">
        <v>7.93</v>
      </c>
      <c r="G1218" s="66" t="str">
        <f>IFERROR(VLOOKUP(B1218:B4258,'DOI TUONG'!$C$2:$E$1306,3,FALSE), "")</f>
        <v/>
      </c>
      <c r="H1218" s="66">
        <f t="shared" si="126"/>
        <v>0</v>
      </c>
      <c r="I1218" s="215">
        <f t="shared" si="127"/>
        <v>7.93</v>
      </c>
      <c r="J1218" s="223">
        <v>83</v>
      </c>
      <c r="K1218" s="66" t="str">
        <f t="shared" si="128"/>
        <v>Khá</v>
      </c>
      <c r="L1218" s="66">
        <f t="shared" si="129"/>
        <v>395000</v>
      </c>
      <c r="M1218" s="218" t="str">
        <f t="shared" si="130"/>
        <v/>
      </c>
      <c r="N1218" s="219" t="str">
        <f t="shared" si="131"/>
        <v/>
      </c>
      <c r="O1218" s="219">
        <f t="shared" si="132"/>
        <v>1</v>
      </c>
      <c r="Q1218" s="114">
        <v>1</v>
      </c>
    </row>
    <row r="1219" spans="1:17" ht="21.75" customHeight="1" x14ac:dyDescent="0.3">
      <c r="A1219" s="214">
        <f>SUBTOTAL(9,$Q$22:Q1218)+1</f>
        <v>1197</v>
      </c>
      <c r="B1219" s="223">
        <v>118120070</v>
      </c>
      <c r="C1219" s="223" t="s">
        <v>3790</v>
      </c>
      <c r="D1219" s="223" t="s">
        <v>80</v>
      </c>
      <c r="E1219" s="223">
        <v>19</v>
      </c>
      <c r="F1219" s="223">
        <v>7.93</v>
      </c>
      <c r="G1219" s="66" t="str">
        <f>IFERROR(VLOOKUP(B1219:B4259,'DOI TUONG'!$C$2:$E$1306,3,FALSE), "")</f>
        <v/>
      </c>
      <c r="H1219" s="66">
        <f t="shared" si="126"/>
        <v>0</v>
      </c>
      <c r="I1219" s="215">
        <f t="shared" si="127"/>
        <v>7.93</v>
      </c>
      <c r="J1219" s="223">
        <v>83</v>
      </c>
      <c r="K1219" s="66" t="str">
        <f t="shared" si="128"/>
        <v>Khá</v>
      </c>
      <c r="L1219" s="66">
        <f t="shared" si="129"/>
        <v>395000</v>
      </c>
      <c r="M1219" s="218" t="str">
        <f t="shared" si="130"/>
        <v/>
      </c>
      <c r="N1219" s="219" t="str">
        <f t="shared" si="131"/>
        <v/>
      </c>
      <c r="O1219" s="219">
        <f t="shared" si="132"/>
        <v>1</v>
      </c>
      <c r="Q1219" s="114">
        <v>1</v>
      </c>
    </row>
    <row r="1220" spans="1:17" ht="21.75" customHeight="1" x14ac:dyDescent="0.3">
      <c r="A1220" s="214">
        <f>SUBTOTAL(9,$Q$22:Q1219)+1</f>
        <v>1198</v>
      </c>
      <c r="B1220" s="223">
        <v>106140010</v>
      </c>
      <c r="C1220" s="223" t="s">
        <v>3553</v>
      </c>
      <c r="D1220" s="223" t="s">
        <v>1971</v>
      </c>
      <c r="E1220" s="223">
        <v>20</v>
      </c>
      <c r="F1220" s="223">
        <v>7.93</v>
      </c>
      <c r="G1220" s="66" t="str">
        <f>IFERROR(VLOOKUP(B1220:B4260,'DOI TUONG'!$C$2:$E$1306,3,FALSE), "")</f>
        <v/>
      </c>
      <c r="H1220" s="66">
        <f t="shared" si="126"/>
        <v>0</v>
      </c>
      <c r="I1220" s="215">
        <f t="shared" si="127"/>
        <v>7.93</v>
      </c>
      <c r="J1220" s="223">
        <v>82</v>
      </c>
      <c r="K1220" s="66" t="str">
        <f t="shared" si="128"/>
        <v>Khá</v>
      </c>
      <c r="L1220" s="66">
        <f t="shared" si="129"/>
        <v>395000</v>
      </c>
      <c r="M1220" s="218" t="str">
        <f t="shared" si="130"/>
        <v/>
      </c>
      <c r="N1220" s="219" t="str">
        <f t="shared" si="131"/>
        <v/>
      </c>
      <c r="O1220" s="219">
        <f t="shared" si="132"/>
        <v>1</v>
      </c>
      <c r="Q1220" s="114">
        <v>1</v>
      </c>
    </row>
    <row r="1221" spans="1:17" ht="21.75" customHeight="1" x14ac:dyDescent="0.3">
      <c r="A1221" s="214">
        <f>SUBTOTAL(9,$Q$22:Q1220)+1</f>
        <v>1199</v>
      </c>
      <c r="B1221" s="223">
        <v>107110294</v>
      </c>
      <c r="C1221" s="223" t="s">
        <v>1188</v>
      </c>
      <c r="D1221" s="223" t="s">
        <v>132</v>
      </c>
      <c r="E1221" s="223">
        <v>19</v>
      </c>
      <c r="F1221" s="223">
        <v>7.93</v>
      </c>
      <c r="G1221" s="66" t="str">
        <f>IFERROR(VLOOKUP(B1221:B4261,'DOI TUONG'!$C$2:$E$1306,3,FALSE), "")</f>
        <v/>
      </c>
      <c r="H1221" s="66">
        <f t="shared" si="126"/>
        <v>0</v>
      </c>
      <c r="I1221" s="215">
        <f t="shared" si="127"/>
        <v>7.93</v>
      </c>
      <c r="J1221" s="223">
        <v>82</v>
      </c>
      <c r="K1221" s="66" t="str">
        <f t="shared" si="128"/>
        <v>Khá</v>
      </c>
      <c r="L1221" s="66">
        <f t="shared" si="129"/>
        <v>395000</v>
      </c>
      <c r="M1221" s="218" t="str">
        <f t="shared" si="130"/>
        <v/>
      </c>
      <c r="N1221" s="219" t="str">
        <f t="shared" si="131"/>
        <v/>
      </c>
      <c r="O1221" s="219">
        <f t="shared" si="132"/>
        <v>1</v>
      </c>
      <c r="Q1221" s="114">
        <v>1</v>
      </c>
    </row>
    <row r="1222" spans="1:17" ht="21.75" customHeight="1" x14ac:dyDescent="0.3">
      <c r="A1222" s="214">
        <f>SUBTOTAL(9,$Q$22:Q1221)+1</f>
        <v>1200</v>
      </c>
      <c r="B1222" s="223">
        <v>117120091</v>
      </c>
      <c r="C1222" s="223" t="s">
        <v>1184</v>
      </c>
      <c r="D1222" s="223" t="s">
        <v>189</v>
      </c>
      <c r="E1222" s="223">
        <v>17</v>
      </c>
      <c r="F1222" s="223">
        <v>7.93</v>
      </c>
      <c r="G1222" s="66" t="str">
        <f>IFERROR(VLOOKUP(B1222:B4262,'DOI TUONG'!$C$2:$E$1306,3,FALSE), "")</f>
        <v/>
      </c>
      <c r="H1222" s="66">
        <f t="shared" si="126"/>
        <v>0</v>
      </c>
      <c r="I1222" s="215">
        <f t="shared" si="127"/>
        <v>7.93</v>
      </c>
      <c r="J1222" s="223">
        <v>82</v>
      </c>
      <c r="K1222" s="66" t="str">
        <f t="shared" si="128"/>
        <v>Khá</v>
      </c>
      <c r="L1222" s="66">
        <f t="shared" si="129"/>
        <v>395000</v>
      </c>
      <c r="M1222" s="218" t="str">
        <f t="shared" si="130"/>
        <v/>
      </c>
      <c r="N1222" s="219" t="str">
        <f t="shared" si="131"/>
        <v/>
      </c>
      <c r="O1222" s="219">
        <f t="shared" si="132"/>
        <v>1</v>
      </c>
      <c r="Q1222" s="114">
        <v>1</v>
      </c>
    </row>
    <row r="1223" spans="1:17" ht="21.75" customHeight="1" x14ac:dyDescent="0.3">
      <c r="A1223" s="214">
        <f>SUBTOTAL(9,$Q$22:Q1222)+1</f>
        <v>1201</v>
      </c>
      <c r="B1223" s="223">
        <v>118120031</v>
      </c>
      <c r="C1223" s="223" t="s">
        <v>1533</v>
      </c>
      <c r="D1223" s="223" t="s">
        <v>82</v>
      </c>
      <c r="E1223" s="223">
        <v>19</v>
      </c>
      <c r="F1223" s="223">
        <v>7.93</v>
      </c>
      <c r="G1223" s="66" t="str">
        <f>IFERROR(VLOOKUP(B1223:B4263,'DOI TUONG'!$C$2:$E$1306,3,FALSE), "")</f>
        <v/>
      </c>
      <c r="H1223" s="66">
        <f t="shared" si="126"/>
        <v>0</v>
      </c>
      <c r="I1223" s="215">
        <f t="shared" si="127"/>
        <v>7.93</v>
      </c>
      <c r="J1223" s="223">
        <v>81</v>
      </c>
      <c r="K1223" s="66" t="str">
        <f t="shared" si="128"/>
        <v>Khá</v>
      </c>
      <c r="L1223" s="66">
        <f t="shared" si="129"/>
        <v>395000</v>
      </c>
      <c r="M1223" s="218" t="str">
        <f t="shared" si="130"/>
        <v/>
      </c>
      <c r="N1223" s="219" t="str">
        <f t="shared" si="131"/>
        <v/>
      </c>
      <c r="O1223" s="219">
        <f t="shared" si="132"/>
        <v>1</v>
      </c>
      <c r="Q1223" s="114">
        <v>1</v>
      </c>
    </row>
    <row r="1224" spans="1:17" ht="21.75" customHeight="1" x14ac:dyDescent="0.3">
      <c r="A1224" s="214">
        <f>SUBTOTAL(9,$Q$22:Q1223)+1</f>
        <v>1202</v>
      </c>
      <c r="B1224" s="223">
        <v>101120310</v>
      </c>
      <c r="C1224" s="223" t="s">
        <v>578</v>
      </c>
      <c r="D1224" s="223" t="s">
        <v>103</v>
      </c>
      <c r="E1224" s="223">
        <v>17</v>
      </c>
      <c r="F1224" s="223">
        <v>7.72</v>
      </c>
      <c r="G1224" s="66" t="str">
        <f>IFERROR(VLOOKUP(B1224:B4264,'DOI TUONG'!$C$2:$E$1306,3,FALSE), "")</f>
        <v>LP</v>
      </c>
      <c r="H1224" s="66">
        <f t="shared" si="126"/>
        <v>0.2</v>
      </c>
      <c r="I1224" s="215">
        <f t="shared" si="127"/>
        <v>7.92</v>
      </c>
      <c r="J1224" s="223">
        <v>93</v>
      </c>
      <c r="K1224" s="66" t="str">
        <f t="shared" si="128"/>
        <v>Khá</v>
      </c>
      <c r="L1224" s="66">
        <f t="shared" si="129"/>
        <v>395000</v>
      </c>
      <c r="M1224" s="218" t="str">
        <f t="shared" si="130"/>
        <v/>
      </c>
      <c r="N1224" s="219" t="str">
        <f t="shared" si="131"/>
        <v/>
      </c>
      <c r="O1224" s="219">
        <f t="shared" si="132"/>
        <v>1</v>
      </c>
      <c r="Q1224" s="114">
        <v>1</v>
      </c>
    </row>
    <row r="1225" spans="1:17" ht="21.75" customHeight="1" x14ac:dyDescent="0.3">
      <c r="A1225" s="214">
        <f>SUBTOTAL(9,$Q$22:Q1224)+1</f>
        <v>1203</v>
      </c>
      <c r="B1225" s="223">
        <v>117130069</v>
      </c>
      <c r="C1225" s="223" t="s">
        <v>2152</v>
      </c>
      <c r="D1225" s="223" t="s">
        <v>295</v>
      </c>
      <c r="E1225" s="223">
        <v>18</v>
      </c>
      <c r="F1225" s="223">
        <v>7.72</v>
      </c>
      <c r="G1225" s="66" t="str">
        <f>IFERROR(VLOOKUP(B1225:B4265,'DOI TUONG'!$C$2:$E$1306,3,FALSE), "")</f>
        <v>PBT CĐ</v>
      </c>
      <c r="H1225" s="66">
        <f t="shared" si="126"/>
        <v>0.2</v>
      </c>
      <c r="I1225" s="215">
        <f t="shared" si="127"/>
        <v>7.92</v>
      </c>
      <c r="J1225" s="223">
        <v>92</v>
      </c>
      <c r="K1225" s="66" t="str">
        <f t="shared" si="128"/>
        <v>Khá</v>
      </c>
      <c r="L1225" s="66">
        <f t="shared" si="129"/>
        <v>395000</v>
      </c>
      <c r="M1225" s="218" t="str">
        <f t="shared" si="130"/>
        <v/>
      </c>
      <c r="N1225" s="219" t="str">
        <f t="shared" si="131"/>
        <v/>
      </c>
      <c r="O1225" s="219">
        <f t="shared" si="132"/>
        <v>1</v>
      </c>
      <c r="Q1225" s="114">
        <v>1</v>
      </c>
    </row>
    <row r="1226" spans="1:17" ht="21.75" customHeight="1" x14ac:dyDescent="0.3">
      <c r="A1226" s="214">
        <f>SUBTOTAL(9,$Q$22:Q1225)+1</f>
        <v>1204</v>
      </c>
      <c r="B1226" s="223">
        <v>101110168</v>
      </c>
      <c r="C1226" s="223" t="s">
        <v>1624</v>
      </c>
      <c r="D1226" s="223" t="s">
        <v>170</v>
      </c>
      <c r="E1226" s="223">
        <v>20</v>
      </c>
      <c r="F1226" s="223">
        <v>7.92</v>
      </c>
      <c r="G1226" s="66" t="str">
        <f>IFERROR(VLOOKUP(B1226:B4266,'DOI TUONG'!$C$2:$E$1306,3,FALSE), "")</f>
        <v/>
      </c>
      <c r="H1226" s="66">
        <f t="shared" si="126"/>
        <v>0</v>
      </c>
      <c r="I1226" s="215">
        <f t="shared" si="127"/>
        <v>7.92</v>
      </c>
      <c r="J1226" s="223">
        <v>89</v>
      </c>
      <c r="K1226" s="66" t="str">
        <f t="shared" si="128"/>
        <v>Khá</v>
      </c>
      <c r="L1226" s="66">
        <f t="shared" si="129"/>
        <v>395000</v>
      </c>
      <c r="M1226" s="218" t="str">
        <f t="shared" si="130"/>
        <v/>
      </c>
      <c r="N1226" s="219" t="str">
        <f t="shared" si="131"/>
        <v/>
      </c>
      <c r="O1226" s="219">
        <f t="shared" si="132"/>
        <v>1</v>
      </c>
      <c r="Q1226" s="114">
        <v>1</v>
      </c>
    </row>
    <row r="1227" spans="1:17" ht="21.75" customHeight="1" x14ac:dyDescent="0.3">
      <c r="A1227" s="214">
        <f>SUBTOTAL(9,$Q$22:Q1226)+1</f>
        <v>1205</v>
      </c>
      <c r="B1227" s="223">
        <v>107140146</v>
      </c>
      <c r="C1227" s="223" t="s">
        <v>2043</v>
      </c>
      <c r="D1227" s="223" t="s">
        <v>1998</v>
      </c>
      <c r="E1227" s="223">
        <v>21</v>
      </c>
      <c r="F1227" s="223">
        <v>7.92</v>
      </c>
      <c r="G1227" s="66" t="str">
        <f>IFERROR(VLOOKUP(B1227:B4267,'DOI TUONG'!$C$2:$E$1306,3,FALSE), "")</f>
        <v/>
      </c>
      <c r="H1227" s="66">
        <f t="shared" si="126"/>
        <v>0</v>
      </c>
      <c r="I1227" s="215">
        <f t="shared" si="127"/>
        <v>7.92</v>
      </c>
      <c r="J1227" s="223">
        <v>89</v>
      </c>
      <c r="K1227" s="66" t="str">
        <f t="shared" si="128"/>
        <v>Khá</v>
      </c>
      <c r="L1227" s="66">
        <f t="shared" si="129"/>
        <v>395000</v>
      </c>
      <c r="M1227" s="218" t="str">
        <f t="shared" si="130"/>
        <v/>
      </c>
      <c r="N1227" s="219" t="str">
        <f t="shared" si="131"/>
        <v/>
      </c>
      <c r="O1227" s="219">
        <f t="shared" si="132"/>
        <v>1</v>
      </c>
      <c r="Q1227" s="114">
        <v>1</v>
      </c>
    </row>
    <row r="1228" spans="1:17" ht="21.75" customHeight="1" x14ac:dyDescent="0.3">
      <c r="A1228" s="214">
        <f>SUBTOTAL(9,$Q$22:Q1227)+1</f>
        <v>1206</v>
      </c>
      <c r="B1228" s="223">
        <v>117110138</v>
      </c>
      <c r="C1228" s="223" t="s">
        <v>1183</v>
      </c>
      <c r="D1228" s="223" t="s">
        <v>297</v>
      </c>
      <c r="E1228" s="223">
        <v>17</v>
      </c>
      <c r="F1228" s="223">
        <v>7.92</v>
      </c>
      <c r="G1228" s="66" t="str">
        <f>IFERROR(VLOOKUP(B1228:B4268,'DOI TUONG'!$C$2:$E$1306,3,FALSE), "")</f>
        <v/>
      </c>
      <c r="H1228" s="66">
        <f t="shared" si="126"/>
        <v>0</v>
      </c>
      <c r="I1228" s="215">
        <f t="shared" si="127"/>
        <v>7.92</v>
      </c>
      <c r="J1228" s="223">
        <v>88</v>
      </c>
      <c r="K1228" s="66" t="str">
        <f t="shared" si="128"/>
        <v>Khá</v>
      </c>
      <c r="L1228" s="66">
        <f t="shared" si="129"/>
        <v>395000</v>
      </c>
      <c r="M1228" s="218" t="str">
        <f t="shared" si="130"/>
        <v/>
      </c>
      <c r="N1228" s="219" t="str">
        <f t="shared" si="131"/>
        <v/>
      </c>
      <c r="O1228" s="219">
        <f t="shared" si="132"/>
        <v>1</v>
      </c>
      <c r="Q1228" s="114">
        <v>1</v>
      </c>
    </row>
    <row r="1229" spans="1:17" ht="21.75" customHeight="1" x14ac:dyDescent="0.3">
      <c r="A1229" s="214">
        <f>SUBTOTAL(9,$Q$22:Q1228)+1</f>
        <v>1207</v>
      </c>
      <c r="B1229" s="223">
        <v>118130136</v>
      </c>
      <c r="C1229" s="223" t="s">
        <v>107</v>
      </c>
      <c r="D1229" s="223" t="s">
        <v>59</v>
      </c>
      <c r="E1229" s="223">
        <v>23</v>
      </c>
      <c r="F1229" s="223">
        <v>7.72</v>
      </c>
      <c r="G1229" s="66" t="str">
        <f>IFERROR(VLOOKUP(B1229:B4269,'DOI TUONG'!$C$2:$E$1306,3,FALSE), "")</f>
        <v>LP</v>
      </c>
      <c r="H1229" s="66">
        <f t="shared" si="126"/>
        <v>0.2</v>
      </c>
      <c r="I1229" s="215">
        <f t="shared" si="127"/>
        <v>7.92</v>
      </c>
      <c r="J1229" s="223">
        <v>88</v>
      </c>
      <c r="K1229" s="66" t="str">
        <f t="shared" si="128"/>
        <v>Khá</v>
      </c>
      <c r="L1229" s="66">
        <f t="shared" si="129"/>
        <v>395000</v>
      </c>
      <c r="M1229" s="218" t="str">
        <f t="shared" si="130"/>
        <v/>
      </c>
      <c r="N1229" s="219" t="str">
        <f t="shared" si="131"/>
        <v/>
      </c>
      <c r="O1229" s="219">
        <f t="shared" si="132"/>
        <v>1</v>
      </c>
      <c r="Q1229" s="114">
        <v>1</v>
      </c>
    </row>
    <row r="1230" spans="1:17" ht="21.75" customHeight="1" x14ac:dyDescent="0.3">
      <c r="A1230" s="214">
        <f>SUBTOTAL(9,$Q$22:Q1229)+1</f>
        <v>1208</v>
      </c>
      <c r="B1230" s="223">
        <v>107130197</v>
      </c>
      <c r="C1230" s="223" t="s">
        <v>2047</v>
      </c>
      <c r="D1230" s="223" t="s">
        <v>328</v>
      </c>
      <c r="E1230" s="223">
        <v>17</v>
      </c>
      <c r="F1230" s="223">
        <v>7.92</v>
      </c>
      <c r="G1230" s="66" t="str">
        <f>IFERROR(VLOOKUP(B1230:B4270,'DOI TUONG'!$C$2:$E$1306,3,FALSE), "")</f>
        <v/>
      </c>
      <c r="H1230" s="66">
        <f t="shared" si="126"/>
        <v>0</v>
      </c>
      <c r="I1230" s="215">
        <f t="shared" si="127"/>
        <v>7.92</v>
      </c>
      <c r="J1230" s="223">
        <v>87</v>
      </c>
      <c r="K1230" s="66" t="str">
        <f t="shared" si="128"/>
        <v>Khá</v>
      </c>
      <c r="L1230" s="66">
        <f t="shared" si="129"/>
        <v>395000</v>
      </c>
      <c r="M1230" s="218" t="str">
        <f t="shared" si="130"/>
        <v/>
      </c>
      <c r="N1230" s="219" t="str">
        <f t="shared" si="131"/>
        <v/>
      </c>
      <c r="O1230" s="219">
        <f t="shared" si="132"/>
        <v>1</v>
      </c>
      <c r="Q1230" s="114">
        <v>1</v>
      </c>
    </row>
    <row r="1231" spans="1:17" ht="21.75" customHeight="1" x14ac:dyDescent="0.3">
      <c r="A1231" s="214">
        <f>SUBTOTAL(9,$Q$22:Q1230)+1</f>
        <v>1209</v>
      </c>
      <c r="B1231" s="223">
        <v>118120086</v>
      </c>
      <c r="C1231" s="223" t="s">
        <v>1521</v>
      </c>
      <c r="D1231" s="223" t="s">
        <v>80</v>
      </c>
      <c r="E1231" s="223">
        <v>19</v>
      </c>
      <c r="F1231" s="223">
        <v>7.92</v>
      </c>
      <c r="G1231" s="66" t="str">
        <f>IFERROR(VLOOKUP(B1231:B4271,'DOI TUONG'!$C$2:$E$1306,3,FALSE), "")</f>
        <v/>
      </c>
      <c r="H1231" s="66">
        <f t="shared" si="126"/>
        <v>0</v>
      </c>
      <c r="I1231" s="215">
        <f t="shared" si="127"/>
        <v>7.92</v>
      </c>
      <c r="J1231" s="223">
        <v>87</v>
      </c>
      <c r="K1231" s="66" t="str">
        <f t="shared" si="128"/>
        <v>Khá</v>
      </c>
      <c r="L1231" s="66">
        <f t="shared" si="129"/>
        <v>395000</v>
      </c>
      <c r="M1231" s="218" t="str">
        <f t="shared" si="130"/>
        <v/>
      </c>
      <c r="N1231" s="219" t="str">
        <f t="shared" si="131"/>
        <v/>
      </c>
      <c r="O1231" s="219">
        <f t="shared" si="132"/>
        <v>1</v>
      </c>
      <c r="Q1231" s="114">
        <v>1</v>
      </c>
    </row>
    <row r="1232" spans="1:17" ht="21.75" customHeight="1" x14ac:dyDescent="0.3">
      <c r="A1232" s="214">
        <f>SUBTOTAL(9,$Q$22:Q1231)+1</f>
        <v>1210</v>
      </c>
      <c r="B1232" s="223">
        <v>118110171</v>
      </c>
      <c r="C1232" s="223" t="s">
        <v>1459</v>
      </c>
      <c r="D1232" s="223" t="s">
        <v>95</v>
      </c>
      <c r="E1232" s="223">
        <v>20</v>
      </c>
      <c r="F1232" s="223">
        <v>7.92</v>
      </c>
      <c r="G1232" s="66" t="str">
        <f>IFERROR(VLOOKUP(B1232:B4272,'DOI TUONG'!$C$2:$E$1306,3,FALSE), "")</f>
        <v/>
      </c>
      <c r="H1232" s="66">
        <f t="shared" si="126"/>
        <v>0</v>
      </c>
      <c r="I1232" s="215">
        <f t="shared" si="127"/>
        <v>7.92</v>
      </c>
      <c r="J1232" s="223">
        <v>87</v>
      </c>
      <c r="K1232" s="66" t="str">
        <f t="shared" si="128"/>
        <v>Khá</v>
      </c>
      <c r="L1232" s="66">
        <f t="shared" si="129"/>
        <v>395000</v>
      </c>
      <c r="M1232" s="218" t="str">
        <f t="shared" si="130"/>
        <v/>
      </c>
      <c r="N1232" s="219" t="str">
        <f t="shared" si="131"/>
        <v/>
      </c>
      <c r="O1232" s="219">
        <f t="shared" si="132"/>
        <v>1</v>
      </c>
      <c r="Q1232" s="114">
        <v>1</v>
      </c>
    </row>
    <row r="1233" spans="1:17" ht="21.75" customHeight="1" x14ac:dyDescent="0.3">
      <c r="A1233" s="214">
        <f>SUBTOTAL(9,$Q$22:Q1232)+1</f>
        <v>1211</v>
      </c>
      <c r="B1233" s="223">
        <v>118120188</v>
      </c>
      <c r="C1233" s="223" t="s">
        <v>1083</v>
      </c>
      <c r="D1233" s="223" t="s">
        <v>166</v>
      </c>
      <c r="E1233" s="223">
        <v>18</v>
      </c>
      <c r="F1233" s="223">
        <v>7.92</v>
      </c>
      <c r="G1233" s="66" t="str">
        <f>IFERROR(VLOOKUP(B1233:B4273,'DOI TUONG'!$C$2:$E$1306,3,FALSE), "")</f>
        <v/>
      </c>
      <c r="H1233" s="66">
        <f t="shared" si="126"/>
        <v>0</v>
      </c>
      <c r="I1233" s="215">
        <f t="shared" si="127"/>
        <v>7.92</v>
      </c>
      <c r="J1233" s="223">
        <v>87</v>
      </c>
      <c r="K1233" s="66" t="str">
        <f t="shared" si="128"/>
        <v>Khá</v>
      </c>
      <c r="L1233" s="66">
        <f t="shared" si="129"/>
        <v>395000</v>
      </c>
      <c r="M1233" s="218" t="str">
        <f t="shared" si="130"/>
        <v/>
      </c>
      <c r="N1233" s="219" t="str">
        <f t="shared" si="131"/>
        <v/>
      </c>
      <c r="O1233" s="219">
        <f t="shared" si="132"/>
        <v>1</v>
      </c>
      <c r="Q1233" s="114">
        <v>1</v>
      </c>
    </row>
    <row r="1234" spans="1:17" ht="21.75" customHeight="1" x14ac:dyDescent="0.3">
      <c r="A1234" s="214">
        <f>SUBTOTAL(9,$Q$22:Q1233)+1</f>
        <v>1212</v>
      </c>
      <c r="B1234" s="223">
        <v>110110425</v>
      </c>
      <c r="C1234" s="223" t="s">
        <v>2329</v>
      </c>
      <c r="D1234" s="223" t="s">
        <v>147</v>
      </c>
      <c r="E1234" s="223">
        <v>19</v>
      </c>
      <c r="F1234" s="223">
        <v>7.92</v>
      </c>
      <c r="G1234" s="66" t="str">
        <f>IFERROR(VLOOKUP(B1234:B4274,'DOI TUONG'!$C$2:$E$1306,3,FALSE), "")</f>
        <v/>
      </c>
      <c r="H1234" s="66">
        <f t="shared" si="126"/>
        <v>0</v>
      </c>
      <c r="I1234" s="215">
        <f t="shared" si="127"/>
        <v>7.92</v>
      </c>
      <c r="J1234" s="223">
        <v>87</v>
      </c>
      <c r="K1234" s="66" t="str">
        <f t="shared" si="128"/>
        <v>Khá</v>
      </c>
      <c r="L1234" s="66">
        <f t="shared" si="129"/>
        <v>395000</v>
      </c>
      <c r="M1234" s="218" t="str">
        <f t="shared" si="130"/>
        <v/>
      </c>
      <c r="N1234" s="219" t="str">
        <f t="shared" si="131"/>
        <v/>
      </c>
      <c r="O1234" s="219">
        <f t="shared" si="132"/>
        <v>1</v>
      </c>
      <c r="Q1234" s="114">
        <v>1</v>
      </c>
    </row>
    <row r="1235" spans="1:17" ht="21.75" customHeight="1" x14ac:dyDescent="0.3">
      <c r="A1235" s="214">
        <f>SUBTOTAL(9,$Q$22:Q1234)+1</f>
        <v>1213</v>
      </c>
      <c r="B1235" s="223">
        <v>105130137</v>
      </c>
      <c r="C1235" s="223" t="s">
        <v>1676</v>
      </c>
      <c r="D1235" s="223" t="s">
        <v>265</v>
      </c>
      <c r="E1235" s="223">
        <v>20.5</v>
      </c>
      <c r="F1235" s="223">
        <v>7.92</v>
      </c>
      <c r="G1235" s="66" t="str">
        <f>IFERROR(VLOOKUP(B1235:B4275,'DOI TUONG'!$C$2:$E$1306,3,FALSE), "")</f>
        <v/>
      </c>
      <c r="H1235" s="66">
        <f t="shared" si="126"/>
        <v>0</v>
      </c>
      <c r="I1235" s="215">
        <f t="shared" si="127"/>
        <v>7.92</v>
      </c>
      <c r="J1235" s="223">
        <v>85</v>
      </c>
      <c r="K1235" s="66" t="str">
        <f t="shared" si="128"/>
        <v>Khá</v>
      </c>
      <c r="L1235" s="66">
        <f t="shared" si="129"/>
        <v>395000</v>
      </c>
      <c r="M1235" s="218" t="str">
        <f t="shared" si="130"/>
        <v/>
      </c>
      <c r="N1235" s="219" t="str">
        <f t="shared" si="131"/>
        <v/>
      </c>
      <c r="O1235" s="219">
        <f t="shared" si="132"/>
        <v>1</v>
      </c>
      <c r="Q1235" s="114">
        <v>1</v>
      </c>
    </row>
    <row r="1236" spans="1:17" ht="21.75" customHeight="1" x14ac:dyDescent="0.3">
      <c r="A1236" s="214">
        <f>SUBTOTAL(9,$Q$22:Q1235)+1</f>
        <v>1214</v>
      </c>
      <c r="B1236" s="223">
        <v>105140363</v>
      </c>
      <c r="C1236" s="223" t="s">
        <v>3449</v>
      </c>
      <c r="D1236" s="223" t="s">
        <v>1900</v>
      </c>
      <c r="E1236" s="223">
        <v>20</v>
      </c>
      <c r="F1236" s="223">
        <v>7.92</v>
      </c>
      <c r="G1236" s="66" t="str">
        <f>IFERROR(VLOOKUP(B1236:B4276,'DOI TUONG'!$C$2:$E$1306,3,FALSE), "")</f>
        <v/>
      </c>
      <c r="H1236" s="66">
        <f t="shared" si="126"/>
        <v>0</v>
      </c>
      <c r="I1236" s="215">
        <f t="shared" si="127"/>
        <v>7.92</v>
      </c>
      <c r="J1236" s="223">
        <v>84</v>
      </c>
      <c r="K1236" s="66" t="str">
        <f t="shared" si="128"/>
        <v>Khá</v>
      </c>
      <c r="L1236" s="66">
        <f t="shared" si="129"/>
        <v>395000</v>
      </c>
      <c r="M1236" s="218" t="str">
        <f t="shared" si="130"/>
        <v/>
      </c>
      <c r="N1236" s="219" t="str">
        <f t="shared" si="131"/>
        <v/>
      </c>
      <c r="O1236" s="219">
        <f t="shared" si="132"/>
        <v>1</v>
      </c>
      <c r="Q1236" s="114">
        <v>1</v>
      </c>
    </row>
    <row r="1237" spans="1:17" ht="21.75" customHeight="1" x14ac:dyDescent="0.3">
      <c r="A1237" s="214">
        <f>SUBTOTAL(9,$Q$22:Q1236)+1</f>
        <v>1215</v>
      </c>
      <c r="B1237" s="223">
        <v>105110326</v>
      </c>
      <c r="C1237" s="223" t="s">
        <v>3450</v>
      </c>
      <c r="D1237" s="223" t="s">
        <v>56</v>
      </c>
      <c r="E1237" s="223">
        <v>18</v>
      </c>
      <c r="F1237" s="223">
        <v>7.92</v>
      </c>
      <c r="G1237" s="66" t="str">
        <f>IFERROR(VLOOKUP(B1237:B4277,'DOI TUONG'!$C$2:$E$1306,3,FALSE), "")</f>
        <v/>
      </c>
      <c r="H1237" s="66">
        <f t="shared" si="126"/>
        <v>0</v>
      </c>
      <c r="I1237" s="215">
        <f t="shared" si="127"/>
        <v>7.92</v>
      </c>
      <c r="J1237" s="223">
        <v>84</v>
      </c>
      <c r="K1237" s="66" t="str">
        <f t="shared" si="128"/>
        <v>Khá</v>
      </c>
      <c r="L1237" s="66">
        <f t="shared" si="129"/>
        <v>395000</v>
      </c>
      <c r="M1237" s="218" t="str">
        <f t="shared" si="130"/>
        <v/>
      </c>
      <c r="N1237" s="219" t="str">
        <f t="shared" si="131"/>
        <v/>
      </c>
      <c r="O1237" s="219">
        <f t="shared" si="132"/>
        <v>1</v>
      </c>
      <c r="Q1237" s="114">
        <v>1</v>
      </c>
    </row>
    <row r="1238" spans="1:17" ht="21.75" customHeight="1" x14ac:dyDescent="0.3">
      <c r="A1238" s="214">
        <f>SUBTOTAL(9,$Q$22:Q1237)+1</f>
        <v>1216</v>
      </c>
      <c r="B1238" s="223">
        <v>110110085</v>
      </c>
      <c r="C1238" s="223" t="s">
        <v>2312</v>
      </c>
      <c r="D1238" s="223" t="s">
        <v>214</v>
      </c>
      <c r="E1238" s="223">
        <v>18</v>
      </c>
      <c r="F1238" s="223">
        <v>7.92</v>
      </c>
      <c r="G1238" s="66" t="str">
        <f>IFERROR(VLOOKUP(B1238:B4278,'DOI TUONG'!$C$2:$E$1306,3,FALSE), "")</f>
        <v/>
      </c>
      <c r="H1238" s="66">
        <f t="shared" ref="H1238:H1301" si="133">IF(G1238="UV ĐT",0.3, 0)+IF(G1238="UV HSV", 0.3, 0)+IF(G1238="PBT LCĐ", 0.3,0)+ IF(G1238="UV LCĐ", 0.2, 0)+IF(G1238="BT CĐ", 0.3,0)+ IF(G1238="PBT CĐ", 0.2,0)+ IF(G1238="CN CLB", 0.2,0)+ IF(G1238="CN DĐ", 0.2,0)+IF(G1238="TĐXK", 0.3, 0)+IF(G1238="PĐXK", 0.2, 0)+IF(G1238="LT", 0.3,0)+IF(G1238="LP", 0.2, 0)+IF(G1238="GK 0.2",0.2,0)+IF(G1238="GK 0.3", 0.3, 0)+IF(G1238="TB ĐD",0.3,0)+IF(G1238="PB ĐD",0.2,0)+IF(G1238="ĐT ĐTQ",0.3,0)+IF(G1238="ĐP ĐTQ",0.2,0)</f>
        <v>0</v>
      </c>
      <c r="I1238" s="215">
        <f t="shared" ref="I1238:I1301" si="134">F1238+H1238</f>
        <v>7.92</v>
      </c>
      <c r="J1238" s="223">
        <v>84</v>
      </c>
      <c r="K1238" s="66" t="str">
        <f t="shared" ref="K1238:K1301" si="135">IF(AND(I1238&gt;=9,J1238&gt;=90), "Xuất sắc", IF(AND(I1238&gt;=8,J1238&gt;=80), "Giỏi", "Khá"))</f>
        <v>Khá</v>
      </c>
      <c r="L1238" s="66">
        <f t="shared" ref="L1238:L1301" si="136">IF(K1238="Xuất sắc", 500000, IF(K1238="Giỏi", 450000, 395000))</f>
        <v>395000</v>
      </c>
      <c r="M1238" s="218" t="str">
        <f t="shared" si="130"/>
        <v/>
      </c>
      <c r="N1238" s="219" t="str">
        <f t="shared" si="131"/>
        <v/>
      </c>
      <c r="O1238" s="219">
        <f t="shared" si="132"/>
        <v>1</v>
      </c>
      <c r="Q1238" s="114">
        <v>1</v>
      </c>
    </row>
    <row r="1239" spans="1:17" ht="21.75" customHeight="1" x14ac:dyDescent="0.3">
      <c r="A1239" s="214">
        <f>SUBTOTAL(9,$Q$22:Q1238)+1</f>
        <v>1217</v>
      </c>
      <c r="B1239" s="223">
        <v>109110178</v>
      </c>
      <c r="C1239" s="223" t="s">
        <v>1357</v>
      </c>
      <c r="D1239" s="223" t="s">
        <v>40</v>
      </c>
      <c r="E1239" s="223">
        <v>18.5</v>
      </c>
      <c r="F1239" s="223">
        <v>7.92</v>
      </c>
      <c r="G1239" s="66" t="str">
        <f>IFERROR(VLOOKUP(B1239:B4279,'DOI TUONG'!$C$2:$E$1306,3,FALSE), "")</f>
        <v/>
      </c>
      <c r="H1239" s="66">
        <f t="shared" si="133"/>
        <v>0</v>
      </c>
      <c r="I1239" s="215">
        <f t="shared" si="134"/>
        <v>7.92</v>
      </c>
      <c r="J1239" s="223">
        <v>83</v>
      </c>
      <c r="K1239" s="66" t="str">
        <f t="shared" si="135"/>
        <v>Khá</v>
      </c>
      <c r="L1239" s="66">
        <f t="shared" si="136"/>
        <v>395000</v>
      </c>
      <c r="M1239" s="218" t="str">
        <f t="shared" si="130"/>
        <v/>
      </c>
      <c r="N1239" s="219" t="str">
        <f t="shared" si="131"/>
        <v/>
      </c>
      <c r="O1239" s="219">
        <f t="shared" si="132"/>
        <v>1</v>
      </c>
      <c r="Q1239" s="114">
        <v>1</v>
      </c>
    </row>
    <row r="1240" spans="1:17" ht="21.75" customHeight="1" x14ac:dyDescent="0.3">
      <c r="A1240" s="214">
        <f>SUBTOTAL(9,$Q$22:Q1239)+1</f>
        <v>1218</v>
      </c>
      <c r="B1240" s="223">
        <v>109140132</v>
      </c>
      <c r="C1240" s="223" t="s">
        <v>3134</v>
      </c>
      <c r="D1240" s="223" t="s">
        <v>2262</v>
      </c>
      <c r="E1240" s="223">
        <v>19</v>
      </c>
      <c r="F1240" s="223">
        <v>7.92</v>
      </c>
      <c r="G1240" s="66" t="str">
        <f>IFERROR(VLOOKUP(B1240:B4280,'DOI TUONG'!$C$2:$E$1306,3,FALSE), "")</f>
        <v/>
      </c>
      <c r="H1240" s="66">
        <f t="shared" si="133"/>
        <v>0</v>
      </c>
      <c r="I1240" s="215">
        <f t="shared" si="134"/>
        <v>7.92</v>
      </c>
      <c r="J1240" s="223">
        <v>79</v>
      </c>
      <c r="K1240" s="66" t="str">
        <f t="shared" si="135"/>
        <v>Khá</v>
      </c>
      <c r="L1240" s="66">
        <f t="shared" si="136"/>
        <v>395000</v>
      </c>
      <c r="M1240" s="218" t="str">
        <f t="shared" si="130"/>
        <v/>
      </c>
      <c r="N1240" s="219" t="str">
        <f t="shared" si="131"/>
        <v/>
      </c>
      <c r="O1240" s="219">
        <f t="shared" si="132"/>
        <v>1</v>
      </c>
      <c r="Q1240" s="114">
        <v>1</v>
      </c>
    </row>
    <row r="1241" spans="1:17" ht="21.75" customHeight="1" x14ac:dyDescent="0.3">
      <c r="A1241" s="214">
        <f>SUBTOTAL(9,$Q$22:Q1240)+1</f>
        <v>1219</v>
      </c>
      <c r="B1241" s="223">
        <v>107140155</v>
      </c>
      <c r="C1241" s="223" t="s">
        <v>2068</v>
      </c>
      <c r="D1241" s="223" t="s">
        <v>1998</v>
      </c>
      <c r="E1241" s="223">
        <v>26</v>
      </c>
      <c r="F1241" s="223">
        <v>7.91</v>
      </c>
      <c r="G1241" s="66" t="str">
        <f>IFERROR(VLOOKUP(B1241:B4281,'DOI TUONG'!$C$2:$E$1306,3,FALSE), "")</f>
        <v/>
      </c>
      <c r="H1241" s="66">
        <f t="shared" si="133"/>
        <v>0</v>
      </c>
      <c r="I1241" s="215">
        <f t="shared" si="134"/>
        <v>7.91</v>
      </c>
      <c r="J1241" s="223">
        <v>89</v>
      </c>
      <c r="K1241" s="66" t="str">
        <f t="shared" si="135"/>
        <v>Khá</v>
      </c>
      <c r="L1241" s="66">
        <f t="shared" si="136"/>
        <v>395000</v>
      </c>
      <c r="M1241" s="218" t="str">
        <f t="shared" si="130"/>
        <v/>
      </c>
      <c r="N1241" s="219" t="str">
        <f t="shared" si="131"/>
        <v/>
      </c>
      <c r="O1241" s="219">
        <f t="shared" si="132"/>
        <v>1</v>
      </c>
      <c r="Q1241" s="114">
        <v>1</v>
      </c>
    </row>
    <row r="1242" spans="1:17" ht="21.75" customHeight="1" x14ac:dyDescent="0.3">
      <c r="A1242" s="214">
        <f>SUBTOTAL(9,$Q$22:Q1241)+1</f>
        <v>1220</v>
      </c>
      <c r="B1242" s="223">
        <v>117110060</v>
      </c>
      <c r="C1242" s="223" t="s">
        <v>1127</v>
      </c>
      <c r="D1242" s="223" t="s">
        <v>278</v>
      </c>
      <c r="E1242" s="223">
        <v>19</v>
      </c>
      <c r="F1242" s="223">
        <v>7.91</v>
      </c>
      <c r="G1242" s="66" t="str">
        <f>IFERROR(VLOOKUP(B1242:B4282,'DOI TUONG'!$C$2:$E$1306,3,FALSE), "")</f>
        <v/>
      </c>
      <c r="H1242" s="66">
        <f t="shared" si="133"/>
        <v>0</v>
      </c>
      <c r="I1242" s="215">
        <f t="shared" si="134"/>
        <v>7.91</v>
      </c>
      <c r="J1242" s="223">
        <v>89</v>
      </c>
      <c r="K1242" s="66" t="str">
        <f t="shared" si="135"/>
        <v>Khá</v>
      </c>
      <c r="L1242" s="66">
        <f t="shared" si="136"/>
        <v>395000</v>
      </c>
      <c r="M1242" s="218" t="str">
        <f t="shared" si="130"/>
        <v/>
      </c>
      <c r="N1242" s="219" t="str">
        <f t="shared" si="131"/>
        <v/>
      </c>
      <c r="O1242" s="219">
        <f t="shared" si="132"/>
        <v>1</v>
      </c>
      <c r="Q1242" s="114">
        <v>1</v>
      </c>
    </row>
    <row r="1243" spans="1:17" ht="21.75" customHeight="1" x14ac:dyDescent="0.3">
      <c r="A1243" s="214">
        <f>SUBTOTAL(9,$Q$22:Q1242)+1</f>
        <v>1221</v>
      </c>
      <c r="B1243" s="223">
        <v>101110264</v>
      </c>
      <c r="C1243" s="223" t="s">
        <v>1449</v>
      </c>
      <c r="D1243" s="223" t="s">
        <v>333</v>
      </c>
      <c r="E1243" s="223">
        <v>20</v>
      </c>
      <c r="F1243" s="223">
        <v>7.91</v>
      </c>
      <c r="G1243" s="66" t="str">
        <f>IFERROR(VLOOKUP(B1243:B4283,'DOI TUONG'!$C$2:$E$1306,3,FALSE), "")</f>
        <v/>
      </c>
      <c r="H1243" s="66">
        <f t="shared" si="133"/>
        <v>0</v>
      </c>
      <c r="I1243" s="215">
        <f t="shared" si="134"/>
        <v>7.91</v>
      </c>
      <c r="J1243" s="223">
        <v>88</v>
      </c>
      <c r="K1243" s="66" t="str">
        <f t="shared" si="135"/>
        <v>Khá</v>
      </c>
      <c r="L1243" s="66">
        <f t="shared" si="136"/>
        <v>395000</v>
      </c>
      <c r="M1243" s="218" t="str">
        <f t="shared" si="130"/>
        <v/>
      </c>
      <c r="N1243" s="219" t="str">
        <f t="shared" si="131"/>
        <v/>
      </c>
      <c r="O1243" s="219">
        <f t="shared" si="132"/>
        <v>1</v>
      </c>
      <c r="Q1243" s="114">
        <v>1</v>
      </c>
    </row>
    <row r="1244" spans="1:17" ht="21.75" customHeight="1" x14ac:dyDescent="0.3">
      <c r="A1244" s="214">
        <f>SUBTOTAL(9,$Q$22:Q1243)+1</f>
        <v>1222</v>
      </c>
      <c r="B1244" s="223">
        <v>105110256</v>
      </c>
      <c r="C1244" s="223" t="s">
        <v>3451</v>
      </c>
      <c r="D1244" s="223" t="s">
        <v>35</v>
      </c>
      <c r="E1244" s="223">
        <v>15</v>
      </c>
      <c r="F1244" s="223">
        <v>7.91</v>
      </c>
      <c r="G1244" s="66" t="str">
        <f>IFERROR(VLOOKUP(B1244:B4284,'DOI TUONG'!$C$2:$E$1306,3,FALSE), "")</f>
        <v/>
      </c>
      <c r="H1244" s="66">
        <f t="shared" si="133"/>
        <v>0</v>
      </c>
      <c r="I1244" s="215">
        <f t="shared" si="134"/>
        <v>7.91</v>
      </c>
      <c r="J1244" s="223">
        <v>88</v>
      </c>
      <c r="K1244" s="66" t="str">
        <f t="shared" si="135"/>
        <v>Khá</v>
      </c>
      <c r="L1244" s="66">
        <f t="shared" si="136"/>
        <v>395000</v>
      </c>
      <c r="M1244" s="218" t="str">
        <f t="shared" ref="M1244:M1307" si="137">IF(K1244="Xuất sắc",1,"")</f>
        <v/>
      </c>
      <c r="N1244" s="219" t="str">
        <f t="shared" ref="N1244:N1307" si="138">IF(K1244="Giỏi",1,"")</f>
        <v/>
      </c>
      <c r="O1244" s="219">
        <f t="shared" ref="O1244:O1307" si="139">IF(K1244="Khá",1,"")</f>
        <v>1</v>
      </c>
      <c r="Q1244" s="114">
        <v>1</v>
      </c>
    </row>
    <row r="1245" spans="1:17" ht="21.75" customHeight="1" x14ac:dyDescent="0.3">
      <c r="A1245" s="214">
        <f>SUBTOTAL(9,$Q$22:Q1244)+1</f>
        <v>1223</v>
      </c>
      <c r="B1245" s="223">
        <v>107140130</v>
      </c>
      <c r="C1245" s="223" t="s">
        <v>1433</v>
      </c>
      <c r="D1245" s="223" t="s">
        <v>1998</v>
      </c>
      <c r="E1245" s="223">
        <v>21</v>
      </c>
      <c r="F1245" s="223">
        <v>7.91</v>
      </c>
      <c r="G1245" s="66" t="str">
        <f>IFERROR(VLOOKUP(B1245:B4285,'DOI TUONG'!$C$2:$E$1306,3,FALSE), "")</f>
        <v/>
      </c>
      <c r="H1245" s="66">
        <f t="shared" si="133"/>
        <v>0</v>
      </c>
      <c r="I1245" s="215">
        <f t="shared" si="134"/>
        <v>7.91</v>
      </c>
      <c r="J1245" s="223">
        <v>88</v>
      </c>
      <c r="K1245" s="66" t="str">
        <f t="shared" si="135"/>
        <v>Khá</v>
      </c>
      <c r="L1245" s="66">
        <f t="shared" si="136"/>
        <v>395000</v>
      </c>
      <c r="M1245" s="218" t="str">
        <f t="shared" si="137"/>
        <v/>
      </c>
      <c r="N1245" s="219" t="str">
        <f t="shared" si="138"/>
        <v/>
      </c>
      <c r="O1245" s="219">
        <f t="shared" si="139"/>
        <v>1</v>
      </c>
      <c r="Q1245" s="114">
        <v>1</v>
      </c>
    </row>
    <row r="1246" spans="1:17" ht="21.75" customHeight="1" x14ac:dyDescent="0.3">
      <c r="A1246" s="214">
        <f>SUBTOTAL(9,$Q$22:Q1245)+1</f>
        <v>1224</v>
      </c>
      <c r="B1246" s="223">
        <v>107120131</v>
      </c>
      <c r="C1246" s="223" t="s">
        <v>3612</v>
      </c>
      <c r="D1246" s="223" t="s">
        <v>29</v>
      </c>
      <c r="E1246" s="223">
        <v>16</v>
      </c>
      <c r="F1246" s="223">
        <v>7.71</v>
      </c>
      <c r="G1246" s="66" t="str">
        <f>IFERROR(VLOOKUP(B1246:B4286,'DOI TUONG'!$C$2:$E$1306,3,FALSE), "")</f>
        <v>PBT CĐ</v>
      </c>
      <c r="H1246" s="66">
        <f t="shared" si="133"/>
        <v>0.2</v>
      </c>
      <c r="I1246" s="215">
        <f t="shared" si="134"/>
        <v>7.91</v>
      </c>
      <c r="J1246" s="223">
        <v>88</v>
      </c>
      <c r="K1246" s="66" t="str">
        <f t="shared" si="135"/>
        <v>Khá</v>
      </c>
      <c r="L1246" s="66">
        <f t="shared" si="136"/>
        <v>395000</v>
      </c>
      <c r="M1246" s="218" t="str">
        <f t="shared" si="137"/>
        <v/>
      </c>
      <c r="N1246" s="219" t="str">
        <f t="shared" si="138"/>
        <v/>
      </c>
      <c r="O1246" s="219">
        <f t="shared" si="139"/>
        <v>1</v>
      </c>
      <c r="Q1246" s="114">
        <v>1</v>
      </c>
    </row>
    <row r="1247" spans="1:17" ht="21.75" customHeight="1" x14ac:dyDescent="0.3">
      <c r="A1247" s="214">
        <f>SUBTOTAL(9,$Q$22:Q1246)+1</f>
        <v>1225</v>
      </c>
      <c r="B1247" s="223">
        <v>118110045</v>
      </c>
      <c r="C1247" s="223" t="s">
        <v>1519</v>
      </c>
      <c r="D1247" s="223" t="s">
        <v>178</v>
      </c>
      <c r="E1247" s="223">
        <v>17</v>
      </c>
      <c r="F1247" s="223">
        <v>7.91</v>
      </c>
      <c r="G1247" s="66" t="str">
        <f>IFERROR(VLOOKUP(B1247:B4287,'DOI TUONG'!$C$2:$E$1306,3,FALSE), "")</f>
        <v/>
      </c>
      <c r="H1247" s="66">
        <f t="shared" si="133"/>
        <v>0</v>
      </c>
      <c r="I1247" s="215">
        <f t="shared" si="134"/>
        <v>7.91</v>
      </c>
      <c r="J1247" s="223">
        <v>87</v>
      </c>
      <c r="K1247" s="66" t="str">
        <f t="shared" si="135"/>
        <v>Khá</v>
      </c>
      <c r="L1247" s="66">
        <f t="shared" si="136"/>
        <v>395000</v>
      </c>
      <c r="M1247" s="218" t="str">
        <f t="shared" si="137"/>
        <v/>
      </c>
      <c r="N1247" s="219" t="str">
        <f t="shared" si="138"/>
        <v/>
      </c>
      <c r="O1247" s="219">
        <f t="shared" si="139"/>
        <v>1</v>
      </c>
      <c r="Q1247" s="114">
        <v>1</v>
      </c>
    </row>
    <row r="1248" spans="1:17" ht="21.75" customHeight="1" x14ac:dyDescent="0.3">
      <c r="A1248" s="214">
        <f>SUBTOTAL(9,$Q$22:Q1247)+1</f>
        <v>1226</v>
      </c>
      <c r="B1248" s="223">
        <v>110110504</v>
      </c>
      <c r="C1248" s="223" t="s">
        <v>2317</v>
      </c>
      <c r="D1248" s="223" t="s">
        <v>147</v>
      </c>
      <c r="E1248" s="223">
        <v>19</v>
      </c>
      <c r="F1248" s="223">
        <v>7.91</v>
      </c>
      <c r="G1248" s="66" t="str">
        <f>IFERROR(VLOOKUP(B1248:B4288,'DOI TUONG'!$C$2:$E$1306,3,FALSE), "")</f>
        <v/>
      </c>
      <c r="H1248" s="66">
        <f t="shared" si="133"/>
        <v>0</v>
      </c>
      <c r="I1248" s="215">
        <f t="shared" si="134"/>
        <v>7.91</v>
      </c>
      <c r="J1248" s="223">
        <v>87</v>
      </c>
      <c r="K1248" s="66" t="str">
        <f t="shared" si="135"/>
        <v>Khá</v>
      </c>
      <c r="L1248" s="66">
        <f t="shared" si="136"/>
        <v>395000</v>
      </c>
      <c r="M1248" s="218" t="str">
        <f t="shared" si="137"/>
        <v/>
      </c>
      <c r="N1248" s="219" t="str">
        <f t="shared" si="138"/>
        <v/>
      </c>
      <c r="O1248" s="219">
        <f t="shared" si="139"/>
        <v>1</v>
      </c>
      <c r="Q1248" s="114">
        <v>1</v>
      </c>
    </row>
    <row r="1249" spans="1:17" ht="21.75" customHeight="1" x14ac:dyDescent="0.3">
      <c r="A1249" s="214">
        <f>SUBTOTAL(9,$Q$22:Q1248)+1</f>
        <v>1227</v>
      </c>
      <c r="B1249" s="223">
        <v>117120160</v>
      </c>
      <c r="C1249" s="223" t="s">
        <v>2929</v>
      </c>
      <c r="D1249" s="223" t="s">
        <v>92</v>
      </c>
      <c r="E1249" s="223">
        <v>17</v>
      </c>
      <c r="F1249" s="223">
        <v>7.71</v>
      </c>
      <c r="G1249" s="66" t="str">
        <f>IFERROR(VLOOKUP(B1249:B4289,'DOI TUONG'!$C$2:$E$1306,3,FALSE), "")</f>
        <v>GK 0.2</v>
      </c>
      <c r="H1249" s="66">
        <f t="shared" si="133"/>
        <v>0.2</v>
      </c>
      <c r="I1249" s="215">
        <f t="shared" si="134"/>
        <v>7.91</v>
      </c>
      <c r="J1249" s="223">
        <v>87</v>
      </c>
      <c r="K1249" s="66" t="str">
        <f t="shared" si="135"/>
        <v>Khá</v>
      </c>
      <c r="L1249" s="66">
        <f t="shared" si="136"/>
        <v>395000</v>
      </c>
      <c r="M1249" s="218" t="str">
        <f t="shared" si="137"/>
        <v/>
      </c>
      <c r="N1249" s="219" t="str">
        <f t="shared" si="138"/>
        <v/>
      </c>
      <c r="O1249" s="219">
        <f t="shared" si="139"/>
        <v>1</v>
      </c>
      <c r="Q1249" s="114">
        <v>1</v>
      </c>
    </row>
    <row r="1250" spans="1:17" ht="21.75" customHeight="1" x14ac:dyDescent="0.3">
      <c r="A1250" s="214">
        <f>SUBTOTAL(9,$Q$22:Q1249)+1</f>
        <v>1228</v>
      </c>
      <c r="B1250" s="223">
        <v>105110282</v>
      </c>
      <c r="C1250" s="223" t="s">
        <v>1086</v>
      </c>
      <c r="D1250" s="223" t="s">
        <v>56</v>
      </c>
      <c r="E1250" s="223">
        <v>15</v>
      </c>
      <c r="F1250" s="223">
        <v>7.91</v>
      </c>
      <c r="G1250" s="66" t="str">
        <f>IFERROR(VLOOKUP(B1250:B4290,'DOI TUONG'!$C$2:$E$1306,3,FALSE), "")</f>
        <v/>
      </c>
      <c r="H1250" s="66">
        <f t="shared" si="133"/>
        <v>0</v>
      </c>
      <c r="I1250" s="215">
        <f t="shared" si="134"/>
        <v>7.91</v>
      </c>
      <c r="J1250" s="223">
        <v>86</v>
      </c>
      <c r="K1250" s="66" t="str">
        <f t="shared" si="135"/>
        <v>Khá</v>
      </c>
      <c r="L1250" s="66">
        <f t="shared" si="136"/>
        <v>395000</v>
      </c>
      <c r="M1250" s="218" t="str">
        <f t="shared" si="137"/>
        <v/>
      </c>
      <c r="N1250" s="219" t="str">
        <f t="shared" si="138"/>
        <v/>
      </c>
      <c r="O1250" s="219">
        <f t="shared" si="139"/>
        <v>1</v>
      </c>
      <c r="Q1250" s="114">
        <v>1</v>
      </c>
    </row>
    <row r="1251" spans="1:17" ht="21.75" customHeight="1" x14ac:dyDescent="0.3">
      <c r="A1251" s="214">
        <f>SUBTOTAL(9,$Q$22:Q1250)+1</f>
        <v>1229</v>
      </c>
      <c r="B1251" s="223">
        <v>105110404</v>
      </c>
      <c r="C1251" s="223" t="s">
        <v>744</v>
      </c>
      <c r="D1251" s="223" t="s">
        <v>123</v>
      </c>
      <c r="E1251" s="223">
        <v>15</v>
      </c>
      <c r="F1251" s="223">
        <v>7.91</v>
      </c>
      <c r="G1251" s="66" t="str">
        <f>IFERROR(VLOOKUP(B1251:B4291,'DOI TUONG'!$C$2:$E$1306,3,FALSE), "")</f>
        <v/>
      </c>
      <c r="H1251" s="66">
        <f t="shared" si="133"/>
        <v>0</v>
      </c>
      <c r="I1251" s="215">
        <f t="shared" si="134"/>
        <v>7.91</v>
      </c>
      <c r="J1251" s="223">
        <v>86</v>
      </c>
      <c r="K1251" s="66" t="str">
        <f t="shared" si="135"/>
        <v>Khá</v>
      </c>
      <c r="L1251" s="66">
        <f t="shared" si="136"/>
        <v>395000</v>
      </c>
      <c r="M1251" s="218" t="str">
        <f t="shared" si="137"/>
        <v/>
      </c>
      <c r="N1251" s="219" t="str">
        <f t="shared" si="138"/>
        <v/>
      </c>
      <c r="O1251" s="219">
        <f t="shared" si="139"/>
        <v>1</v>
      </c>
      <c r="Q1251" s="114">
        <v>1</v>
      </c>
    </row>
    <row r="1252" spans="1:17" ht="21.75" customHeight="1" x14ac:dyDescent="0.3">
      <c r="A1252" s="214">
        <f>SUBTOTAL(9,$Q$22:Q1251)+1</f>
        <v>1230</v>
      </c>
      <c r="B1252" s="223">
        <v>105110426</v>
      </c>
      <c r="C1252" s="223" t="s">
        <v>1707</v>
      </c>
      <c r="D1252" s="223" t="s">
        <v>123</v>
      </c>
      <c r="E1252" s="223">
        <v>15</v>
      </c>
      <c r="F1252" s="223">
        <v>7.91</v>
      </c>
      <c r="G1252" s="66" t="str">
        <f>IFERROR(VLOOKUP(B1252:B4292,'DOI TUONG'!$C$2:$E$1306,3,FALSE), "")</f>
        <v/>
      </c>
      <c r="H1252" s="66">
        <f t="shared" si="133"/>
        <v>0</v>
      </c>
      <c r="I1252" s="215">
        <f t="shared" si="134"/>
        <v>7.91</v>
      </c>
      <c r="J1252" s="223">
        <v>85</v>
      </c>
      <c r="K1252" s="66" t="str">
        <f t="shared" si="135"/>
        <v>Khá</v>
      </c>
      <c r="L1252" s="66">
        <f t="shared" si="136"/>
        <v>395000</v>
      </c>
      <c r="M1252" s="218" t="str">
        <f t="shared" si="137"/>
        <v/>
      </c>
      <c r="N1252" s="219" t="str">
        <f t="shared" si="138"/>
        <v/>
      </c>
      <c r="O1252" s="219">
        <f t="shared" si="139"/>
        <v>1</v>
      </c>
      <c r="Q1252" s="114">
        <v>1</v>
      </c>
    </row>
    <row r="1253" spans="1:17" ht="21.75" customHeight="1" x14ac:dyDescent="0.3">
      <c r="A1253" s="214">
        <f>SUBTOTAL(9,$Q$22:Q1252)+1</f>
        <v>1231</v>
      </c>
      <c r="B1253" s="223">
        <v>117130125</v>
      </c>
      <c r="C1253" s="223" t="s">
        <v>1572</v>
      </c>
      <c r="D1253" s="223" t="s">
        <v>70</v>
      </c>
      <c r="E1253" s="223">
        <v>18</v>
      </c>
      <c r="F1253" s="223">
        <v>7.91</v>
      </c>
      <c r="G1253" s="66" t="str">
        <f>IFERROR(VLOOKUP(B1253:B4293,'DOI TUONG'!$C$2:$E$1306,3,FALSE), "")</f>
        <v/>
      </c>
      <c r="H1253" s="66">
        <f t="shared" si="133"/>
        <v>0</v>
      </c>
      <c r="I1253" s="215">
        <f t="shared" si="134"/>
        <v>7.91</v>
      </c>
      <c r="J1253" s="223">
        <v>85</v>
      </c>
      <c r="K1253" s="66" t="str">
        <f t="shared" si="135"/>
        <v>Khá</v>
      </c>
      <c r="L1253" s="66">
        <f t="shared" si="136"/>
        <v>395000</v>
      </c>
      <c r="M1253" s="218" t="str">
        <f t="shared" si="137"/>
        <v/>
      </c>
      <c r="N1253" s="219" t="str">
        <f t="shared" si="138"/>
        <v/>
      </c>
      <c r="O1253" s="219">
        <f t="shared" si="139"/>
        <v>1</v>
      </c>
      <c r="Q1253" s="114">
        <v>1</v>
      </c>
    </row>
    <row r="1254" spans="1:17" ht="21.75" customHeight="1" x14ac:dyDescent="0.3">
      <c r="A1254" s="214">
        <f>SUBTOTAL(9,$Q$22:Q1253)+1</f>
        <v>1232</v>
      </c>
      <c r="B1254" s="223">
        <v>105130334</v>
      </c>
      <c r="C1254" s="223" t="s">
        <v>3452</v>
      </c>
      <c r="D1254" s="223" t="s">
        <v>84</v>
      </c>
      <c r="E1254" s="223">
        <v>18.5</v>
      </c>
      <c r="F1254" s="223">
        <v>7.91</v>
      </c>
      <c r="G1254" s="66" t="str">
        <f>IFERROR(VLOOKUP(B1254:B4294,'DOI TUONG'!$C$2:$E$1306,3,FALSE), "")</f>
        <v/>
      </c>
      <c r="H1254" s="66">
        <f t="shared" si="133"/>
        <v>0</v>
      </c>
      <c r="I1254" s="215">
        <f t="shared" si="134"/>
        <v>7.91</v>
      </c>
      <c r="J1254" s="223">
        <v>84</v>
      </c>
      <c r="K1254" s="66" t="str">
        <f t="shared" si="135"/>
        <v>Khá</v>
      </c>
      <c r="L1254" s="66">
        <f t="shared" si="136"/>
        <v>395000</v>
      </c>
      <c r="M1254" s="218" t="str">
        <f t="shared" si="137"/>
        <v/>
      </c>
      <c r="N1254" s="219" t="str">
        <f t="shared" si="138"/>
        <v/>
      </c>
      <c r="O1254" s="219">
        <f t="shared" si="139"/>
        <v>1</v>
      </c>
      <c r="Q1254" s="114">
        <v>1</v>
      </c>
    </row>
    <row r="1255" spans="1:17" ht="21.75" customHeight="1" x14ac:dyDescent="0.3">
      <c r="A1255" s="214">
        <f>SUBTOTAL(9,$Q$22:Q1254)+1</f>
        <v>1233</v>
      </c>
      <c r="B1255" s="223">
        <v>107110340</v>
      </c>
      <c r="C1255" s="223" t="s">
        <v>1294</v>
      </c>
      <c r="D1255" s="223" t="s">
        <v>66</v>
      </c>
      <c r="E1255" s="223">
        <v>19</v>
      </c>
      <c r="F1255" s="223">
        <v>7.91</v>
      </c>
      <c r="G1255" s="66" t="str">
        <f>IFERROR(VLOOKUP(B1255:B4295,'DOI TUONG'!$C$2:$E$1306,3,FALSE), "")</f>
        <v/>
      </c>
      <c r="H1255" s="66">
        <f t="shared" si="133"/>
        <v>0</v>
      </c>
      <c r="I1255" s="215">
        <f t="shared" si="134"/>
        <v>7.91</v>
      </c>
      <c r="J1255" s="223">
        <v>83</v>
      </c>
      <c r="K1255" s="66" t="str">
        <f t="shared" si="135"/>
        <v>Khá</v>
      </c>
      <c r="L1255" s="66">
        <f t="shared" si="136"/>
        <v>395000</v>
      </c>
      <c r="M1255" s="218" t="str">
        <f t="shared" si="137"/>
        <v/>
      </c>
      <c r="N1255" s="219" t="str">
        <f t="shared" si="138"/>
        <v/>
      </c>
      <c r="O1255" s="219">
        <f t="shared" si="139"/>
        <v>1</v>
      </c>
      <c r="Q1255" s="114">
        <v>1</v>
      </c>
    </row>
    <row r="1256" spans="1:17" ht="21.75" customHeight="1" x14ac:dyDescent="0.3">
      <c r="A1256" s="214">
        <f>SUBTOTAL(9,$Q$22:Q1255)+1</f>
        <v>1234</v>
      </c>
      <c r="B1256" s="223">
        <v>117120112</v>
      </c>
      <c r="C1256" s="223" t="s">
        <v>2973</v>
      </c>
      <c r="D1256" s="223" t="s">
        <v>92</v>
      </c>
      <c r="E1256" s="223">
        <v>17</v>
      </c>
      <c r="F1256" s="223">
        <v>7.91</v>
      </c>
      <c r="G1256" s="66" t="str">
        <f>IFERROR(VLOOKUP(B1256:B4296,'DOI TUONG'!$C$2:$E$1306,3,FALSE), "")</f>
        <v/>
      </c>
      <c r="H1256" s="66">
        <f t="shared" si="133"/>
        <v>0</v>
      </c>
      <c r="I1256" s="215">
        <f t="shared" si="134"/>
        <v>7.91</v>
      </c>
      <c r="J1256" s="223">
        <v>83</v>
      </c>
      <c r="K1256" s="66" t="str">
        <f t="shared" si="135"/>
        <v>Khá</v>
      </c>
      <c r="L1256" s="66">
        <f t="shared" si="136"/>
        <v>395000</v>
      </c>
      <c r="M1256" s="218" t="str">
        <f t="shared" si="137"/>
        <v/>
      </c>
      <c r="N1256" s="219" t="str">
        <f t="shared" si="138"/>
        <v/>
      </c>
      <c r="O1256" s="219">
        <f t="shared" si="139"/>
        <v>1</v>
      </c>
      <c r="Q1256" s="114">
        <v>1</v>
      </c>
    </row>
    <row r="1257" spans="1:17" ht="21.75" customHeight="1" x14ac:dyDescent="0.3">
      <c r="A1257" s="214">
        <f>SUBTOTAL(9,$Q$22:Q1256)+1</f>
        <v>1235</v>
      </c>
      <c r="B1257" s="223">
        <v>101120352</v>
      </c>
      <c r="C1257" s="223" t="s">
        <v>1616</v>
      </c>
      <c r="D1257" s="223" t="s">
        <v>345</v>
      </c>
      <c r="E1257" s="223">
        <v>17</v>
      </c>
      <c r="F1257" s="223">
        <v>7.91</v>
      </c>
      <c r="G1257" s="66" t="str">
        <f>IFERROR(VLOOKUP(B1257:B4297,'DOI TUONG'!$C$2:$E$1306,3,FALSE), "")</f>
        <v/>
      </c>
      <c r="H1257" s="66">
        <f t="shared" si="133"/>
        <v>0</v>
      </c>
      <c r="I1257" s="215">
        <f t="shared" si="134"/>
        <v>7.91</v>
      </c>
      <c r="J1257" s="223">
        <v>82</v>
      </c>
      <c r="K1257" s="66" t="str">
        <f t="shared" si="135"/>
        <v>Khá</v>
      </c>
      <c r="L1257" s="66">
        <f t="shared" si="136"/>
        <v>395000</v>
      </c>
      <c r="M1257" s="218" t="str">
        <f t="shared" si="137"/>
        <v/>
      </c>
      <c r="N1257" s="219" t="str">
        <f t="shared" si="138"/>
        <v/>
      </c>
      <c r="O1257" s="219">
        <f t="shared" si="139"/>
        <v>1</v>
      </c>
      <c r="Q1257" s="114">
        <v>1</v>
      </c>
    </row>
    <row r="1258" spans="1:17" ht="21.75" customHeight="1" x14ac:dyDescent="0.3">
      <c r="A1258" s="214">
        <f>SUBTOTAL(9,$Q$22:Q1257)+1</f>
        <v>1236</v>
      </c>
      <c r="B1258" s="223">
        <v>110140051</v>
      </c>
      <c r="C1258" s="223" t="s">
        <v>2359</v>
      </c>
      <c r="D1258" s="223" t="s">
        <v>2293</v>
      </c>
      <c r="E1258" s="223">
        <v>17</v>
      </c>
      <c r="F1258" s="223">
        <v>7.91</v>
      </c>
      <c r="G1258" s="66" t="str">
        <f>IFERROR(VLOOKUP(B1258:B4298,'DOI TUONG'!$C$2:$E$1306,3,FALSE), "")</f>
        <v/>
      </c>
      <c r="H1258" s="66">
        <f t="shared" si="133"/>
        <v>0</v>
      </c>
      <c r="I1258" s="215">
        <f t="shared" si="134"/>
        <v>7.91</v>
      </c>
      <c r="J1258" s="223">
        <v>82</v>
      </c>
      <c r="K1258" s="66" t="str">
        <f t="shared" si="135"/>
        <v>Khá</v>
      </c>
      <c r="L1258" s="66">
        <f t="shared" si="136"/>
        <v>395000</v>
      </c>
      <c r="M1258" s="218" t="str">
        <f t="shared" si="137"/>
        <v/>
      </c>
      <c r="N1258" s="219" t="str">
        <f t="shared" si="138"/>
        <v/>
      </c>
      <c r="O1258" s="219">
        <f t="shared" si="139"/>
        <v>1</v>
      </c>
      <c r="Q1258" s="114">
        <v>1</v>
      </c>
    </row>
    <row r="1259" spans="1:17" ht="21.75" customHeight="1" x14ac:dyDescent="0.3">
      <c r="A1259" s="214">
        <f>SUBTOTAL(9,$Q$22:Q1258)+1</f>
        <v>1237</v>
      </c>
      <c r="B1259" s="223">
        <v>101120113</v>
      </c>
      <c r="C1259" s="223" t="s">
        <v>3149</v>
      </c>
      <c r="D1259" s="223" t="s">
        <v>155</v>
      </c>
      <c r="E1259" s="223">
        <v>19.5</v>
      </c>
      <c r="F1259" s="223">
        <v>7.9</v>
      </c>
      <c r="G1259" s="66" t="str">
        <f>IFERROR(VLOOKUP(B1259:B4299,'DOI TUONG'!$C$2:$E$1306,3,FALSE), "")</f>
        <v/>
      </c>
      <c r="H1259" s="66">
        <f t="shared" si="133"/>
        <v>0</v>
      </c>
      <c r="I1259" s="215">
        <f t="shared" si="134"/>
        <v>7.9</v>
      </c>
      <c r="J1259" s="223">
        <v>94</v>
      </c>
      <c r="K1259" s="66" t="str">
        <f t="shared" si="135"/>
        <v>Khá</v>
      </c>
      <c r="L1259" s="66">
        <f t="shared" si="136"/>
        <v>395000</v>
      </c>
      <c r="M1259" s="218" t="str">
        <f t="shared" si="137"/>
        <v/>
      </c>
      <c r="N1259" s="219" t="str">
        <f t="shared" si="138"/>
        <v/>
      </c>
      <c r="O1259" s="219">
        <f t="shared" si="139"/>
        <v>1</v>
      </c>
      <c r="Q1259" s="114">
        <v>1</v>
      </c>
    </row>
    <row r="1260" spans="1:17" ht="21.75" customHeight="1" x14ac:dyDescent="0.3">
      <c r="A1260" s="214">
        <f>SUBTOTAL(9,$Q$22:Q1259)+1</f>
        <v>1238</v>
      </c>
      <c r="B1260" s="223">
        <v>101140138</v>
      </c>
      <c r="C1260" s="223" t="s">
        <v>1746</v>
      </c>
      <c r="D1260" s="223" t="s">
        <v>1731</v>
      </c>
      <c r="E1260" s="223">
        <v>23</v>
      </c>
      <c r="F1260" s="223">
        <v>7.9</v>
      </c>
      <c r="G1260" s="66" t="str">
        <f>IFERROR(VLOOKUP(B1260:B4300,'DOI TUONG'!$C$2:$E$1306,3,FALSE), "")</f>
        <v/>
      </c>
      <c r="H1260" s="66">
        <f t="shared" si="133"/>
        <v>0</v>
      </c>
      <c r="I1260" s="215">
        <f t="shared" si="134"/>
        <v>7.9</v>
      </c>
      <c r="J1260" s="223">
        <v>92</v>
      </c>
      <c r="K1260" s="66" t="str">
        <f t="shared" si="135"/>
        <v>Khá</v>
      </c>
      <c r="L1260" s="66">
        <f t="shared" si="136"/>
        <v>395000</v>
      </c>
      <c r="M1260" s="218" t="str">
        <f t="shared" si="137"/>
        <v/>
      </c>
      <c r="N1260" s="219" t="str">
        <f t="shared" si="138"/>
        <v/>
      </c>
      <c r="O1260" s="219">
        <f t="shared" si="139"/>
        <v>1</v>
      </c>
      <c r="Q1260" s="114">
        <v>1</v>
      </c>
    </row>
    <row r="1261" spans="1:17" ht="21.75" customHeight="1" x14ac:dyDescent="0.3">
      <c r="A1261" s="214">
        <f>SUBTOTAL(9,$Q$22:Q1260)+1</f>
        <v>1239</v>
      </c>
      <c r="B1261" s="223">
        <v>101140070</v>
      </c>
      <c r="C1261" s="223" t="s">
        <v>3150</v>
      </c>
      <c r="D1261" s="223" t="s">
        <v>1739</v>
      </c>
      <c r="E1261" s="223">
        <v>21</v>
      </c>
      <c r="F1261" s="223">
        <v>7.9</v>
      </c>
      <c r="G1261" s="66" t="str">
        <f>IFERROR(VLOOKUP(B1261:B4301,'DOI TUONG'!$C$2:$E$1306,3,FALSE), "")</f>
        <v/>
      </c>
      <c r="H1261" s="66">
        <f t="shared" si="133"/>
        <v>0</v>
      </c>
      <c r="I1261" s="215">
        <f t="shared" si="134"/>
        <v>7.9</v>
      </c>
      <c r="J1261" s="223">
        <v>88</v>
      </c>
      <c r="K1261" s="66" t="str">
        <f t="shared" si="135"/>
        <v>Khá</v>
      </c>
      <c r="L1261" s="66">
        <f t="shared" si="136"/>
        <v>395000</v>
      </c>
      <c r="M1261" s="218" t="str">
        <f t="shared" si="137"/>
        <v/>
      </c>
      <c r="N1261" s="219" t="str">
        <f t="shared" si="138"/>
        <v/>
      </c>
      <c r="O1261" s="219">
        <f t="shared" si="139"/>
        <v>1</v>
      </c>
      <c r="Q1261" s="114">
        <v>1</v>
      </c>
    </row>
    <row r="1262" spans="1:17" ht="21.75" customHeight="1" x14ac:dyDescent="0.3">
      <c r="A1262" s="214">
        <f>SUBTOTAL(9,$Q$22:Q1261)+1</f>
        <v>1240</v>
      </c>
      <c r="B1262" s="223">
        <v>110130157</v>
      </c>
      <c r="C1262" s="223" t="s">
        <v>842</v>
      </c>
      <c r="D1262" s="223" t="s">
        <v>258</v>
      </c>
      <c r="E1262" s="223">
        <v>20.5</v>
      </c>
      <c r="F1262" s="223">
        <v>7.9</v>
      </c>
      <c r="G1262" s="66" t="str">
        <f>IFERROR(VLOOKUP(B1262:B4302,'DOI TUONG'!$C$2:$E$1306,3,FALSE), "")</f>
        <v/>
      </c>
      <c r="H1262" s="66">
        <f t="shared" si="133"/>
        <v>0</v>
      </c>
      <c r="I1262" s="215">
        <f t="shared" si="134"/>
        <v>7.9</v>
      </c>
      <c r="J1262" s="223">
        <v>87</v>
      </c>
      <c r="K1262" s="66" t="str">
        <f t="shared" si="135"/>
        <v>Khá</v>
      </c>
      <c r="L1262" s="66">
        <f t="shared" si="136"/>
        <v>395000</v>
      </c>
      <c r="M1262" s="218" t="str">
        <f t="shared" si="137"/>
        <v/>
      </c>
      <c r="N1262" s="219" t="str">
        <f t="shared" si="138"/>
        <v/>
      </c>
      <c r="O1262" s="219">
        <f t="shared" si="139"/>
        <v>1</v>
      </c>
      <c r="Q1262" s="114">
        <v>1</v>
      </c>
    </row>
    <row r="1263" spans="1:17" ht="21.75" customHeight="1" x14ac:dyDescent="0.3">
      <c r="A1263" s="214">
        <f>SUBTOTAL(9,$Q$22:Q1262)+1</f>
        <v>1241</v>
      </c>
      <c r="B1263" s="223">
        <v>111110145</v>
      </c>
      <c r="C1263" s="223" t="s">
        <v>1144</v>
      </c>
      <c r="D1263" s="223" t="s">
        <v>254</v>
      </c>
      <c r="E1263" s="223">
        <v>21</v>
      </c>
      <c r="F1263" s="223">
        <v>7.9</v>
      </c>
      <c r="G1263" s="66" t="str">
        <f>IFERROR(VLOOKUP(B1263:B4303,'DOI TUONG'!$C$2:$E$1306,3,FALSE), "")</f>
        <v/>
      </c>
      <c r="H1263" s="66">
        <f t="shared" si="133"/>
        <v>0</v>
      </c>
      <c r="I1263" s="215">
        <f t="shared" si="134"/>
        <v>7.9</v>
      </c>
      <c r="J1263" s="223">
        <v>87</v>
      </c>
      <c r="K1263" s="66" t="str">
        <f t="shared" si="135"/>
        <v>Khá</v>
      </c>
      <c r="L1263" s="66">
        <f t="shared" si="136"/>
        <v>395000</v>
      </c>
      <c r="M1263" s="218" t="str">
        <f t="shared" si="137"/>
        <v/>
      </c>
      <c r="N1263" s="219" t="str">
        <f t="shared" si="138"/>
        <v/>
      </c>
      <c r="O1263" s="219">
        <f t="shared" si="139"/>
        <v>1</v>
      </c>
      <c r="Q1263" s="114">
        <v>1</v>
      </c>
    </row>
    <row r="1264" spans="1:17" ht="21.75" customHeight="1" x14ac:dyDescent="0.3">
      <c r="A1264" s="214">
        <f>SUBTOTAL(9,$Q$22:Q1263)+1</f>
        <v>1242</v>
      </c>
      <c r="B1264" s="223">
        <v>107120109</v>
      </c>
      <c r="C1264" s="223" t="s">
        <v>2971</v>
      </c>
      <c r="D1264" s="223" t="s">
        <v>29</v>
      </c>
      <c r="E1264" s="223">
        <v>14</v>
      </c>
      <c r="F1264" s="223">
        <v>7.9</v>
      </c>
      <c r="G1264" s="66" t="str">
        <f>IFERROR(VLOOKUP(B1264:B4304,'DOI TUONG'!$C$2:$E$1306,3,FALSE), "")</f>
        <v/>
      </c>
      <c r="H1264" s="66">
        <f t="shared" si="133"/>
        <v>0</v>
      </c>
      <c r="I1264" s="215">
        <f t="shared" si="134"/>
        <v>7.9</v>
      </c>
      <c r="J1264" s="223">
        <v>86</v>
      </c>
      <c r="K1264" s="66" t="str">
        <f t="shared" si="135"/>
        <v>Khá</v>
      </c>
      <c r="L1264" s="66">
        <f t="shared" si="136"/>
        <v>395000</v>
      </c>
      <c r="M1264" s="218" t="str">
        <f t="shared" si="137"/>
        <v/>
      </c>
      <c r="N1264" s="219" t="str">
        <f t="shared" si="138"/>
        <v/>
      </c>
      <c r="O1264" s="219">
        <f t="shared" si="139"/>
        <v>1</v>
      </c>
      <c r="Q1264" s="114">
        <v>1</v>
      </c>
    </row>
    <row r="1265" spans="1:17" ht="21.75" customHeight="1" x14ac:dyDescent="0.3">
      <c r="A1265" s="214">
        <f>SUBTOTAL(9,$Q$22:Q1264)+1</f>
        <v>1243</v>
      </c>
      <c r="B1265" s="223">
        <v>105130080</v>
      </c>
      <c r="C1265" s="223" t="s">
        <v>1073</v>
      </c>
      <c r="D1265" s="223" t="s">
        <v>265</v>
      </c>
      <c r="E1265" s="223">
        <v>15.5</v>
      </c>
      <c r="F1265" s="223">
        <v>7.9</v>
      </c>
      <c r="G1265" s="66" t="str">
        <f>IFERROR(VLOOKUP(B1265:B4305,'DOI TUONG'!$C$2:$E$1306,3,FALSE), "")</f>
        <v/>
      </c>
      <c r="H1265" s="66">
        <f t="shared" si="133"/>
        <v>0</v>
      </c>
      <c r="I1265" s="215">
        <f t="shared" si="134"/>
        <v>7.9</v>
      </c>
      <c r="J1265" s="223">
        <v>85</v>
      </c>
      <c r="K1265" s="66" t="str">
        <f t="shared" si="135"/>
        <v>Khá</v>
      </c>
      <c r="L1265" s="66">
        <f t="shared" si="136"/>
        <v>395000</v>
      </c>
      <c r="M1265" s="218" t="str">
        <f t="shared" si="137"/>
        <v/>
      </c>
      <c r="N1265" s="219" t="str">
        <f t="shared" si="138"/>
        <v/>
      </c>
      <c r="O1265" s="219">
        <f t="shared" si="139"/>
        <v>1</v>
      </c>
      <c r="Q1265" s="114">
        <v>1</v>
      </c>
    </row>
    <row r="1266" spans="1:17" ht="21.75" customHeight="1" x14ac:dyDescent="0.3">
      <c r="A1266" s="214">
        <f>SUBTOTAL(9,$Q$22:Q1265)+1</f>
        <v>1244</v>
      </c>
      <c r="B1266" s="223">
        <v>118110176</v>
      </c>
      <c r="C1266" s="223" t="s">
        <v>1057</v>
      </c>
      <c r="D1266" s="223" t="s">
        <v>95</v>
      </c>
      <c r="E1266" s="223">
        <v>20</v>
      </c>
      <c r="F1266" s="223">
        <v>7.9</v>
      </c>
      <c r="G1266" s="66" t="str">
        <f>IFERROR(VLOOKUP(B1266:B4306,'DOI TUONG'!$C$2:$E$1306,3,FALSE), "")</f>
        <v/>
      </c>
      <c r="H1266" s="66">
        <f t="shared" si="133"/>
        <v>0</v>
      </c>
      <c r="I1266" s="215">
        <f t="shared" si="134"/>
        <v>7.9</v>
      </c>
      <c r="J1266" s="223">
        <v>85</v>
      </c>
      <c r="K1266" s="66" t="str">
        <f t="shared" si="135"/>
        <v>Khá</v>
      </c>
      <c r="L1266" s="66">
        <f t="shared" si="136"/>
        <v>395000</v>
      </c>
      <c r="M1266" s="218" t="str">
        <f t="shared" si="137"/>
        <v/>
      </c>
      <c r="N1266" s="219" t="str">
        <f t="shared" si="138"/>
        <v/>
      </c>
      <c r="O1266" s="219">
        <f t="shared" si="139"/>
        <v>1</v>
      </c>
      <c r="Q1266" s="114">
        <v>1</v>
      </c>
    </row>
    <row r="1267" spans="1:17" ht="21.75" customHeight="1" x14ac:dyDescent="0.3">
      <c r="A1267" s="214">
        <f>SUBTOTAL(9,$Q$22:Q1266)+1</f>
        <v>1245</v>
      </c>
      <c r="B1267" s="223">
        <v>109120251</v>
      </c>
      <c r="C1267" s="223" t="s">
        <v>2279</v>
      </c>
      <c r="D1267" s="223" t="s">
        <v>204</v>
      </c>
      <c r="E1267" s="223">
        <v>17</v>
      </c>
      <c r="F1267" s="223">
        <v>7.9</v>
      </c>
      <c r="G1267" s="66" t="str">
        <f>IFERROR(VLOOKUP(B1267:B4307,'DOI TUONG'!$C$2:$E$1306,3,FALSE), "")</f>
        <v/>
      </c>
      <c r="H1267" s="66">
        <f t="shared" si="133"/>
        <v>0</v>
      </c>
      <c r="I1267" s="215">
        <f t="shared" si="134"/>
        <v>7.9</v>
      </c>
      <c r="J1267" s="223">
        <v>85</v>
      </c>
      <c r="K1267" s="66" t="str">
        <f t="shared" si="135"/>
        <v>Khá</v>
      </c>
      <c r="L1267" s="66">
        <f t="shared" si="136"/>
        <v>395000</v>
      </c>
      <c r="M1267" s="218" t="str">
        <f t="shared" si="137"/>
        <v/>
      </c>
      <c r="N1267" s="219" t="str">
        <f t="shared" si="138"/>
        <v/>
      </c>
      <c r="O1267" s="219">
        <f t="shared" si="139"/>
        <v>1</v>
      </c>
      <c r="Q1267" s="114">
        <v>1</v>
      </c>
    </row>
    <row r="1268" spans="1:17" ht="21.75" customHeight="1" x14ac:dyDescent="0.3">
      <c r="A1268" s="214">
        <f>SUBTOTAL(9,$Q$22:Q1267)+1</f>
        <v>1246</v>
      </c>
      <c r="B1268" s="223">
        <v>107110302</v>
      </c>
      <c r="C1268" s="223" t="s">
        <v>1222</v>
      </c>
      <c r="D1268" s="223" t="s">
        <v>132</v>
      </c>
      <c r="E1268" s="223">
        <v>19</v>
      </c>
      <c r="F1268" s="223">
        <v>7.9</v>
      </c>
      <c r="G1268" s="66" t="str">
        <f>IFERROR(VLOOKUP(B1268:B4308,'DOI TUONG'!$C$2:$E$1306,3,FALSE), "")</f>
        <v/>
      </c>
      <c r="H1268" s="66">
        <f t="shared" si="133"/>
        <v>0</v>
      </c>
      <c r="I1268" s="215">
        <f t="shared" si="134"/>
        <v>7.9</v>
      </c>
      <c r="J1268" s="223">
        <v>84</v>
      </c>
      <c r="K1268" s="66" t="str">
        <f t="shared" si="135"/>
        <v>Khá</v>
      </c>
      <c r="L1268" s="66">
        <f t="shared" si="136"/>
        <v>395000</v>
      </c>
      <c r="M1268" s="218" t="str">
        <f t="shared" si="137"/>
        <v/>
      </c>
      <c r="N1268" s="219" t="str">
        <f t="shared" si="138"/>
        <v/>
      </c>
      <c r="O1268" s="219">
        <f t="shared" si="139"/>
        <v>1</v>
      </c>
      <c r="Q1268" s="114">
        <v>1</v>
      </c>
    </row>
    <row r="1269" spans="1:17" ht="21.75" customHeight="1" x14ac:dyDescent="0.3">
      <c r="A1269" s="214">
        <f>SUBTOTAL(9,$Q$22:Q1268)+1</f>
        <v>1247</v>
      </c>
      <c r="B1269" s="223">
        <v>101130148</v>
      </c>
      <c r="C1269" s="223" t="s">
        <v>458</v>
      </c>
      <c r="D1269" s="223" t="s">
        <v>393</v>
      </c>
      <c r="E1269" s="223">
        <v>18.5</v>
      </c>
      <c r="F1269" s="223">
        <v>7.9</v>
      </c>
      <c r="G1269" s="66" t="str">
        <f>IFERROR(VLOOKUP(B1269:B4309,'DOI TUONG'!$C$2:$E$1306,3,FALSE), "")</f>
        <v/>
      </c>
      <c r="H1269" s="66">
        <f t="shared" si="133"/>
        <v>0</v>
      </c>
      <c r="I1269" s="215">
        <f t="shared" si="134"/>
        <v>7.9</v>
      </c>
      <c r="J1269" s="223">
        <v>83</v>
      </c>
      <c r="K1269" s="66" t="str">
        <f t="shared" si="135"/>
        <v>Khá</v>
      </c>
      <c r="L1269" s="66">
        <f t="shared" si="136"/>
        <v>395000</v>
      </c>
      <c r="M1269" s="218" t="str">
        <f t="shared" si="137"/>
        <v/>
      </c>
      <c r="N1269" s="219" t="str">
        <f t="shared" si="138"/>
        <v/>
      </c>
      <c r="O1269" s="219">
        <f t="shared" si="139"/>
        <v>1</v>
      </c>
      <c r="Q1269" s="114">
        <v>1</v>
      </c>
    </row>
    <row r="1270" spans="1:17" ht="21.75" customHeight="1" x14ac:dyDescent="0.3">
      <c r="A1270" s="214">
        <f>SUBTOTAL(9,$Q$22:Q1269)+1</f>
        <v>1248</v>
      </c>
      <c r="B1270" s="223">
        <v>101120333</v>
      </c>
      <c r="C1270" s="223" t="s">
        <v>3151</v>
      </c>
      <c r="D1270" s="223" t="s">
        <v>345</v>
      </c>
      <c r="E1270" s="223">
        <v>17</v>
      </c>
      <c r="F1270" s="223">
        <v>7.9</v>
      </c>
      <c r="G1270" s="66" t="str">
        <f>IFERROR(VLOOKUP(B1270:B4310,'DOI TUONG'!$C$2:$E$1306,3,FALSE), "")</f>
        <v/>
      </c>
      <c r="H1270" s="66">
        <f t="shared" si="133"/>
        <v>0</v>
      </c>
      <c r="I1270" s="215">
        <f t="shared" si="134"/>
        <v>7.9</v>
      </c>
      <c r="J1270" s="223">
        <v>82</v>
      </c>
      <c r="K1270" s="66" t="str">
        <f t="shared" si="135"/>
        <v>Khá</v>
      </c>
      <c r="L1270" s="66">
        <f t="shared" si="136"/>
        <v>395000</v>
      </c>
      <c r="M1270" s="218" t="str">
        <f t="shared" si="137"/>
        <v/>
      </c>
      <c r="N1270" s="219" t="str">
        <f t="shared" si="138"/>
        <v/>
      </c>
      <c r="O1270" s="219">
        <f t="shared" si="139"/>
        <v>1</v>
      </c>
      <c r="Q1270" s="114">
        <v>1</v>
      </c>
    </row>
    <row r="1271" spans="1:17" ht="21.75" customHeight="1" x14ac:dyDescent="0.3">
      <c r="A1271" s="214">
        <f>SUBTOTAL(9,$Q$22:Q1270)+1</f>
        <v>1249</v>
      </c>
      <c r="B1271" s="223">
        <v>110130143</v>
      </c>
      <c r="C1271" s="223" t="s">
        <v>2380</v>
      </c>
      <c r="D1271" s="223" t="s">
        <v>258</v>
      </c>
      <c r="E1271" s="223">
        <v>16</v>
      </c>
      <c r="F1271" s="223">
        <v>7.9</v>
      </c>
      <c r="G1271" s="66" t="str">
        <f>IFERROR(VLOOKUP(B1271:B4311,'DOI TUONG'!$C$2:$E$1306,3,FALSE), "")</f>
        <v/>
      </c>
      <c r="H1271" s="66">
        <f t="shared" si="133"/>
        <v>0</v>
      </c>
      <c r="I1271" s="215">
        <f t="shared" si="134"/>
        <v>7.9</v>
      </c>
      <c r="J1271" s="223">
        <v>82</v>
      </c>
      <c r="K1271" s="66" t="str">
        <f t="shared" si="135"/>
        <v>Khá</v>
      </c>
      <c r="L1271" s="66">
        <f t="shared" si="136"/>
        <v>395000</v>
      </c>
      <c r="M1271" s="218" t="str">
        <f t="shared" si="137"/>
        <v/>
      </c>
      <c r="N1271" s="219" t="str">
        <f t="shared" si="138"/>
        <v/>
      </c>
      <c r="O1271" s="219">
        <f t="shared" si="139"/>
        <v>1</v>
      </c>
      <c r="Q1271" s="114">
        <v>1</v>
      </c>
    </row>
    <row r="1272" spans="1:17" ht="21.75" customHeight="1" x14ac:dyDescent="0.3">
      <c r="A1272" s="214">
        <f>SUBTOTAL(9,$Q$22:Q1271)+1</f>
        <v>1250</v>
      </c>
      <c r="B1272" s="223">
        <v>104120129</v>
      </c>
      <c r="C1272" s="223" t="s">
        <v>2981</v>
      </c>
      <c r="D1272" s="223" t="s">
        <v>239</v>
      </c>
      <c r="E1272" s="223">
        <v>21</v>
      </c>
      <c r="F1272" s="223">
        <v>7.6</v>
      </c>
      <c r="G1272" s="66" t="str">
        <f>IFERROR(VLOOKUP(B1272:B4312,'DOI TUONG'!$C$2:$E$1306,3,FALSE), "")</f>
        <v>BT CĐ</v>
      </c>
      <c r="H1272" s="66">
        <f t="shared" si="133"/>
        <v>0.3</v>
      </c>
      <c r="I1272" s="215">
        <f t="shared" si="134"/>
        <v>7.8999999999999995</v>
      </c>
      <c r="J1272" s="223">
        <v>91</v>
      </c>
      <c r="K1272" s="66" t="str">
        <f t="shared" si="135"/>
        <v>Khá</v>
      </c>
      <c r="L1272" s="66">
        <f t="shared" si="136"/>
        <v>395000</v>
      </c>
      <c r="M1272" s="218" t="str">
        <f t="shared" si="137"/>
        <v/>
      </c>
      <c r="N1272" s="219" t="str">
        <f t="shared" si="138"/>
        <v/>
      </c>
      <c r="O1272" s="219">
        <f t="shared" si="139"/>
        <v>1</v>
      </c>
      <c r="Q1272" s="114">
        <v>1</v>
      </c>
    </row>
    <row r="1273" spans="1:17" ht="21.75" customHeight="1" x14ac:dyDescent="0.3">
      <c r="A1273" s="214">
        <f>SUBTOTAL(9,$Q$22:Q1272)+1</f>
        <v>1251</v>
      </c>
      <c r="B1273" s="223">
        <v>107110286</v>
      </c>
      <c r="C1273" s="223" t="s">
        <v>2041</v>
      </c>
      <c r="D1273" s="223" t="s">
        <v>132</v>
      </c>
      <c r="E1273" s="223">
        <v>19</v>
      </c>
      <c r="F1273" s="223">
        <v>7.69</v>
      </c>
      <c r="G1273" s="66" t="str">
        <f>IFERROR(VLOOKUP(B1273:B4313,'DOI TUONG'!$C$2:$E$1306,3,FALSE), "")</f>
        <v>UV LCĐ</v>
      </c>
      <c r="H1273" s="66">
        <f t="shared" si="133"/>
        <v>0.2</v>
      </c>
      <c r="I1273" s="215">
        <f t="shared" si="134"/>
        <v>7.8900000000000006</v>
      </c>
      <c r="J1273" s="223">
        <v>93</v>
      </c>
      <c r="K1273" s="66" t="str">
        <f t="shared" si="135"/>
        <v>Khá</v>
      </c>
      <c r="L1273" s="66">
        <f t="shared" si="136"/>
        <v>395000</v>
      </c>
      <c r="M1273" s="218" t="str">
        <f t="shared" si="137"/>
        <v/>
      </c>
      <c r="N1273" s="219" t="str">
        <f t="shared" si="138"/>
        <v/>
      </c>
      <c r="O1273" s="219">
        <f t="shared" si="139"/>
        <v>1</v>
      </c>
      <c r="Q1273" s="114">
        <v>1</v>
      </c>
    </row>
    <row r="1274" spans="1:17" ht="21.75" customHeight="1" x14ac:dyDescent="0.3">
      <c r="A1274" s="214">
        <f>SUBTOTAL(9,$Q$22:Q1273)+1</f>
        <v>1252</v>
      </c>
      <c r="B1274" s="223">
        <v>101110276</v>
      </c>
      <c r="C1274" s="223" t="s">
        <v>1487</v>
      </c>
      <c r="D1274" s="223" t="s">
        <v>333</v>
      </c>
      <c r="E1274" s="223">
        <v>20</v>
      </c>
      <c r="F1274" s="223">
        <v>7.89</v>
      </c>
      <c r="G1274" s="66" t="str">
        <f>IFERROR(VLOOKUP(B1274:B4314,'DOI TUONG'!$C$2:$E$1306,3,FALSE), "")</f>
        <v/>
      </c>
      <c r="H1274" s="66">
        <f t="shared" si="133"/>
        <v>0</v>
      </c>
      <c r="I1274" s="215">
        <f t="shared" si="134"/>
        <v>7.89</v>
      </c>
      <c r="J1274" s="223">
        <v>89</v>
      </c>
      <c r="K1274" s="66" t="str">
        <f t="shared" si="135"/>
        <v>Khá</v>
      </c>
      <c r="L1274" s="66">
        <f t="shared" si="136"/>
        <v>395000</v>
      </c>
      <c r="M1274" s="218" t="str">
        <f t="shared" si="137"/>
        <v/>
      </c>
      <c r="N1274" s="219" t="str">
        <f t="shared" si="138"/>
        <v/>
      </c>
      <c r="O1274" s="219">
        <f t="shared" si="139"/>
        <v>1</v>
      </c>
      <c r="Q1274" s="114">
        <v>1</v>
      </c>
    </row>
    <row r="1275" spans="1:17" ht="21.75" customHeight="1" x14ac:dyDescent="0.3">
      <c r="A1275" s="214">
        <f>SUBTOTAL(9,$Q$22:Q1274)+1</f>
        <v>1253</v>
      </c>
      <c r="B1275" s="223">
        <v>110130099</v>
      </c>
      <c r="C1275" s="223" t="s">
        <v>1256</v>
      </c>
      <c r="D1275" s="223" t="s">
        <v>303</v>
      </c>
      <c r="E1275" s="223">
        <v>20.5</v>
      </c>
      <c r="F1275" s="223">
        <v>7.59</v>
      </c>
      <c r="G1275" s="66" t="str">
        <f>IFERROR(VLOOKUP(B1275:B4315,'DOI TUONG'!$C$2:$E$1306,3,FALSE), "")</f>
        <v>LT</v>
      </c>
      <c r="H1275" s="66">
        <f t="shared" si="133"/>
        <v>0.3</v>
      </c>
      <c r="I1275" s="215">
        <f t="shared" si="134"/>
        <v>7.89</v>
      </c>
      <c r="J1275" s="223">
        <v>89</v>
      </c>
      <c r="K1275" s="66" t="str">
        <f t="shared" si="135"/>
        <v>Khá</v>
      </c>
      <c r="L1275" s="66">
        <f t="shared" si="136"/>
        <v>395000</v>
      </c>
      <c r="M1275" s="218" t="str">
        <f t="shared" si="137"/>
        <v/>
      </c>
      <c r="N1275" s="219" t="str">
        <f t="shared" si="138"/>
        <v/>
      </c>
      <c r="O1275" s="219">
        <f t="shared" si="139"/>
        <v>1</v>
      </c>
      <c r="Q1275" s="114">
        <v>1</v>
      </c>
    </row>
    <row r="1276" spans="1:17" ht="21.75" customHeight="1" x14ac:dyDescent="0.3">
      <c r="A1276" s="214">
        <f>SUBTOTAL(9,$Q$22:Q1275)+1</f>
        <v>1254</v>
      </c>
      <c r="B1276" s="223">
        <v>103110287</v>
      </c>
      <c r="C1276" s="223" t="s">
        <v>3269</v>
      </c>
      <c r="D1276" s="223" t="s">
        <v>131</v>
      </c>
      <c r="E1276" s="223">
        <v>26</v>
      </c>
      <c r="F1276" s="223">
        <v>7.89</v>
      </c>
      <c r="G1276" s="66" t="str">
        <f>IFERROR(VLOOKUP(B1276:B4316,'DOI TUONG'!$C$2:$E$1306,3,FALSE), "")</f>
        <v/>
      </c>
      <c r="H1276" s="66">
        <f t="shared" si="133"/>
        <v>0</v>
      </c>
      <c r="I1276" s="215">
        <f t="shared" si="134"/>
        <v>7.89</v>
      </c>
      <c r="J1276" s="223">
        <v>88</v>
      </c>
      <c r="K1276" s="66" t="str">
        <f t="shared" si="135"/>
        <v>Khá</v>
      </c>
      <c r="L1276" s="66">
        <f t="shared" si="136"/>
        <v>395000</v>
      </c>
      <c r="M1276" s="218" t="str">
        <f t="shared" si="137"/>
        <v/>
      </c>
      <c r="N1276" s="219" t="str">
        <f t="shared" si="138"/>
        <v/>
      </c>
      <c r="O1276" s="219">
        <f t="shared" si="139"/>
        <v>1</v>
      </c>
      <c r="Q1276" s="114">
        <v>1</v>
      </c>
    </row>
    <row r="1277" spans="1:17" ht="21.75" customHeight="1" x14ac:dyDescent="0.3">
      <c r="A1277" s="214">
        <f>SUBTOTAL(9,$Q$22:Q1276)+1</f>
        <v>1255</v>
      </c>
      <c r="B1277" s="223">
        <v>107110254</v>
      </c>
      <c r="C1277" s="223" t="s">
        <v>843</v>
      </c>
      <c r="D1277" s="223" t="s">
        <v>162</v>
      </c>
      <c r="E1277" s="223">
        <v>19</v>
      </c>
      <c r="F1277" s="223">
        <v>7.89</v>
      </c>
      <c r="G1277" s="66" t="str">
        <f>IFERROR(VLOOKUP(B1277:B4317,'DOI TUONG'!$C$2:$E$1306,3,FALSE), "")</f>
        <v/>
      </c>
      <c r="H1277" s="66">
        <f t="shared" si="133"/>
        <v>0</v>
      </c>
      <c r="I1277" s="215">
        <f t="shared" si="134"/>
        <v>7.89</v>
      </c>
      <c r="J1277" s="223">
        <v>88</v>
      </c>
      <c r="K1277" s="66" t="str">
        <f t="shared" si="135"/>
        <v>Khá</v>
      </c>
      <c r="L1277" s="66">
        <f t="shared" si="136"/>
        <v>395000</v>
      </c>
      <c r="M1277" s="218" t="str">
        <f t="shared" si="137"/>
        <v/>
      </c>
      <c r="N1277" s="219" t="str">
        <f t="shared" si="138"/>
        <v/>
      </c>
      <c r="O1277" s="219">
        <f t="shared" si="139"/>
        <v>1</v>
      </c>
      <c r="Q1277" s="114">
        <v>1</v>
      </c>
    </row>
    <row r="1278" spans="1:17" ht="21.75" customHeight="1" x14ac:dyDescent="0.3">
      <c r="A1278" s="214">
        <f>SUBTOTAL(9,$Q$22:Q1277)+1</f>
        <v>1256</v>
      </c>
      <c r="B1278" s="223">
        <v>109120085</v>
      </c>
      <c r="C1278" s="223" t="s">
        <v>398</v>
      </c>
      <c r="D1278" s="223" t="s">
        <v>247</v>
      </c>
      <c r="E1278" s="223">
        <v>17</v>
      </c>
      <c r="F1278" s="223">
        <v>7.59</v>
      </c>
      <c r="G1278" s="66" t="str">
        <f>IFERROR(VLOOKUP(B1278:B4318,'DOI TUONG'!$C$2:$E$1306,3,FALSE), "")</f>
        <v>ĐT ĐTQ</v>
      </c>
      <c r="H1278" s="66">
        <f t="shared" si="133"/>
        <v>0.3</v>
      </c>
      <c r="I1278" s="215">
        <f t="shared" si="134"/>
        <v>7.89</v>
      </c>
      <c r="J1278" s="223">
        <v>88</v>
      </c>
      <c r="K1278" s="66" t="str">
        <f t="shared" si="135"/>
        <v>Khá</v>
      </c>
      <c r="L1278" s="66">
        <f t="shared" si="136"/>
        <v>395000</v>
      </c>
      <c r="M1278" s="218" t="str">
        <f t="shared" si="137"/>
        <v/>
      </c>
      <c r="N1278" s="219" t="str">
        <f t="shared" si="138"/>
        <v/>
      </c>
      <c r="O1278" s="219">
        <f t="shared" si="139"/>
        <v>1</v>
      </c>
      <c r="Q1278" s="114">
        <v>1</v>
      </c>
    </row>
    <row r="1279" spans="1:17" ht="21.75" customHeight="1" x14ac:dyDescent="0.3">
      <c r="A1279" s="214">
        <f>SUBTOTAL(9,$Q$22:Q1278)+1</f>
        <v>1257</v>
      </c>
      <c r="B1279" s="223">
        <v>101120223</v>
      </c>
      <c r="C1279" s="223" t="s">
        <v>3152</v>
      </c>
      <c r="D1279" s="223" t="s">
        <v>101</v>
      </c>
      <c r="E1279" s="223">
        <v>17.5</v>
      </c>
      <c r="F1279" s="223">
        <v>7.89</v>
      </c>
      <c r="G1279" s="66" t="str">
        <f>IFERROR(VLOOKUP(B1279:B4319,'DOI TUONG'!$C$2:$E$1306,3,FALSE), "")</f>
        <v/>
      </c>
      <c r="H1279" s="66">
        <f t="shared" si="133"/>
        <v>0</v>
      </c>
      <c r="I1279" s="215">
        <f t="shared" si="134"/>
        <v>7.89</v>
      </c>
      <c r="J1279" s="223">
        <v>87</v>
      </c>
      <c r="K1279" s="66" t="str">
        <f t="shared" si="135"/>
        <v>Khá</v>
      </c>
      <c r="L1279" s="66">
        <f t="shared" si="136"/>
        <v>395000</v>
      </c>
      <c r="M1279" s="218" t="str">
        <f t="shared" si="137"/>
        <v/>
      </c>
      <c r="N1279" s="219" t="str">
        <f t="shared" si="138"/>
        <v/>
      </c>
      <c r="O1279" s="219">
        <f t="shared" si="139"/>
        <v>1</v>
      </c>
      <c r="Q1279" s="114">
        <v>1</v>
      </c>
    </row>
    <row r="1280" spans="1:17" ht="21.75" customHeight="1" x14ac:dyDescent="0.3">
      <c r="A1280" s="214">
        <f>SUBTOTAL(9,$Q$22:Q1279)+1</f>
        <v>1258</v>
      </c>
      <c r="B1280" s="223">
        <v>118120194</v>
      </c>
      <c r="C1280" s="223" t="s">
        <v>1322</v>
      </c>
      <c r="D1280" s="223" t="s">
        <v>166</v>
      </c>
      <c r="E1280" s="223">
        <v>18</v>
      </c>
      <c r="F1280" s="223">
        <v>7.89</v>
      </c>
      <c r="G1280" s="66" t="str">
        <f>IFERROR(VLOOKUP(B1280:B4320,'DOI TUONG'!$C$2:$E$1306,3,FALSE), "")</f>
        <v/>
      </c>
      <c r="H1280" s="66">
        <f t="shared" si="133"/>
        <v>0</v>
      </c>
      <c r="I1280" s="215">
        <f t="shared" si="134"/>
        <v>7.89</v>
      </c>
      <c r="J1280" s="223">
        <v>87</v>
      </c>
      <c r="K1280" s="66" t="str">
        <f t="shared" si="135"/>
        <v>Khá</v>
      </c>
      <c r="L1280" s="66">
        <f t="shared" si="136"/>
        <v>395000</v>
      </c>
      <c r="M1280" s="218" t="str">
        <f t="shared" si="137"/>
        <v/>
      </c>
      <c r="N1280" s="219" t="str">
        <f t="shared" si="138"/>
        <v/>
      </c>
      <c r="O1280" s="219">
        <f t="shared" si="139"/>
        <v>1</v>
      </c>
      <c r="Q1280" s="114">
        <v>1</v>
      </c>
    </row>
    <row r="1281" spans="1:17" ht="21.75" customHeight="1" x14ac:dyDescent="0.3">
      <c r="A1281" s="214">
        <f>SUBTOTAL(9,$Q$22:Q1280)+1</f>
        <v>1259</v>
      </c>
      <c r="B1281" s="223">
        <v>109130076</v>
      </c>
      <c r="C1281" s="223" t="s">
        <v>2265</v>
      </c>
      <c r="D1281" s="223" t="s">
        <v>257</v>
      </c>
      <c r="E1281" s="223">
        <v>16.5</v>
      </c>
      <c r="F1281" s="223">
        <v>7.89</v>
      </c>
      <c r="G1281" s="66" t="str">
        <f>IFERROR(VLOOKUP(B1281:B4321,'DOI TUONG'!$C$2:$E$1306,3,FALSE), "")</f>
        <v/>
      </c>
      <c r="H1281" s="66">
        <f t="shared" si="133"/>
        <v>0</v>
      </c>
      <c r="I1281" s="215">
        <f t="shared" si="134"/>
        <v>7.89</v>
      </c>
      <c r="J1281" s="223">
        <v>87</v>
      </c>
      <c r="K1281" s="66" t="str">
        <f t="shared" si="135"/>
        <v>Khá</v>
      </c>
      <c r="L1281" s="66">
        <f t="shared" si="136"/>
        <v>395000</v>
      </c>
      <c r="M1281" s="218" t="str">
        <f t="shared" si="137"/>
        <v/>
      </c>
      <c r="N1281" s="219" t="str">
        <f t="shared" si="138"/>
        <v/>
      </c>
      <c r="O1281" s="219">
        <f t="shared" si="139"/>
        <v>1</v>
      </c>
      <c r="Q1281" s="114">
        <v>1</v>
      </c>
    </row>
    <row r="1282" spans="1:17" ht="21.75" customHeight="1" x14ac:dyDescent="0.3">
      <c r="A1282" s="214">
        <f>SUBTOTAL(9,$Q$22:Q1281)+1</f>
        <v>1260</v>
      </c>
      <c r="B1282" s="223">
        <v>107110408</v>
      </c>
      <c r="C1282" s="223" t="s">
        <v>2106</v>
      </c>
      <c r="D1282" s="223" t="s">
        <v>112</v>
      </c>
      <c r="E1282" s="223">
        <v>17</v>
      </c>
      <c r="F1282" s="223">
        <v>7.89</v>
      </c>
      <c r="G1282" s="66" t="str">
        <f>IFERROR(VLOOKUP(B1282:B4322,'DOI TUONG'!$C$2:$E$1306,3,FALSE), "")</f>
        <v/>
      </c>
      <c r="H1282" s="66">
        <f t="shared" si="133"/>
        <v>0</v>
      </c>
      <c r="I1282" s="215">
        <f t="shared" si="134"/>
        <v>7.89</v>
      </c>
      <c r="J1282" s="223">
        <v>86</v>
      </c>
      <c r="K1282" s="66" t="str">
        <f t="shared" si="135"/>
        <v>Khá</v>
      </c>
      <c r="L1282" s="66">
        <f t="shared" si="136"/>
        <v>395000</v>
      </c>
      <c r="M1282" s="218" t="str">
        <f t="shared" si="137"/>
        <v/>
      </c>
      <c r="N1282" s="219" t="str">
        <f t="shared" si="138"/>
        <v/>
      </c>
      <c r="O1282" s="219">
        <f t="shared" si="139"/>
        <v>1</v>
      </c>
      <c r="Q1282" s="114">
        <v>1</v>
      </c>
    </row>
    <row r="1283" spans="1:17" ht="21.75" customHeight="1" x14ac:dyDescent="0.3">
      <c r="A1283" s="214">
        <f>SUBTOTAL(9,$Q$22:Q1282)+1</f>
        <v>1261</v>
      </c>
      <c r="B1283" s="223">
        <v>118140072</v>
      </c>
      <c r="C1283" s="223" t="s">
        <v>3791</v>
      </c>
      <c r="D1283" s="223" t="s">
        <v>2183</v>
      </c>
      <c r="E1283" s="223">
        <v>20</v>
      </c>
      <c r="F1283" s="223">
        <v>7.89</v>
      </c>
      <c r="G1283" s="66" t="str">
        <f>IFERROR(VLOOKUP(B1283:B4323,'DOI TUONG'!$C$2:$E$1306,3,FALSE), "")</f>
        <v/>
      </c>
      <c r="H1283" s="66">
        <f t="shared" si="133"/>
        <v>0</v>
      </c>
      <c r="I1283" s="215">
        <f t="shared" si="134"/>
        <v>7.89</v>
      </c>
      <c r="J1283" s="223">
        <v>86</v>
      </c>
      <c r="K1283" s="66" t="str">
        <f t="shared" si="135"/>
        <v>Khá</v>
      </c>
      <c r="L1283" s="66">
        <f t="shared" si="136"/>
        <v>395000</v>
      </c>
      <c r="M1283" s="218" t="str">
        <f t="shared" si="137"/>
        <v/>
      </c>
      <c r="N1283" s="219" t="str">
        <f t="shared" si="138"/>
        <v/>
      </c>
      <c r="O1283" s="219">
        <f t="shared" si="139"/>
        <v>1</v>
      </c>
      <c r="Q1283" s="114">
        <v>1</v>
      </c>
    </row>
    <row r="1284" spans="1:17" ht="21.75" customHeight="1" x14ac:dyDescent="0.3">
      <c r="A1284" s="214">
        <f>SUBTOTAL(9,$Q$22:Q1283)+1</f>
        <v>1262</v>
      </c>
      <c r="B1284" s="223">
        <v>109120338</v>
      </c>
      <c r="C1284" s="223" t="s">
        <v>2956</v>
      </c>
      <c r="D1284" s="223" t="s">
        <v>99</v>
      </c>
      <c r="E1284" s="223">
        <v>19</v>
      </c>
      <c r="F1284" s="223">
        <v>7.89</v>
      </c>
      <c r="G1284" s="66" t="str">
        <f>IFERROR(VLOOKUP(B1284:B4324,'DOI TUONG'!$C$2:$E$1306,3,FALSE), "")</f>
        <v/>
      </c>
      <c r="H1284" s="66">
        <f t="shared" si="133"/>
        <v>0</v>
      </c>
      <c r="I1284" s="215">
        <f t="shared" si="134"/>
        <v>7.89</v>
      </c>
      <c r="J1284" s="223">
        <v>86</v>
      </c>
      <c r="K1284" s="66" t="str">
        <f t="shared" si="135"/>
        <v>Khá</v>
      </c>
      <c r="L1284" s="66">
        <f t="shared" si="136"/>
        <v>395000</v>
      </c>
      <c r="M1284" s="218" t="str">
        <f t="shared" si="137"/>
        <v/>
      </c>
      <c r="N1284" s="219" t="str">
        <f t="shared" si="138"/>
        <v/>
      </c>
      <c r="O1284" s="219">
        <f t="shared" si="139"/>
        <v>1</v>
      </c>
      <c r="Q1284" s="114">
        <v>1</v>
      </c>
    </row>
    <row r="1285" spans="1:17" ht="21.75" customHeight="1" x14ac:dyDescent="0.3">
      <c r="A1285" s="214">
        <f>SUBTOTAL(9,$Q$22:Q1284)+1</f>
        <v>1263</v>
      </c>
      <c r="B1285" s="223">
        <v>107110309</v>
      </c>
      <c r="C1285" s="223" t="s">
        <v>2021</v>
      </c>
      <c r="D1285" s="223" t="s">
        <v>132</v>
      </c>
      <c r="E1285" s="223">
        <v>19</v>
      </c>
      <c r="F1285" s="223">
        <v>7.89</v>
      </c>
      <c r="G1285" s="66" t="str">
        <f>IFERROR(VLOOKUP(B1285:B4325,'DOI TUONG'!$C$2:$E$1306,3,FALSE), "")</f>
        <v/>
      </c>
      <c r="H1285" s="66">
        <f t="shared" si="133"/>
        <v>0</v>
      </c>
      <c r="I1285" s="215">
        <f t="shared" si="134"/>
        <v>7.89</v>
      </c>
      <c r="J1285" s="223">
        <v>85</v>
      </c>
      <c r="K1285" s="66" t="str">
        <f t="shared" si="135"/>
        <v>Khá</v>
      </c>
      <c r="L1285" s="66">
        <f t="shared" si="136"/>
        <v>395000</v>
      </c>
      <c r="M1285" s="218" t="str">
        <f t="shared" si="137"/>
        <v/>
      </c>
      <c r="N1285" s="219" t="str">
        <f t="shared" si="138"/>
        <v/>
      </c>
      <c r="O1285" s="219">
        <f t="shared" si="139"/>
        <v>1</v>
      </c>
      <c r="Q1285" s="114">
        <v>1</v>
      </c>
    </row>
    <row r="1286" spans="1:17" ht="21.75" customHeight="1" x14ac:dyDescent="0.3">
      <c r="A1286" s="214">
        <f>SUBTOTAL(9,$Q$22:Q1285)+1</f>
        <v>1264</v>
      </c>
      <c r="B1286" s="223">
        <v>107130215</v>
      </c>
      <c r="C1286" s="223" t="s">
        <v>815</v>
      </c>
      <c r="D1286" s="223" t="s">
        <v>328</v>
      </c>
      <c r="E1286" s="223">
        <v>16</v>
      </c>
      <c r="F1286" s="223">
        <v>7.89</v>
      </c>
      <c r="G1286" s="66" t="str">
        <f>IFERROR(VLOOKUP(B1286:B4326,'DOI TUONG'!$C$2:$E$1306,3,FALSE), "")</f>
        <v/>
      </c>
      <c r="H1286" s="66">
        <f t="shared" si="133"/>
        <v>0</v>
      </c>
      <c r="I1286" s="215">
        <f t="shared" si="134"/>
        <v>7.89</v>
      </c>
      <c r="J1286" s="223">
        <v>85</v>
      </c>
      <c r="K1286" s="66" t="str">
        <f t="shared" si="135"/>
        <v>Khá</v>
      </c>
      <c r="L1286" s="66">
        <f t="shared" si="136"/>
        <v>395000</v>
      </c>
      <c r="M1286" s="218" t="str">
        <f t="shared" si="137"/>
        <v/>
      </c>
      <c r="N1286" s="219" t="str">
        <f t="shared" si="138"/>
        <v/>
      </c>
      <c r="O1286" s="219">
        <f t="shared" si="139"/>
        <v>1</v>
      </c>
      <c r="Q1286" s="114">
        <v>1</v>
      </c>
    </row>
    <row r="1287" spans="1:17" ht="21.75" customHeight="1" x14ac:dyDescent="0.3">
      <c r="A1287" s="214">
        <f>SUBTOTAL(9,$Q$22:Q1286)+1</f>
        <v>1265</v>
      </c>
      <c r="B1287" s="223">
        <v>102140071</v>
      </c>
      <c r="C1287" s="223" t="s">
        <v>1169</v>
      </c>
      <c r="D1287" s="223" t="s">
        <v>1804</v>
      </c>
      <c r="E1287" s="223">
        <v>24</v>
      </c>
      <c r="F1287" s="223">
        <v>7.89</v>
      </c>
      <c r="G1287" s="66" t="str">
        <f>IFERROR(VLOOKUP(B1287:B4327,'DOI TUONG'!$C$2:$E$1306,3,FALSE), "")</f>
        <v/>
      </c>
      <c r="H1287" s="66">
        <f t="shared" si="133"/>
        <v>0</v>
      </c>
      <c r="I1287" s="215">
        <f t="shared" si="134"/>
        <v>7.89</v>
      </c>
      <c r="J1287" s="223">
        <v>84</v>
      </c>
      <c r="K1287" s="66" t="str">
        <f t="shared" si="135"/>
        <v>Khá</v>
      </c>
      <c r="L1287" s="66">
        <f t="shared" si="136"/>
        <v>395000</v>
      </c>
      <c r="M1287" s="218" t="str">
        <f t="shared" si="137"/>
        <v/>
      </c>
      <c r="N1287" s="219" t="str">
        <f t="shared" si="138"/>
        <v/>
      </c>
      <c r="O1287" s="219">
        <f t="shared" si="139"/>
        <v>1</v>
      </c>
      <c r="Q1287" s="114">
        <v>1</v>
      </c>
    </row>
    <row r="1288" spans="1:17" ht="21.75" customHeight="1" x14ac:dyDescent="0.3">
      <c r="A1288" s="214">
        <f>SUBTOTAL(9,$Q$22:Q1287)+1</f>
        <v>1266</v>
      </c>
      <c r="B1288" s="223">
        <v>107110394</v>
      </c>
      <c r="C1288" s="223" t="s">
        <v>3594</v>
      </c>
      <c r="D1288" s="223" t="s">
        <v>112</v>
      </c>
      <c r="E1288" s="223">
        <v>17</v>
      </c>
      <c r="F1288" s="223">
        <v>7.89</v>
      </c>
      <c r="G1288" s="66" t="str">
        <f>IFERROR(VLOOKUP(B1288:B4328,'DOI TUONG'!$C$2:$E$1306,3,FALSE), "")</f>
        <v/>
      </c>
      <c r="H1288" s="66">
        <f t="shared" si="133"/>
        <v>0</v>
      </c>
      <c r="I1288" s="215">
        <f t="shared" si="134"/>
        <v>7.89</v>
      </c>
      <c r="J1288" s="223">
        <v>84</v>
      </c>
      <c r="K1288" s="66" t="str">
        <f t="shared" si="135"/>
        <v>Khá</v>
      </c>
      <c r="L1288" s="66">
        <f t="shared" si="136"/>
        <v>395000</v>
      </c>
      <c r="M1288" s="218" t="str">
        <f t="shared" si="137"/>
        <v/>
      </c>
      <c r="N1288" s="219" t="str">
        <f t="shared" si="138"/>
        <v/>
      </c>
      <c r="O1288" s="219">
        <f t="shared" si="139"/>
        <v>1</v>
      </c>
      <c r="Q1288" s="114">
        <v>1</v>
      </c>
    </row>
    <row r="1289" spans="1:17" ht="21.75" customHeight="1" x14ac:dyDescent="0.3">
      <c r="A1289" s="214">
        <f>SUBTOTAL(9,$Q$22:Q1288)+1</f>
        <v>1267</v>
      </c>
      <c r="B1289" s="223">
        <v>117120087</v>
      </c>
      <c r="C1289" s="223" t="s">
        <v>894</v>
      </c>
      <c r="D1289" s="223" t="s">
        <v>189</v>
      </c>
      <c r="E1289" s="223">
        <v>15</v>
      </c>
      <c r="F1289" s="223">
        <v>7.89</v>
      </c>
      <c r="G1289" s="66" t="str">
        <f>IFERROR(VLOOKUP(B1289:B4329,'DOI TUONG'!$C$2:$E$1306,3,FALSE), "")</f>
        <v/>
      </c>
      <c r="H1289" s="66">
        <f t="shared" si="133"/>
        <v>0</v>
      </c>
      <c r="I1289" s="215">
        <f t="shared" si="134"/>
        <v>7.89</v>
      </c>
      <c r="J1289" s="223">
        <v>84</v>
      </c>
      <c r="K1289" s="66" t="str">
        <f t="shared" si="135"/>
        <v>Khá</v>
      </c>
      <c r="L1289" s="66">
        <f t="shared" si="136"/>
        <v>395000</v>
      </c>
      <c r="M1289" s="218" t="str">
        <f t="shared" si="137"/>
        <v/>
      </c>
      <c r="N1289" s="219" t="str">
        <f t="shared" si="138"/>
        <v/>
      </c>
      <c r="O1289" s="219">
        <f t="shared" si="139"/>
        <v>1</v>
      </c>
      <c r="Q1289" s="114">
        <v>1</v>
      </c>
    </row>
    <row r="1290" spans="1:17" ht="21.75" customHeight="1" x14ac:dyDescent="0.3">
      <c r="A1290" s="214">
        <f>SUBTOTAL(9,$Q$22:Q1289)+1</f>
        <v>1268</v>
      </c>
      <c r="B1290" s="223">
        <v>105120444</v>
      </c>
      <c r="C1290" s="223" t="s">
        <v>836</v>
      </c>
      <c r="D1290" s="223" t="s">
        <v>168</v>
      </c>
      <c r="E1290" s="223">
        <v>16</v>
      </c>
      <c r="F1290" s="223">
        <v>7.89</v>
      </c>
      <c r="G1290" s="66" t="str">
        <f>IFERROR(VLOOKUP(B1290:B4330,'DOI TUONG'!$C$2:$E$1306,3,FALSE), "")</f>
        <v/>
      </c>
      <c r="H1290" s="66">
        <f t="shared" si="133"/>
        <v>0</v>
      </c>
      <c r="I1290" s="215">
        <f t="shared" si="134"/>
        <v>7.89</v>
      </c>
      <c r="J1290" s="223">
        <v>83</v>
      </c>
      <c r="K1290" s="66" t="str">
        <f t="shared" si="135"/>
        <v>Khá</v>
      </c>
      <c r="L1290" s="66">
        <f t="shared" si="136"/>
        <v>395000</v>
      </c>
      <c r="M1290" s="218" t="str">
        <f t="shared" si="137"/>
        <v/>
      </c>
      <c r="N1290" s="219" t="str">
        <f t="shared" si="138"/>
        <v/>
      </c>
      <c r="O1290" s="219">
        <f t="shared" si="139"/>
        <v>1</v>
      </c>
      <c r="Q1290" s="114">
        <v>1</v>
      </c>
    </row>
    <row r="1291" spans="1:17" ht="21.75" customHeight="1" x14ac:dyDescent="0.3">
      <c r="A1291" s="214">
        <f>SUBTOTAL(9,$Q$22:Q1290)+1</f>
        <v>1269</v>
      </c>
      <c r="B1291" s="223">
        <v>101120304</v>
      </c>
      <c r="C1291" s="223" t="s">
        <v>592</v>
      </c>
      <c r="D1291" s="223" t="s">
        <v>103</v>
      </c>
      <c r="E1291" s="223">
        <v>17</v>
      </c>
      <c r="F1291" s="223">
        <v>7.89</v>
      </c>
      <c r="G1291" s="66" t="str">
        <f>IFERROR(VLOOKUP(B1291:B4331,'DOI TUONG'!$C$2:$E$1306,3,FALSE), "")</f>
        <v/>
      </c>
      <c r="H1291" s="66">
        <f t="shared" si="133"/>
        <v>0</v>
      </c>
      <c r="I1291" s="215">
        <f t="shared" si="134"/>
        <v>7.89</v>
      </c>
      <c r="J1291" s="223">
        <v>82</v>
      </c>
      <c r="K1291" s="66" t="str">
        <f t="shared" si="135"/>
        <v>Khá</v>
      </c>
      <c r="L1291" s="66">
        <f t="shared" si="136"/>
        <v>395000</v>
      </c>
      <c r="M1291" s="218" t="str">
        <f t="shared" si="137"/>
        <v/>
      </c>
      <c r="N1291" s="219" t="str">
        <f t="shared" si="138"/>
        <v/>
      </c>
      <c r="O1291" s="219">
        <f t="shared" si="139"/>
        <v>1</v>
      </c>
      <c r="Q1291" s="114">
        <v>1</v>
      </c>
    </row>
    <row r="1292" spans="1:17" ht="21.75" customHeight="1" x14ac:dyDescent="0.3">
      <c r="A1292" s="214">
        <f>SUBTOTAL(9,$Q$22:Q1291)+1</f>
        <v>1270</v>
      </c>
      <c r="B1292" s="223">
        <v>102110323</v>
      </c>
      <c r="C1292" s="223" t="s">
        <v>3336</v>
      </c>
      <c r="D1292" s="223" t="s">
        <v>145</v>
      </c>
      <c r="E1292" s="223">
        <v>16</v>
      </c>
      <c r="F1292" s="223">
        <v>7.89</v>
      </c>
      <c r="G1292" s="66" t="str">
        <f>IFERROR(VLOOKUP(B1292:B4332,'DOI TUONG'!$C$2:$E$1306,3,FALSE), "")</f>
        <v/>
      </c>
      <c r="H1292" s="66">
        <f t="shared" si="133"/>
        <v>0</v>
      </c>
      <c r="I1292" s="215">
        <f t="shared" si="134"/>
        <v>7.89</v>
      </c>
      <c r="J1292" s="223">
        <v>82</v>
      </c>
      <c r="K1292" s="66" t="str">
        <f t="shared" si="135"/>
        <v>Khá</v>
      </c>
      <c r="L1292" s="66">
        <f t="shared" si="136"/>
        <v>395000</v>
      </c>
      <c r="M1292" s="218" t="str">
        <f t="shared" si="137"/>
        <v/>
      </c>
      <c r="N1292" s="219" t="str">
        <f t="shared" si="138"/>
        <v/>
      </c>
      <c r="O1292" s="219">
        <f t="shared" si="139"/>
        <v>1</v>
      </c>
      <c r="Q1292" s="114">
        <v>1</v>
      </c>
    </row>
    <row r="1293" spans="1:17" ht="21.75" customHeight="1" x14ac:dyDescent="0.3">
      <c r="A1293" s="214">
        <f>SUBTOTAL(9,$Q$22:Q1292)+1</f>
        <v>1271</v>
      </c>
      <c r="B1293" s="223">
        <v>107140252</v>
      </c>
      <c r="C1293" s="223" t="s">
        <v>2039</v>
      </c>
      <c r="D1293" s="223" t="s">
        <v>2000</v>
      </c>
      <c r="E1293" s="223">
        <v>18</v>
      </c>
      <c r="F1293" s="223">
        <v>7.89</v>
      </c>
      <c r="G1293" s="66" t="str">
        <f>IFERROR(VLOOKUP(B1293:B4333,'DOI TUONG'!$C$2:$E$1306,3,FALSE), "")</f>
        <v/>
      </c>
      <c r="H1293" s="66">
        <f t="shared" si="133"/>
        <v>0</v>
      </c>
      <c r="I1293" s="215">
        <f t="shared" si="134"/>
        <v>7.89</v>
      </c>
      <c r="J1293" s="223">
        <v>81</v>
      </c>
      <c r="K1293" s="66" t="str">
        <f t="shared" si="135"/>
        <v>Khá</v>
      </c>
      <c r="L1293" s="66">
        <f t="shared" si="136"/>
        <v>395000</v>
      </c>
      <c r="M1293" s="218" t="str">
        <f t="shared" si="137"/>
        <v/>
      </c>
      <c r="N1293" s="219" t="str">
        <f t="shared" si="138"/>
        <v/>
      </c>
      <c r="O1293" s="219">
        <f t="shared" si="139"/>
        <v>1</v>
      </c>
      <c r="Q1293" s="114">
        <v>1</v>
      </c>
    </row>
    <row r="1294" spans="1:17" ht="21.75" customHeight="1" x14ac:dyDescent="0.3">
      <c r="A1294" s="214">
        <f>SUBTOTAL(9,$Q$22:Q1293)+1</f>
        <v>1272</v>
      </c>
      <c r="B1294" s="223">
        <v>103130183</v>
      </c>
      <c r="C1294" s="223" t="s">
        <v>1513</v>
      </c>
      <c r="D1294" s="223" t="s">
        <v>314</v>
      </c>
      <c r="E1294" s="223">
        <v>17</v>
      </c>
      <c r="F1294" s="223">
        <v>7.68</v>
      </c>
      <c r="G1294" s="66" t="str">
        <f>IFERROR(VLOOKUP(B1294:B4334,'DOI TUONG'!$C$2:$E$1306,3,FALSE), "")</f>
        <v>UV LCĐ</v>
      </c>
      <c r="H1294" s="66">
        <f t="shared" si="133"/>
        <v>0.2</v>
      </c>
      <c r="I1294" s="215">
        <f t="shared" si="134"/>
        <v>7.88</v>
      </c>
      <c r="J1294" s="223">
        <v>94</v>
      </c>
      <c r="K1294" s="66" t="str">
        <f t="shared" si="135"/>
        <v>Khá</v>
      </c>
      <c r="L1294" s="66">
        <f t="shared" si="136"/>
        <v>395000</v>
      </c>
      <c r="M1294" s="218" t="str">
        <f t="shared" si="137"/>
        <v/>
      </c>
      <c r="N1294" s="219" t="str">
        <f t="shared" si="138"/>
        <v/>
      </c>
      <c r="O1294" s="219">
        <f t="shared" si="139"/>
        <v>1</v>
      </c>
      <c r="Q1294" s="114">
        <v>1</v>
      </c>
    </row>
    <row r="1295" spans="1:17" ht="21.75" customHeight="1" x14ac:dyDescent="0.3">
      <c r="A1295" s="214">
        <f>SUBTOTAL(9,$Q$22:Q1294)+1</f>
        <v>1273</v>
      </c>
      <c r="B1295" s="223">
        <v>102130062</v>
      </c>
      <c r="C1295" s="223" t="s">
        <v>167</v>
      </c>
      <c r="D1295" s="223" t="s">
        <v>44</v>
      </c>
      <c r="E1295" s="223">
        <v>18</v>
      </c>
      <c r="F1295" s="223">
        <v>7.88</v>
      </c>
      <c r="G1295" s="66" t="str">
        <f>IFERROR(VLOOKUP(B1295:B4335,'DOI TUONG'!$C$2:$E$1306,3,FALSE), "")</f>
        <v/>
      </c>
      <c r="H1295" s="66">
        <f t="shared" si="133"/>
        <v>0</v>
      </c>
      <c r="I1295" s="215">
        <f t="shared" si="134"/>
        <v>7.88</v>
      </c>
      <c r="J1295" s="223">
        <v>90</v>
      </c>
      <c r="K1295" s="66" t="str">
        <f t="shared" si="135"/>
        <v>Khá</v>
      </c>
      <c r="L1295" s="66">
        <f t="shared" si="136"/>
        <v>395000</v>
      </c>
      <c r="M1295" s="218" t="str">
        <f t="shared" si="137"/>
        <v/>
      </c>
      <c r="N1295" s="219" t="str">
        <f t="shared" si="138"/>
        <v/>
      </c>
      <c r="O1295" s="219">
        <f t="shared" si="139"/>
        <v>1</v>
      </c>
      <c r="Q1295" s="114">
        <v>1</v>
      </c>
    </row>
    <row r="1296" spans="1:17" ht="21.75" customHeight="1" x14ac:dyDescent="0.3">
      <c r="A1296" s="214">
        <f>SUBTOTAL(9,$Q$22:Q1295)+1</f>
        <v>1274</v>
      </c>
      <c r="B1296" s="223">
        <v>105140246</v>
      </c>
      <c r="C1296" s="223" t="s">
        <v>2391</v>
      </c>
      <c r="D1296" s="223" t="s">
        <v>1922</v>
      </c>
      <c r="E1296" s="223">
        <v>17</v>
      </c>
      <c r="F1296" s="223">
        <v>7.58</v>
      </c>
      <c r="G1296" s="66" t="str">
        <f>IFERROR(VLOOKUP(B1296:B4336,'DOI TUONG'!$C$2:$E$1306,3,FALSE), "")</f>
        <v>LT</v>
      </c>
      <c r="H1296" s="66">
        <f t="shared" si="133"/>
        <v>0.3</v>
      </c>
      <c r="I1296" s="215">
        <f t="shared" si="134"/>
        <v>7.88</v>
      </c>
      <c r="J1296" s="223">
        <v>90</v>
      </c>
      <c r="K1296" s="66" t="str">
        <f t="shared" si="135"/>
        <v>Khá</v>
      </c>
      <c r="L1296" s="66">
        <f t="shared" si="136"/>
        <v>395000</v>
      </c>
      <c r="M1296" s="218" t="str">
        <f t="shared" si="137"/>
        <v/>
      </c>
      <c r="N1296" s="219" t="str">
        <f t="shared" si="138"/>
        <v/>
      </c>
      <c r="O1296" s="219">
        <f t="shared" si="139"/>
        <v>1</v>
      </c>
      <c r="Q1296" s="114">
        <v>1</v>
      </c>
    </row>
    <row r="1297" spans="1:17" ht="21.75" customHeight="1" x14ac:dyDescent="0.3">
      <c r="A1297" s="214">
        <f>SUBTOTAL(9,$Q$22:Q1296)+1</f>
        <v>1275</v>
      </c>
      <c r="B1297" s="223">
        <v>110140183</v>
      </c>
      <c r="C1297" s="223" t="s">
        <v>2299</v>
      </c>
      <c r="D1297" s="223" t="s">
        <v>2300</v>
      </c>
      <c r="E1297" s="223">
        <v>26</v>
      </c>
      <c r="F1297" s="223">
        <v>7.88</v>
      </c>
      <c r="G1297" s="66" t="str">
        <f>IFERROR(VLOOKUP(B1297:B4337,'DOI TUONG'!$C$2:$E$1306,3,FALSE), "")</f>
        <v/>
      </c>
      <c r="H1297" s="66">
        <f t="shared" si="133"/>
        <v>0</v>
      </c>
      <c r="I1297" s="215">
        <f t="shared" si="134"/>
        <v>7.88</v>
      </c>
      <c r="J1297" s="223">
        <v>89</v>
      </c>
      <c r="K1297" s="66" t="str">
        <f t="shared" si="135"/>
        <v>Khá</v>
      </c>
      <c r="L1297" s="66">
        <f t="shared" si="136"/>
        <v>395000</v>
      </c>
      <c r="M1297" s="218" t="str">
        <f t="shared" si="137"/>
        <v/>
      </c>
      <c r="N1297" s="219" t="str">
        <f t="shared" si="138"/>
        <v/>
      </c>
      <c r="O1297" s="219">
        <f t="shared" si="139"/>
        <v>1</v>
      </c>
      <c r="Q1297" s="114">
        <v>1</v>
      </c>
    </row>
    <row r="1298" spans="1:17" ht="21.75" customHeight="1" x14ac:dyDescent="0.3">
      <c r="A1298" s="214">
        <f>SUBTOTAL(9,$Q$22:Q1297)+1</f>
        <v>1276</v>
      </c>
      <c r="B1298" s="223">
        <v>103110263</v>
      </c>
      <c r="C1298" s="223" t="s">
        <v>1980</v>
      </c>
      <c r="D1298" s="223" t="s">
        <v>414</v>
      </c>
      <c r="E1298" s="223">
        <v>18.5</v>
      </c>
      <c r="F1298" s="223">
        <v>7.88</v>
      </c>
      <c r="G1298" s="66" t="str">
        <f>IFERROR(VLOOKUP(B1298:B4338,'DOI TUONG'!$C$2:$E$1306,3,FALSE), "")</f>
        <v/>
      </c>
      <c r="H1298" s="66">
        <f t="shared" si="133"/>
        <v>0</v>
      </c>
      <c r="I1298" s="215">
        <f t="shared" si="134"/>
        <v>7.88</v>
      </c>
      <c r="J1298" s="223">
        <v>88</v>
      </c>
      <c r="K1298" s="66" t="str">
        <f t="shared" si="135"/>
        <v>Khá</v>
      </c>
      <c r="L1298" s="66">
        <f t="shared" si="136"/>
        <v>395000</v>
      </c>
      <c r="M1298" s="218" t="str">
        <f t="shared" si="137"/>
        <v/>
      </c>
      <c r="N1298" s="219" t="str">
        <f t="shared" si="138"/>
        <v/>
      </c>
      <c r="O1298" s="219">
        <f t="shared" si="139"/>
        <v>1</v>
      </c>
      <c r="Q1298" s="114">
        <v>1</v>
      </c>
    </row>
    <row r="1299" spans="1:17" ht="21.75" customHeight="1" x14ac:dyDescent="0.3">
      <c r="A1299" s="214">
        <f>SUBTOTAL(9,$Q$22:Q1298)+1</f>
        <v>1277</v>
      </c>
      <c r="B1299" s="223">
        <v>107140145</v>
      </c>
      <c r="C1299" s="223" t="s">
        <v>3595</v>
      </c>
      <c r="D1299" s="223" t="s">
        <v>1998</v>
      </c>
      <c r="E1299" s="223">
        <v>22</v>
      </c>
      <c r="F1299" s="223">
        <v>7.88</v>
      </c>
      <c r="G1299" s="66" t="str">
        <f>IFERROR(VLOOKUP(B1299:B4339,'DOI TUONG'!$C$2:$E$1306,3,FALSE), "")</f>
        <v/>
      </c>
      <c r="H1299" s="66">
        <f t="shared" si="133"/>
        <v>0</v>
      </c>
      <c r="I1299" s="215">
        <f t="shared" si="134"/>
        <v>7.88</v>
      </c>
      <c r="J1299" s="223">
        <v>88</v>
      </c>
      <c r="K1299" s="66" t="str">
        <f t="shared" si="135"/>
        <v>Khá</v>
      </c>
      <c r="L1299" s="66">
        <f t="shared" si="136"/>
        <v>395000</v>
      </c>
      <c r="M1299" s="218" t="str">
        <f t="shared" si="137"/>
        <v/>
      </c>
      <c r="N1299" s="219" t="str">
        <f t="shared" si="138"/>
        <v/>
      </c>
      <c r="O1299" s="219">
        <f t="shared" si="139"/>
        <v>1</v>
      </c>
      <c r="Q1299" s="114">
        <v>1</v>
      </c>
    </row>
    <row r="1300" spans="1:17" ht="21.75" customHeight="1" x14ac:dyDescent="0.3">
      <c r="A1300" s="214">
        <f>SUBTOTAL(9,$Q$22:Q1299)+1</f>
        <v>1278</v>
      </c>
      <c r="B1300" s="223">
        <v>107120116</v>
      </c>
      <c r="C1300" s="223" t="s">
        <v>3596</v>
      </c>
      <c r="D1300" s="223" t="s">
        <v>29</v>
      </c>
      <c r="E1300" s="223">
        <v>16</v>
      </c>
      <c r="F1300" s="223">
        <v>7.88</v>
      </c>
      <c r="G1300" s="66" t="str">
        <f>IFERROR(VLOOKUP(B1300:B4340,'DOI TUONG'!$C$2:$E$1306,3,FALSE), "")</f>
        <v/>
      </c>
      <c r="H1300" s="66">
        <f t="shared" si="133"/>
        <v>0</v>
      </c>
      <c r="I1300" s="215">
        <f t="shared" si="134"/>
        <v>7.88</v>
      </c>
      <c r="J1300" s="223">
        <v>88</v>
      </c>
      <c r="K1300" s="66" t="str">
        <f t="shared" si="135"/>
        <v>Khá</v>
      </c>
      <c r="L1300" s="66">
        <f t="shared" si="136"/>
        <v>395000</v>
      </c>
      <c r="M1300" s="218" t="str">
        <f t="shared" si="137"/>
        <v/>
      </c>
      <c r="N1300" s="219" t="str">
        <f t="shared" si="138"/>
        <v/>
      </c>
      <c r="O1300" s="219">
        <f t="shared" si="139"/>
        <v>1</v>
      </c>
      <c r="Q1300" s="114">
        <v>1</v>
      </c>
    </row>
    <row r="1301" spans="1:17" ht="21.75" customHeight="1" x14ac:dyDescent="0.3">
      <c r="A1301" s="214">
        <f>SUBTOTAL(9,$Q$22:Q1300)+1</f>
        <v>1279</v>
      </c>
      <c r="B1301" s="223">
        <v>118120118</v>
      </c>
      <c r="C1301" s="223" t="s">
        <v>1083</v>
      </c>
      <c r="D1301" s="223" t="s">
        <v>80</v>
      </c>
      <c r="E1301" s="223">
        <v>19</v>
      </c>
      <c r="F1301" s="223">
        <v>7.88</v>
      </c>
      <c r="G1301" s="66" t="str">
        <f>IFERROR(VLOOKUP(B1301:B4341,'DOI TUONG'!$C$2:$E$1306,3,FALSE), "")</f>
        <v/>
      </c>
      <c r="H1301" s="66">
        <f t="shared" si="133"/>
        <v>0</v>
      </c>
      <c r="I1301" s="215">
        <f t="shared" si="134"/>
        <v>7.88</v>
      </c>
      <c r="J1301" s="223">
        <v>88</v>
      </c>
      <c r="K1301" s="66" t="str">
        <f t="shared" si="135"/>
        <v>Khá</v>
      </c>
      <c r="L1301" s="66">
        <f t="shared" si="136"/>
        <v>395000</v>
      </c>
      <c r="M1301" s="218" t="str">
        <f t="shared" si="137"/>
        <v/>
      </c>
      <c r="N1301" s="219" t="str">
        <f t="shared" si="138"/>
        <v/>
      </c>
      <c r="O1301" s="219">
        <f t="shared" si="139"/>
        <v>1</v>
      </c>
      <c r="Q1301" s="114">
        <v>1</v>
      </c>
    </row>
    <row r="1302" spans="1:17" ht="21.75" customHeight="1" x14ac:dyDescent="0.3">
      <c r="A1302" s="214">
        <f>SUBTOTAL(9,$Q$22:Q1301)+1</f>
        <v>1280</v>
      </c>
      <c r="B1302" s="223">
        <v>107110198</v>
      </c>
      <c r="C1302" s="223" t="s">
        <v>596</v>
      </c>
      <c r="D1302" s="223" t="s">
        <v>784</v>
      </c>
      <c r="E1302" s="223">
        <v>19.5</v>
      </c>
      <c r="F1302" s="223">
        <v>7.88</v>
      </c>
      <c r="G1302" s="66" t="str">
        <f>IFERROR(VLOOKUP(B1302:B4342,'DOI TUONG'!$C$2:$E$1306,3,FALSE), "")</f>
        <v/>
      </c>
      <c r="H1302" s="66">
        <f t="shared" ref="H1302:H1365" si="140">IF(G1302="UV ĐT",0.3, 0)+IF(G1302="UV HSV", 0.3, 0)+IF(G1302="PBT LCĐ", 0.3,0)+ IF(G1302="UV LCĐ", 0.2, 0)+IF(G1302="BT CĐ", 0.3,0)+ IF(G1302="PBT CĐ", 0.2,0)+ IF(G1302="CN CLB", 0.2,0)+ IF(G1302="CN DĐ", 0.2,0)+IF(G1302="TĐXK", 0.3, 0)+IF(G1302="PĐXK", 0.2, 0)+IF(G1302="LT", 0.3,0)+IF(G1302="LP", 0.2, 0)+IF(G1302="GK 0.2",0.2,0)+IF(G1302="GK 0.3", 0.3, 0)+IF(G1302="TB ĐD",0.3,0)+IF(G1302="PB ĐD",0.2,0)+IF(G1302="ĐT ĐTQ",0.3,0)+IF(G1302="ĐP ĐTQ",0.2,0)</f>
        <v>0</v>
      </c>
      <c r="I1302" s="215">
        <f t="shared" ref="I1302:I1365" si="141">F1302+H1302</f>
        <v>7.88</v>
      </c>
      <c r="J1302" s="223">
        <v>87</v>
      </c>
      <c r="K1302" s="66" t="str">
        <f t="shared" ref="K1302:K1365" si="142">IF(AND(I1302&gt;=9,J1302&gt;=90), "Xuất sắc", IF(AND(I1302&gt;=8,J1302&gt;=80), "Giỏi", "Khá"))</f>
        <v>Khá</v>
      </c>
      <c r="L1302" s="66">
        <f t="shared" ref="L1302:L1365" si="143">IF(K1302="Xuất sắc", 500000, IF(K1302="Giỏi", 450000, 395000))</f>
        <v>395000</v>
      </c>
      <c r="M1302" s="218" t="str">
        <f t="shared" si="137"/>
        <v/>
      </c>
      <c r="N1302" s="219" t="str">
        <f t="shared" si="138"/>
        <v/>
      </c>
      <c r="O1302" s="219">
        <f t="shared" si="139"/>
        <v>1</v>
      </c>
      <c r="Q1302" s="114">
        <v>1</v>
      </c>
    </row>
    <row r="1303" spans="1:17" ht="21.75" customHeight="1" x14ac:dyDescent="0.3">
      <c r="A1303" s="214">
        <f>SUBTOTAL(9,$Q$22:Q1302)+1</f>
        <v>1281</v>
      </c>
      <c r="B1303" s="223">
        <v>107140017</v>
      </c>
      <c r="C1303" s="223" t="s">
        <v>1406</v>
      </c>
      <c r="D1303" s="223" t="s">
        <v>2063</v>
      </c>
      <c r="E1303" s="223">
        <v>17</v>
      </c>
      <c r="F1303" s="223">
        <v>7.88</v>
      </c>
      <c r="G1303" s="66" t="str">
        <f>IFERROR(VLOOKUP(B1303:B4343,'DOI TUONG'!$C$2:$E$1306,3,FALSE), "")</f>
        <v/>
      </c>
      <c r="H1303" s="66">
        <f t="shared" si="140"/>
        <v>0</v>
      </c>
      <c r="I1303" s="215">
        <f t="shared" si="141"/>
        <v>7.88</v>
      </c>
      <c r="J1303" s="223">
        <v>87</v>
      </c>
      <c r="K1303" s="66" t="str">
        <f t="shared" si="142"/>
        <v>Khá</v>
      </c>
      <c r="L1303" s="66">
        <f t="shared" si="143"/>
        <v>395000</v>
      </c>
      <c r="M1303" s="218" t="str">
        <f t="shared" si="137"/>
        <v/>
      </c>
      <c r="N1303" s="219" t="str">
        <f t="shared" si="138"/>
        <v/>
      </c>
      <c r="O1303" s="219">
        <f t="shared" si="139"/>
        <v>1</v>
      </c>
      <c r="Q1303" s="114">
        <v>1</v>
      </c>
    </row>
    <row r="1304" spans="1:17" ht="21.75" customHeight="1" x14ac:dyDescent="0.3">
      <c r="A1304" s="214">
        <f>SUBTOTAL(9,$Q$22:Q1303)+1</f>
        <v>1282</v>
      </c>
      <c r="B1304" s="223">
        <v>107130033</v>
      </c>
      <c r="C1304" s="223" t="s">
        <v>2054</v>
      </c>
      <c r="D1304" s="223" t="s">
        <v>773</v>
      </c>
      <c r="E1304" s="223">
        <v>14</v>
      </c>
      <c r="F1304" s="223">
        <v>7.88</v>
      </c>
      <c r="G1304" s="66" t="str">
        <f>IFERROR(VLOOKUP(B1304:B4344,'DOI TUONG'!$C$2:$E$1306,3,FALSE), "")</f>
        <v/>
      </c>
      <c r="H1304" s="66">
        <f t="shared" si="140"/>
        <v>0</v>
      </c>
      <c r="I1304" s="215">
        <f t="shared" si="141"/>
        <v>7.88</v>
      </c>
      <c r="J1304" s="223">
        <v>87</v>
      </c>
      <c r="K1304" s="66" t="str">
        <f t="shared" si="142"/>
        <v>Khá</v>
      </c>
      <c r="L1304" s="66">
        <f t="shared" si="143"/>
        <v>395000</v>
      </c>
      <c r="M1304" s="218" t="str">
        <f t="shared" si="137"/>
        <v/>
      </c>
      <c r="N1304" s="219" t="str">
        <f t="shared" si="138"/>
        <v/>
      </c>
      <c r="O1304" s="219">
        <f t="shared" si="139"/>
        <v>1</v>
      </c>
      <c r="Q1304" s="114">
        <v>1</v>
      </c>
    </row>
    <row r="1305" spans="1:17" ht="21.75" customHeight="1" x14ac:dyDescent="0.3">
      <c r="A1305" s="214">
        <f>SUBTOTAL(9,$Q$22:Q1304)+1</f>
        <v>1283</v>
      </c>
      <c r="B1305" s="223">
        <v>118120052</v>
      </c>
      <c r="C1305" s="223" t="s">
        <v>3793</v>
      </c>
      <c r="D1305" s="223" t="s">
        <v>82</v>
      </c>
      <c r="E1305" s="223">
        <v>19</v>
      </c>
      <c r="F1305" s="223">
        <v>7.88</v>
      </c>
      <c r="G1305" s="66" t="str">
        <f>IFERROR(VLOOKUP(B1305:B4345,'DOI TUONG'!$C$2:$E$1306,3,FALSE), "")</f>
        <v/>
      </c>
      <c r="H1305" s="66">
        <f t="shared" si="140"/>
        <v>0</v>
      </c>
      <c r="I1305" s="215">
        <f t="shared" si="141"/>
        <v>7.88</v>
      </c>
      <c r="J1305" s="223">
        <v>87</v>
      </c>
      <c r="K1305" s="66" t="str">
        <f t="shared" si="142"/>
        <v>Khá</v>
      </c>
      <c r="L1305" s="66">
        <f t="shared" si="143"/>
        <v>395000</v>
      </c>
      <c r="M1305" s="218" t="str">
        <f t="shared" si="137"/>
        <v/>
      </c>
      <c r="N1305" s="219" t="str">
        <f t="shared" si="138"/>
        <v/>
      </c>
      <c r="O1305" s="219">
        <f t="shared" si="139"/>
        <v>1</v>
      </c>
      <c r="Q1305" s="114">
        <v>1</v>
      </c>
    </row>
    <row r="1306" spans="1:17" ht="21.75" customHeight="1" x14ac:dyDescent="0.3">
      <c r="A1306" s="214">
        <f>SUBTOTAL(9,$Q$22:Q1305)+1</f>
        <v>1284</v>
      </c>
      <c r="B1306" s="223">
        <v>101140020</v>
      </c>
      <c r="C1306" s="223" t="s">
        <v>1054</v>
      </c>
      <c r="D1306" s="223" t="s">
        <v>1739</v>
      </c>
      <c r="E1306" s="223">
        <v>17</v>
      </c>
      <c r="F1306" s="223">
        <v>7.88</v>
      </c>
      <c r="G1306" s="66" t="str">
        <f>IFERROR(VLOOKUP(B1306:B4346,'DOI TUONG'!$C$2:$E$1306,3,FALSE), "")</f>
        <v/>
      </c>
      <c r="H1306" s="66">
        <f t="shared" si="140"/>
        <v>0</v>
      </c>
      <c r="I1306" s="215">
        <f t="shared" si="141"/>
        <v>7.88</v>
      </c>
      <c r="J1306" s="223">
        <v>86</v>
      </c>
      <c r="K1306" s="66" t="str">
        <f t="shared" si="142"/>
        <v>Khá</v>
      </c>
      <c r="L1306" s="66">
        <f t="shared" si="143"/>
        <v>395000</v>
      </c>
      <c r="M1306" s="218" t="str">
        <f t="shared" si="137"/>
        <v/>
      </c>
      <c r="N1306" s="219" t="str">
        <f t="shared" si="138"/>
        <v/>
      </c>
      <c r="O1306" s="219">
        <f t="shared" si="139"/>
        <v>1</v>
      </c>
      <c r="Q1306" s="114">
        <v>1</v>
      </c>
    </row>
    <row r="1307" spans="1:17" ht="21.75" customHeight="1" x14ac:dyDescent="0.3">
      <c r="A1307" s="214">
        <f>SUBTOTAL(9,$Q$22:Q1306)+1</f>
        <v>1285</v>
      </c>
      <c r="B1307" s="223">
        <v>105120199</v>
      </c>
      <c r="C1307" s="223" t="s">
        <v>1372</v>
      </c>
      <c r="D1307" s="223" t="s">
        <v>83</v>
      </c>
      <c r="E1307" s="223">
        <v>16</v>
      </c>
      <c r="F1307" s="223">
        <v>7.88</v>
      </c>
      <c r="G1307" s="66" t="str">
        <f>IFERROR(VLOOKUP(B1307:B4347,'DOI TUONG'!$C$2:$E$1306,3,FALSE), "")</f>
        <v/>
      </c>
      <c r="H1307" s="66">
        <f t="shared" si="140"/>
        <v>0</v>
      </c>
      <c r="I1307" s="215">
        <f t="shared" si="141"/>
        <v>7.88</v>
      </c>
      <c r="J1307" s="223">
        <v>86</v>
      </c>
      <c r="K1307" s="66" t="str">
        <f t="shared" si="142"/>
        <v>Khá</v>
      </c>
      <c r="L1307" s="66">
        <f t="shared" si="143"/>
        <v>395000</v>
      </c>
      <c r="M1307" s="218" t="str">
        <f t="shared" si="137"/>
        <v/>
      </c>
      <c r="N1307" s="219" t="str">
        <f t="shared" si="138"/>
        <v/>
      </c>
      <c r="O1307" s="219">
        <f t="shared" si="139"/>
        <v>1</v>
      </c>
      <c r="Q1307" s="114">
        <v>1</v>
      </c>
    </row>
    <row r="1308" spans="1:17" ht="21.75" customHeight="1" x14ac:dyDescent="0.3">
      <c r="A1308" s="214">
        <f>SUBTOTAL(9,$Q$22:Q1307)+1</f>
        <v>1286</v>
      </c>
      <c r="B1308" s="223">
        <v>118120158</v>
      </c>
      <c r="C1308" s="223" t="s">
        <v>2192</v>
      </c>
      <c r="D1308" s="223" t="s">
        <v>166</v>
      </c>
      <c r="E1308" s="223">
        <v>18</v>
      </c>
      <c r="F1308" s="223">
        <v>7.88</v>
      </c>
      <c r="G1308" s="66" t="str">
        <f>IFERROR(VLOOKUP(B1308:B4348,'DOI TUONG'!$C$2:$E$1306,3,FALSE), "")</f>
        <v/>
      </c>
      <c r="H1308" s="66">
        <f t="shared" si="140"/>
        <v>0</v>
      </c>
      <c r="I1308" s="215">
        <f t="shared" si="141"/>
        <v>7.88</v>
      </c>
      <c r="J1308" s="223">
        <v>86</v>
      </c>
      <c r="K1308" s="66" t="str">
        <f t="shared" si="142"/>
        <v>Khá</v>
      </c>
      <c r="L1308" s="66">
        <f t="shared" si="143"/>
        <v>395000</v>
      </c>
      <c r="M1308" s="218" t="str">
        <f t="shared" ref="M1308:M1371" si="144">IF(K1308="Xuất sắc",1,"")</f>
        <v/>
      </c>
      <c r="N1308" s="219" t="str">
        <f t="shared" ref="N1308:N1371" si="145">IF(K1308="Giỏi",1,"")</f>
        <v/>
      </c>
      <c r="O1308" s="219">
        <f t="shared" ref="O1308:O1371" si="146">IF(K1308="Khá",1,"")</f>
        <v>1</v>
      </c>
      <c r="Q1308" s="114">
        <v>1</v>
      </c>
    </row>
    <row r="1309" spans="1:17" ht="21.75" customHeight="1" x14ac:dyDescent="0.3">
      <c r="A1309" s="214">
        <f>SUBTOTAL(9,$Q$22:Q1308)+1</f>
        <v>1287</v>
      </c>
      <c r="B1309" s="223">
        <v>110110352</v>
      </c>
      <c r="C1309" s="223" t="s">
        <v>2375</v>
      </c>
      <c r="D1309" s="223" t="s">
        <v>150</v>
      </c>
      <c r="E1309" s="223">
        <v>21</v>
      </c>
      <c r="F1309" s="223">
        <v>7.88</v>
      </c>
      <c r="G1309" s="66" t="str">
        <f>IFERROR(VLOOKUP(B1309:B4349,'DOI TUONG'!$C$2:$E$1306,3,FALSE), "")</f>
        <v/>
      </c>
      <c r="H1309" s="66">
        <f t="shared" si="140"/>
        <v>0</v>
      </c>
      <c r="I1309" s="215">
        <f t="shared" si="141"/>
        <v>7.88</v>
      </c>
      <c r="J1309" s="223">
        <v>86</v>
      </c>
      <c r="K1309" s="66" t="str">
        <f t="shared" si="142"/>
        <v>Khá</v>
      </c>
      <c r="L1309" s="66">
        <f t="shared" si="143"/>
        <v>395000</v>
      </c>
      <c r="M1309" s="218" t="str">
        <f t="shared" si="144"/>
        <v/>
      </c>
      <c r="N1309" s="219" t="str">
        <f t="shared" si="145"/>
        <v/>
      </c>
      <c r="O1309" s="219">
        <f t="shared" si="146"/>
        <v>1</v>
      </c>
      <c r="Q1309" s="114">
        <v>1</v>
      </c>
    </row>
    <row r="1310" spans="1:17" ht="21.75" customHeight="1" x14ac:dyDescent="0.3">
      <c r="A1310" s="214">
        <f>SUBTOTAL(9,$Q$22:Q1309)+1</f>
        <v>1288</v>
      </c>
      <c r="B1310" s="223">
        <v>110110292</v>
      </c>
      <c r="C1310" s="223" t="s">
        <v>1663</v>
      </c>
      <c r="D1310" s="223" t="s">
        <v>175</v>
      </c>
      <c r="E1310" s="223">
        <v>21</v>
      </c>
      <c r="F1310" s="223">
        <v>7.88</v>
      </c>
      <c r="G1310" s="66" t="str">
        <f>IFERROR(VLOOKUP(B1310:B4350,'DOI TUONG'!$C$2:$E$1306,3,FALSE), "")</f>
        <v/>
      </c>
      <c r="H1310" s="66">
        <f t="shared" si="140"/>
        <v>0</v>
      </c>
      <c r="I1310" s="215">
        <f t="shared" si="141"/>
        <v>7.88</v>
      </c>
      <c r="J1310" s="223">
        <v>85</v>
      </c>
      <c r="K1310" s="66" t="str">
        <f t="shared" si="142"/>
        <v>Khá</v>
      </c>
      <c r="L1310" s="66">
        <f t="shared" si="143"/>
        <v>395000</v>
      </c>
      <c r="M1310" s="218" t="str">
        <f t="shared" si="144"/>
        <v/>
      </c>
      <c r="N1310" s="219" t="str">
        <f t="shared" si="145"/>
        <v/>
      </c>
      <c r="O1310" s="219">
        <f t="shared" si="146"/>
        <v>1</v>
      </c>
      <c r="Q1310" s="114">
        <v>1</v>
      </c>
    </row>
    <row r="1311" spans="1:17" ht="21.75" customHeight="1" x14ac:dyDescent="0.3">
      <c r="A1311" s="214">
        <f>SUBTOTAL(9,$Q$22:Q1310)+1</f>
        <v>1289</v>
      </c>
      <c r="B1311" s="223">
        <v>110110090</v>
      </c>
      <c r="C1311" s="223" t="s">
        <v>1690</v>
      </c>
      <c r="D1311" s="223" t="s">
        <v>214</v>
      </c>
      <c r="E1311" s="223">
        <v>18</v>
      </c>
      <c r="F1311" s="223">
        <v>7.88</v>
      </c>
      <c r="G1311" s="66" t="str">
        <f>IFERROR(VLOOKUP(B1311:B4351,'DOI TUONG'!$C$2:$E$1306,3,FALSE), "")</f>
        <v/>
      </c>
      <c r="H1311" s="66">
        <f t="shared" si="140"/>
        <v>0</v>
      </c>
      <c r="I1311" s="215">
        <f t="shared" si="141"/>
        <v>7.88</v>
      </c>
      <c r="J1311" s="223">
        <v>85</v>
      </c>
      <c r="K1311" s="66" t="str">
        <f t="shared" si="142"/>
        <v>Khá</v>
      </c>
      <c r="L1311" s="66">
        <f t="shared" si="143"/>
        <v>395000</v>
      </c>
      <c r="M1311" s="218" t="str">
        <f t="shared" si="144"/>
        <v/>
      </c>
      <c r="N1311" s="219" t="str">
        <f t="shared" si="145"/>
        <v/>
      </c>
      <c r="O1311" s="219">
        <f t="shared" si="146"/>
        <v>1</v>
      </c>
      <c r="Q1311" s="114">
        <v>1</v>
      </c>
    </row>
    <row r="1312" spans="1:17" ht="21.75" customHeight="1" x14ac:dyDescent="0.3">
      <c r="A1312" s="214">
        <f>SUBTOTAL(9,$Q$22:Q1311)+1</f>
        <v>1290</v>
      </c>
      <c r="B1312" s="223">
        <v>105140318</v>
      </c>
      <c r="C1312" s="223" t="s">
        <v>1916</v>
      </c>
      <c r="D1312" s="223" t="s">
        <v>1893</v>
      </c>
      <c r="E1312" s="223">
        <v>16</v>
      </c>
      <c r="F1312" s="223">
        <v>7.88</v>
      </c>
      <c r="G1312" s="66" t="str">
        <f>IFERROR(VLOOKUP(B1312:B4352,'DOI TUONG'!$C$2:$E$1306,3,FALSE), "")</f>
        <v/>
      </c>
      <c r="H1312" s="66">
        <f t="shared" si="140"/>
        <v>0</v>
      </c>
      <c r="I1312" s="215">
        <f t="shared" si="141"/>
        <v>7.88</v>
      </c>
      <c r="J1312" s="223">
        <v>84</v>
      </c>
      <c r="K1312" s="66" t="str">
        <f t="shared" si="142"/>
        <v>Khá</v>
      </c>
      <c r="L1312" s="66">
        <f t="shared" si="143"/>
        <v>395000</v>
      </c>
      <c r="M1312" s="218" t="str">
        <f t="shared" si="144"/>
        <v/>
      </c>
      <c r="N1312" s="219" t="str">
        <f t="shared" si="145"/>
        <v/>
      </c>
      <c r="O1312" s="219">
        <f t="shared" si="146"/>
        <v>1</v>
      </c>
      <c r="Q1312" s="114">
        <v>1</v>
      </c>
    </row>
    <row r="1313" spans="1:17" ht="21.75" customHeight="1" x14ac:dyDescent="0.3">
      <c r="A1313" s="214">
        <f>SUBTOTAL(9,$Q$22:Q1312)+1</f>
        <v>1291</v>
      </c>
      <c r="B1313" s="223">
        <v>107110392</v>
      </c>
      <c r="C1313" s="223" t="s">
        <v>592</v>
      </c>
      <c r="D1313" s="223" t="s">
        <v>112</v>
      </c>
      <c r="E1313" s="223">
        <v>17</v>
      </c>
      <c r="F1313" s="223">
        <v>7.88</v>
      </c>
      <c r="G1313" s="66" t="str">
        <f>IFERROR(VLOOKUP(B1313:B4353,'DOI TUONG'!$C$2:$E$1306,3,FALSE), "")</f>
        <v/>
      </c>
      <c r="H1313" s="66">
        <f t="shared" si="140"/>
        <v>0</v>
      </c>
      <c r="I1313" s="215">
        <f t="shared" si="141"/>
        <v>7.88</v>
      </c>
      <c r="J1313" s="223">
        <v>84</v>
      </c>
      <c r="K1313" s="66" t="str">
        <f t="shared" si="142"/>
        <v>Khá</v>
      </c>
      <c r="L1313" s="66">
        <f t="shared" si="143"/>
        <v>395000</v>
      </c>
      <c r="M1313" s="218" t="str">
        <f t="shared" si="144"/>
        <v/>
      </c>
      <c r="N1313" s="219" t="str">
        <f t="shared" si="145"/>
        <v/>
      </c>
      <c r="O1313" s="219">
        <f t="shared" si="146"/>
        <v>1</v>
      </c>
      <c r="Q1313" s="114">
        <v>1</v>
      </c>
    </row>
    <row r="1314" spans="1:17" ht="21.75" customHeight="1" x14ac:dyDescent="0.3">
      <c r="A1314" s="214">
        <f>SUBTOTAL(9,$Q$22:Q1313)+1</f>
        <v>1292</v>
      </c>
      <c r="B1314" s="223">
        <v>102110225</v>
      </c>
      <c r="C1314" s="223" t="s">
        <v>1814</v>
      </c>
      <c r="D1314" s="223" t="s">
        <v>205</v>
      </c>
      <c r="E1314" s="223">
        <v>16</v>
      </c>
      <c r="F1314" s="223">
        <v>7.88</v>
      </c>
      <c r="G1314" s="66" t="str">
        <f>IFERROR(VLOOKUP(B1314:B4354,'DOI TUONG'!$C$2:$E$1306,3,FALSE), "")</f>
        <v/>
      </c>
      <c r="H1314" s="66">
        <f t="shared" si="140"/>
        <v>0</v>
      </c>
      <c r="I1314" s="215">
        <f t="shared" si="141"/>
        <v>7.88</v>
      </c>
      <c r="J1314" s="223">
        <v>83</v>
      </c>
      <c r="K1314" s="66" t="str">
        <f t="shared" si="142"/>
        <v>Khá</v>
      </c>
      <c r="L1314" s="66">
        <f t="shared" si="143"/>
        <v>395000</v>
      </c>
      <c r="M1314" s="218" t="str">
        <f t="shared" si="144"/>
        <v/>
      </c>
      <c r="N1314" s="219" t="str">
        <f t="shared" si="145"/>
        <v/>
      </c>
      <c r="O1314" s="219">
        <f t="shared" si="146"/>
        <v>1</v>
      </c>
      <c r="Q1314" s="114">
        <v>1</v>
      </c>
    </row>
    <row r="1315" spans="1:17" ht="21.75" customHeight="1" x14ac:dyDescent="0.3">
      <c r="A1315" s="214">
        <f>SUBTOTAL(9,$Q$22:Q1314)+1</f>
        <v>1293</v>
      </c>
      <c r="B1315" s="223">
        <v>107110320</v>
      </c>
      <c r="C1315" s="223" t="s">
        <v>1007</v>
      </c>
      <c r="D1315" s="223" t="s">
        <v>66</v>
      </c>
      <c r="E1315" s="223">
        <v>19</v>
      </c>
      <c r="F1315" s="223">
        <v>7.88</v>
      </c>
      <c r="G1315" s="66" t="str">
        <f>IFERROR(VLOOKUP(B1315:B4355,'DOI TUONG'!$C$2:$E$1306,3,FALSE), "")</f>
        <v/>
      </c>
      <c r="H1315" s="66">
        <f t="shared" si="140"/>
        <v>0</v>
      </c>
      <c r="I1315" s="215">
        <f t="shared" si="141"/>
        <v>7.88</v>
      </c>
      <c r="J1315" s="223">
        <v>83</v>
      </c>
      <c r="K1315" s="66" t="str">
        <f t="shared" si="142"/>
        <v>Khá</v>
      </c>
      <c r="L1315" s="66">
        <f t="shared" si="143"/>
        <v>395000</v>
      </c>
      <c r="M1315" s="218" t="str">
        <f t="shared" si="144"/>
        <v/>
      </c>
      <c r="N1315" s="219" t="str">
        <f t="shared" si="145"/>
        <v/>
      </c>
      <c r="O1315" s="219">
        <f t="shared" si="146"/>
        <v>1</v>
      </c>
      <c r="Q1315" s="114">
        <v>1</v>
      </c>
    </row>
    <row r="1316" spans="1:17" ht="21.75" customHeight="1" x14ac:dyDescent="0.3">
      <c r="A1316" s="214">
        <f>SUBTOTAL(9,$Q$22:Q1315)+1</f>
        <v>1294</v>
      </c>
      <c r="B1316" s="223">
        <v>109140105</v>
      </c>
      <c r="C1316" s="223" t="s">
        <v>3863</v>
      </c>
      <c r="D1316" s="223" t="s">
        <v>2273</v>
      </c>
      <c r="E1316" s="223">
        <v>20</v>
      </c>
      <c r="F1316" s="223">
        <v>7.88</v>
      </c>
      <c r="G1316" s="66" t="str">
        <f>IFERROR(VLOOKUP(B1316:B4356,'DOI TUONG'!$C$2:$E$1306,3,FALSE), "")</f>
        <v/>
      </c>
      <c r="H1316" s="66">
        <f t="shared" si="140"/>
        <v>0</v>
      </c>
      <c r="I1316" s="215">
        <f t="shared" si="141"/>
        <v>7.88</v>
      </c>
      <c r="J1316" s="223">
        <v>82</v>
      </c>
      <c r="K1316" s="66" t="str">
        <f t="shared" si="142"/>
        <v>Khá</v>
      </c>
      <c r="L1316" s="66">
        <f t="shared" si="143"/>
        <v>395000</v>
      </c>
      <c r="M1316" s="218" t="str">
        <f t="shared" si="144"/>
        <v/>
      </c>
      <c r="N1316" s="219" t="str">
        <f t="shared" si="145"/>
        <v/>
      </c>
      <c r="O1316" s="219">
        <f t="shared" si="146"/>
        <v>1</v>
      </c>
      <c r="Q1316" s="114">
        <v>1</v>
      </c>
    </row>
    <row r="1317" spans="1:17" ht="21.75" customHeight="1" x14ac:dyDescent="0.3">
      <c r="A1317" s="214">
        <f>SUBTOTAL(9,$Q$22:Q1316)+1</f>
        <v>1295</v>
      </c>
      <c r="B1317" s="223">
        <v>110120251</v>
      </c>
      <c r="C1317" s="223" t="s">
        <v>2379</v>
      </c>
      <c r="D1317" s="223" t="s">
        <v>45</v>
      </c>
      <c r="E1317" s="223">
        <v>16.5</v>
      </c>
      <c r="F1317" s="223">
        <v>7.87</v>
      </c>
      <c r="G1317" s="66" t="str">
        <f>IFERROR(VLOOKUP(B1317:B4357,'DOI TUONG'!$C$2:$E$1306,3,FALSE), "")</f>
        <v/>
      </c>
      <c r="H1317" s="66">
        <f t="shared" si="140"/>
        <v>0</v>
      </c>
      <c r="I1317" s="215">
        <f t="shared" si="141"/>
        <v>7.87</v>
      </c>
      <c r="J1317" s="223">
        <v>91</v>
      </c>
      <c r="K1317" s="66" t="str">
        <f t="shared" si="142"/>
        <v>Khá</v>
      </c>
      <c r="L1317" s="66">
        <f t="shared" si="143"/>
        <v>395000</v>
      </c>
      <c r="M1317" s="218" t="str">
        <f t="shared" si="144"/>
        <v/>
      </c>
      <c r="N1317" s="219" t="str">
        <f t="shared" si="145"/>
        <v/>
      </c>
      <c r="O1317" s="219">
        <f t="shared" si="146"/>
        <v>1</v>
      </c>
      <c r="Q1317" s="114">
        <v>1</v>
      </c>
    </row>
    <row r="1318" spans="1:17" ht="21.75" customHeight="1" x14ac:dyDescent="0.3">
      <c r="A1318" s="214">
        <f>SUBTOTAL(9,$Q$22:Q1317)+1</f>
        <v>1296</v>
      </c>
      <c r="B1318" s="223">
        <v>109120261</v>
      </c>
      <c r="C1318" s="223" t="s">
        <v>374</v>
      </c>
      <c r="D1318" s="223" t="s">
        <v>204</v>
      </c>
      <c r="E1318" s="223">
        <v>17</v>
      </c>
      <c r="F1318" s="223">
        <v>7.67</v>
      </c>
      <c r="G1318" s="66" t="str">
        <f>IFERROR(VLOOKUP(B1318:B4358,'DOI TUONG'!$C$2:$E$1306,3,FALSE), "")</f>
        <v>LP</v>
      </c>
      <c r="H1318" s="66">
        <f t="shared" si="140"/>
        <v>0.2</v>
      </c>
      <c r="I1318" s="215">
        <f t="shared" si="141"/>
        <v>7.87</v>
      </c>
      <c r="J1318" s="223">
        <v>90</v>
      </c>
      <c r="K1318" s="66" t="str">
        <f t="shared" si="142"/>
        <v>Khá</v>
      </c>
      <c r="L1318" s="66">
        <f t="shared" si="143"/>
        <v>395000</v>
      </c>
      <c r="M1318" s="218" t="str">
        <f t="shared" si="144"/>
        <v/>
      </c>
      <c r="N1318" s="219" t="str">
        <f t="shared" si="145"/>
        <v/>
      </c>
      <c r="O1318" s="219">
        <f t="shared" si="146"/>
        <v>1</v>
      </c>
      <c r="Q1318" s="114">
        <v>1</v>
      </c>
    </row>
    <row r="1319" spans="1:17" ht="21.75" customHeight="1" x14ac:dyDescent="0.3">
      <c r="A1319" s="214">
        <f>SUBTOTAL(9,$Q$22:Q1318)+1</f>
        <v>1297</v>
      </c>
      <c r="B1319" s="223">
        <v>104130087</v>
      </c>
      <c r="C1319" s="223" t="s">
        <v>823</v>
      </c>
      <c r="D1319" s="223" t="s">
        <v>355</v>
      </c>
      <c r="E1319" s="223">
        <v>18</v>
      </c>
      <c r="F1319" s="223">
        <v>7.87</v>
      </c>
      <c r="G1319" s="66" t="str">
        <f>IFERROR(VLOOKUP(B1319:B4359,'DOI TUONG'!$C$2:$E$1306,3,FALSE), "")</f>
        <v/>
      </c>
      <c r="H1319" s="66">
        <f t="shared" si="140"/>
        <v>0</v>
      </c>
      <c r="I1319" s="215">
        <f t="shared" si="141"/>
        <v>7.87</v>
      </c>
      <c r="J1319" s="223">
        <v>88</v>
      </c>
      <c r="K1319" s="66" t="str">
        <f t="shared" si="142"/>
        <v>Khá</v>
      </c>
      <c r="L1319" s="66">
        <f t="shared" si="143"/>
        <v>395000</v>
      </c>
      <c r="M1319" s="218" t="str">
        <f t="shared" si="144"/>
        <v/>
      </c>
      <c r="N1319" s="219" t="str">
        <f t="shared" si="145"/>
        <v/>
      </c>
      <c r="O1319" s="219">
        <f t="shared" si="146"/>
        <v>1</v>
      </c>
      <c r="Q1319" s="114">
        <v>1</v>
      </c>
    </row>
    <row r="1320" spans="1:17" ht="21.75" customHeight="1" x14ac:dyDescent="0.3">
      <c r="A1320" s="214">
        <f>SUBTOTAL(9,$Q$22:Q1319)+1</f>
        <v>1298</v>
      </c>
      <c r="B1320" s="223">
        <v>105140410</v>
      </c>
      <c r="C1320" s="223" t="s">
        <v>3453</v>
      </c>
      <c r="D1320" s="223" t="s">
        <v>1882</v>
      </c>
      <c r="E1320" s="223">
        <v>20</v>
      </c>
      <c r="F1320" s="223">
        <v>7.87</v>
      </c>
      <c r="G1320" s="66" t="str">
        <f>IFERROR(VLOOKUP(B1320:B4360,'DOI TUONG'!$C$2:$E$1306,3,FALSE), "")</f>
        <v/>
      </c>
      <c r="H1320" s="66">
        <f t="shared" si="140"/>
        <v>0</v>
      </c>
      <c r="I1320" s="215">
        <f t="shared" si="141"/>
        <v>7.87</v>
      </c>
      <c r="J1320" s="223">
        <v>88</v>
      </c>
      <c r="K1320" s="66" t="str">
        <f t="shared" si="142"/>
        <v>Khá</v>
      </c>
      <c r="L1320" s="66">
        <f t="shared" si="143"/>
        <v>395000</v>
      </c>
      <c r="M1320" s="218" t="str">
        <f t="shared" si="144"/>
        <v/>
      </c>
      <c r="N1320" s="219" t="str">
        <f t="shared" si="145"/>
        <v/>
      </c>
      <c r="O1320" s="219">
        <f t="shared" si="146"/>
        <v>1</v>
      </c>
      <c r="Q1320" s="114">
        <v>1</v>
      </c>
    </row>
    <row r="1321" spans="1:17" ht="21.75" customHeight="1" x14ac:dyDescent="0.3">
      <c r="A1321" s="214">
        <f>SUBTOTAL(9,$Q$22:Q1320)+1</f>
        <v>1299</v>
      </c>
      <c r="B1321" s="223">
        <v>118110132</v>
      </c>
      <c r="C1321" s="223" t="s">
        <v>1437</v>
      </c>
      <c r="D1321" s="223" t="s">
        <v>231</v>
      </c>
      <c r="E1321" s="223">
        <v>17</v>
      </c>
      <c r="F1321" s="223">
        <v>7.87</v>
      </c>
      <c r="G1321" s="66" t="str">
        <f>IFERROR(VLOOKUP(B1321:B4361,'DOI TUONG'!$C$2:$E$1306,3,FALSE), "")</f>
        <v/>
      </c>
      <c r="H1321" s="66">
        <f t="shared" si="140"/>
        <v>0</v>
      </c>
      <c r="I1321" s="215">
        <f t="shared" si="141"/>
        <v>7.87</v>
      </c>
      <c r="J1321" s="223">
        <v>88</v>
      </c>
      <c r="K1321" s="66" t="str">
        <f t="shared" si="142"/>
        <v>Khá</v>
      </c>
      <c r="L1321" s="66">
        <f t="shared" si="143"/>
        <v>395000</v>
      </c>
      <c r="M1321" s="218" t="str">
        <f t="shared" si="144"/>
        <v/>
      </c>
      <c r="N1321" s="219" t="str">
        <f t="shared" si="145"/>
        <v/>
      </c>
      <c r="O1321" s="219">
        <f t="shared" si="146"/>
        <v>1</v>
      </c>
      <c r="Q1321" s="114">
        <v>1</v>
      </c>
    </row>
    <row r="1322" spans="1:17" ht="21.75" customHeight="1" x14ac:dyDescent="0.3">
      <c r="A1322" s="214">
        <f>SUBTOTAL(9,$Q$22:Q1321)+1</f>
        <v>1300</v>
      </c>
      <c r="B1322" s="223">
        <v>102130173</v>
      </c>
      <c r="C1322" s="223" t="s">
        <v>1589</v>
      </c>
      <c r="D1322" s="223" t="s">
        <v>142</v>
      </c>
      <c r="E1322" s="223">
        <v>18</v>
      </c>
      <c r="F1322" s="223">
        <v>7.87</v>
      </c>
      <c r="G1322" s="66" t="str">
        <f>IFERROR(VLOOKUP(B1322:B4362,'DOI TUONG'!$C$2:$E$1306,3,FALSE), "")</f>
        <v/>
      </c>
      <c r="H1322" s="66">
        <f t="shared" si="140"/>
        <v>0</v>
      </c>
      <c r="I1322" s="215">
        <f t="shared" si="141"/>
        <v>7.87</v>
      </c>
      <c r="J1322" s="223">
        <v>87</v>
      </c>
      <c r="K1322" s="66" t="str">
        <f t="shared" si="142"/>
        <v>Khá</v>
      </c>
      <c r="L1322" s="66">
        <f t="shared" si="143"/>
        <v>395000</v>
      </c>
      <c r="M1322" s="218" t="str">
        <f t="shared" si="144"/>
        <v/>
      </c>
      <c r="N1322" s="219" t="str">
        <f t="shared" si="145"/>
        <v/>
      </c>
      <c r="O1322" s="219">
        <f t="shared" si="146"/>
        <v>1</v>
      </c>
      <c r="Q1322" s="114">
        <v>1</v>
      </c>
    </row>
    <row r="1323" spans="1:17" ht="21.75" customHeight="1" x14ac:dyDescent="0.3">
      <c r="A1323" s="214">
        <f>SUBTOTAL(9,$Q$22:Q1322)+1</f>
        <v>1301</v>
      </c>
      <c r="B1323" s="223">
        <v>101120244</v>
      </c>
      <c r="C1323" s="223" t="s">
        <v>3153</v>
      </c>
      <c r="D1323" s="223" t="s">
        <v>101</v>
      </c>
      <c r="E1323" s="223">
        <v>17.5</v>
      </c>
      <c r="F1323" s="223">
        <v>7.87</v>
      </c>
      <c r="G1323" s="66" t="str">
        <f>IFERROR(VLOOKUP(B1323:B4363,'DOI TUONG'!$C$2:$E$1306,3,FALSE), "")</f>
        <v/>
      </c>
      <c r="H1323" s="66">
        <f t="shared" si="140"/>
        <v>0</v>
      </c>
      <c r="I1323" s="215">
        <f t="shared" si="141"/>
        <v>7.87</v>
      </c>
      <c r="J1323" s="223">
        <v>85</v>
      </c>
      <c r="K1323" s="66" t="str">
        <f t="shared" si="142"/>
        <v>Khá</v>
      </c>
      <c r="L1323" s="66">
        <f t="shared" si="143"/>
        <v>395000</v>
      </c>
      <c r="M1323" s="218" t="str">
        <f t="shared" si="144"/>
        <v/>
      </c>
      <c r="N1323" s="219" t="str">
        <f t="shared" si="145"/>
        <v/>
      </c>
      <c r="O1323" s="219">
        <f t="shared" si="146"/>
        <v>1</v>
      </c>
      <c r="Q1323" s="114">
        <v>1</v>
      </c>
    </row>
    <row r="1324" spans="1:17" ht="21.75" customHeight="1" x14ac:dyDescent="0.3">
      <c r="A1324" s="214">
        <f>SUBTOTAL(9,$Q$22:Q1323)+1</f>
        <v>1302</v>
      </c>
      <c r="B1324" s="223">
        <v>105130333</v>
      </c>
      <c r="C1324" s="223" t="s">
        <v>3454</v>
      </c>
      <c r="D1324" s="223" t="s">
        <v>84</v>
      </c>
      <c r="E1324" s="223">
        <v>20.5</v>
      </c>
      <c r="F1324" s="223">
        <v>7.87</v>
      </c>
      <c r="G1324" s="66" t="str">
        <f>IFERROR(VLOOKUP(B1324:B4364,'DOI TUONG'!$C$2:$E$1306,3,FALSE), "")</f>
        <v/>
      </c>
      <c r="H1324" s="66">
        <f t="shared" si="140"/>
        <v>0</v>
      </c>
      <c r="I1324" s="215">
        <f t="shared" si="141"/>
        <v>7.87</v>
      </c>
      <c r="J1324" s="223">
        <v>85</v>
      </c>
      <c r="K1324" s="66" t="str">
        <f t="shared" si="142"/>
        <v>Khá</v>
      </c>
      <c r="L1324" s="66">
        <f t="shared" si="143"/>
        <v>395000</v>
      </c>
      <c r="M1324" s="218" t="str">
        <f t="shared" si="144"/>
        <v/>
      </c>
      <c r="N1324" s="219" t="str">
        <f t="shared" si="145"/>
        <v/>
      </c>
      <c r="O1324" s="219">
        <f t="shared" si="146"/>
        <v>1</v>
      </c>
      <c r="Q1324" s="114">
        <v>1</v>
      </c>
    </row>
    <row r="1325" spans="1:17" ht="21.75" customHeight="1" x14ac:dyDescent="0.3">
      <c r="A1325" s="214">
        <f>SUBTOTAL(9,$Q$22:Q1324)+1</f>
        <v>1303</v>
      </c>
      <c r="B1325" s="223">
        <v>110110104</v>
      </c>
      <c r="C1325" s="223" t="s">
        <v>1800</v>
      </c>
      <c r="D1325" s="223" t="s">
        <v>214</v>
      </c>
      <c r="E1325" s="223">
        <v>18</v>
      </c>
      <c r="F1325" s="223">
        <v>7.87</v>
      </c>
      <c r="G1325" s="66" t="str">
        <f>IFERROR(VLOOKUP(B1325:B4365,'DOI TUONG'!$C$2:$E$1306,3,FALSE), "")</f>
        <v/>
      </c>
      <c r="H1325" s="66">
        <f t="shared" si="140"/>
        <v>0</v>
      </c>
      <c r="I1325" s="215">
        <f t="shared" si="141"/>
        <v>7.87</v>
      </c>
      <c r="J1325" s="223">
        <v>85</v>
      </c>
      <c r="K1325" s="66" t="str">
        <f t="shared" si="142"/>
        <v>Khá</v>
      </c>
      <c r="L1325" s="66">
        <f t="shared" si="143"/>
        <v>395000</v>
      </c>
      <c r="M1325" s="218" t="str">
        <f t="shared" si="144"/>
        <v/>
      </c>
      <c r="N1325" s="219" t="str">
        <f t="shared" si="145"/>
        <v/>
      </c>
      <c r="O1325" s="219">
        <f t="shared" si="146"/>
        <v>1</v>
      </c>
      <c r="Q1325" s="114">
        <v>1</v>
      </c>
    </row>
    <row r="1326" spans="1:17" ht="21.75" customHeight="1" x14ac:dyDescent="0.3">
      <c r="A1326" s="214">
        <f>SUBTOTAL(9,$Q$22:Q1325)+1</f>
        <v>1304</v>
      </c>
      <c r="B1326" s="223">
        <v>110120289</v>
      </c>
      <c r="C1326" s="223" t="s">
        <v>1284</v>
      </c>
      <c r="D1326" s="223" t="s">
        <v>50</v>
      </c>
      <c r="E1326" s="223">
        <v>16.5</v>
      </c>
      <c r="F1326" s="223">
        <v>7.87</v>
      </c>
      <c r="G1326" s="66" t="str">
        <f>IFERROR(VLOOKUP(B1326:B4366,'DOI TUONG'!$C$2:$E$1306,3,FALSE), "")</f>
        <v/>
      </c>
      <c r="H1326" s="66">
        <f t="shared" si="140"/>
        <v>0</v>
      </c>
      <c r="I1326" s="215">
        <f t="shared" si="141"/>
        <v>7.87</v>
      </c>
      <c r="J1326" s="223">
        <v>85</v>
      </c>
      <c r="K1326" s="66" t="str">
        <f t="shared" si="142"/>
        <v>Khá</v>
      </c>
      <c r="L1326" s="66">
        <f t="shared" si="143"/>
        <v>395000</v>
      </c>
      <c r="M1326" s="218" t="str">
        <f t="shared" si="144"/>
        <v/>
      </c>
      <c r="N1326" s="219" t="str">
        <f t="shared" si="145"/>
        <v/>
      </c>
      <c r="O1326" s="219">
        <f t="shared" si="146"/>
        <v>1</v>
      </c>
      <c r="Q1326" s="114">
        <v>1</v>
      </c>
    </row>
    <row r="1327" spans="1:17" ht="21.75" customHeight="1" x14ac:dyDescent="0.3">
      <c r="A1327" s="214">
        <f>SUBTOTAL(9,$Q$22:Q1326)+1</f>
        <v>1305</v>
      </c>
      <c r="B1327" s="223">
        <v>101110361</v>
      </c>
      <c r="C1327" s="223" t="s">
        <v>1774</v>
      </c>
      <c r="D1327" s="223" t="s">
        <v>140</v>
      </c>
      <c r="E1327" s="223">
        <v>23</v>
      </c>
      <c r="F1327" s="223">
        <v>7.87</v>
      </c>
      <c r="G1327" s="66" t="str">
        <f>IFERROR(VLOOKUP(B1327:B4367,'DOI TUONG'!$C$2:$E$1306,3,FALSE), "")</f>
        <v/>
      </c>
      <c r="H1327" s="66">
        <f t="shared" si="140"/>
        <v>0</v>
      </c>
      <c r="I1327" s="215">
        <f t="shared" si="141"/>
        <v>7.87</v>
      </c>
      <c r="J1327" s="223">
        <v>84</v>
      </c>
      <c r="K1327" s="66" t="str">
        <f t="shared" si="142"/>
        <v>Khá</v>
      </c>
      <c r="L1327" s="66">
        <f t="shared" si="143"/>
        <v>395000</v>
      </c>
      <c r="M1327" s="218" t="str">
        <f t="shared" si="144"/>
        <v/>
      </c>
      <c r="N1327" s="219" t="str">
        <f t="shared" si="145"/>
        <v/>
      </c>
      <c r="O1327" s="219">
        <f t="shared" si="146"/>
        <v>1</v>
      </c>
      <c r="Q1327" s="114">
        <v>1</v>
      </c>
    </row>
    <row r="1328" spans="1:17" ht="21.75" customHeight="1" x14ac:dyDescent="0.3">
      <c r="A1328" s="214">
        <f>SUBTOTAL(9,$Q$22:Q1327)+1</f>
        <v>1306</v>
      </c>
      <c r="B1328" s="223">
        <v>101120170</v>
      </c>
      <c r="C1328" s="223" t="s">
        <v>3154</v>
      </c>
      <c r="D1328" s="223" t="s">
        <v>343</v>
      </c>
      <c r="E1328" s="223">
        <v>17.5</v>
      </c>
      <c r="F1328" s="223">
        <v>7.87</v>
      </c>
      <c r="G1328" s="66" t="str">
        <f>IFERROR(VLOOKUP(B1328:B4368,'DOI TUONG'!$C$2:$E$1306,3,FALSE), "")</f>
        <v/>
      </c>
      <c r="H1328" s="66">
        <f t="shared" si="140"/>
        <v>0</v>
      </c>
      <c r="I1328" s="215">
        <f t="shared" si="141"/>
        <v>7.87</v>
      </c>
      <c r="J1328" s="223">
        <v>83</v>
      </c>
      <c r="K1328" s="66" t="str">
        <f t="shared" si="142"/>
        <v>Khá</v>
      </c>
      <c r="L1328" s="66">
        <f t="shared" si="143"/>
        <v>395000</v>
      </c>
      <c r="M1328" s="218" t="str">
        <f t="shared" si="144"/>
        <v/>
      </c>
      <c r="N1328" s="219" t="str">
        <f t="shared" si="145"/>
        <v/>
      </c>
      <c r="O1328" s="219">
        <f t="shared" si="146"/>
        <v>1</v>
      </c>
      <c r="Q1328" s="114">
        <v>1</v>
      </c>
    </row>
    <row r="1329" spans="1:17" ht="21.75" customHeight="1" x14ac:dyDescent="0.3">
      <c r="A1329" s="214">
        <f>SUBTOTAL(9,$Q$22:Q1328)+1</f>
        <v>1307</v>
      </c>
      <c r="B1329" s="223">
        <v>102130223</v>
      </c>
      <c r="C1329" s="223" t="s">
        <v>1864</v>
      </c>
      <c r="D1329" s="223" t="s">
        <v>53</v>
      </c>
      <c r="E1329" s="223">
        <v>17</v>
      </c>
      <c r="F1329" s="223">
        <v>7.87</v>
      </c>
      <c r="G1329" s="66" t="str">
        <f>IFERROR(VLOOKUP(B1329:B4369,'DOI TUONG'!$C$2:$E$1306,3,FALSE), "")</f>
        <v/>
      </c>
      <c r="H1329" s="66">
        <f t="shared" si="140"/>
        <v>0</v>
      </c>
      <c r="I1329" s="215">
        <f t="shared" si="141"/>
        <v>7.87</v>
      </c>
      <c r="J1329" s="223">
        <v>83</v>
      </c>
      <c r="K1329" s="66" t="str">
        <f t="shared" si="142"/>
        <v>Khá</v>
      </c>
      <c r="L1329" s="66">
        <f t="shared" si="143"/>
        <v>395000</v>
      </c>
      <c r="M1329" s="218" t="str">
        <f t="shared" si="144"/>
        <v/>
      </c>
      <c r="N1329" s="219" t="str">
        <f t="shared" si="145"/>
        <v/>
      </c>
      <c r="O1329" s="219">
        <f t="shared" si="146"/>
        <v>1</v>
      </c>
      <c r="Q1329" s="114">
        <v>1</v>
      </c>
    </row>
    <row r="1330" spans="1:17" ht="21.75" customHeight="1" x14ac:dyDescent="0.3">
      <c r="A1330" s="214">
        <f>SUBTOTAL(9,$Q$22:Q1329)+1</f>
        <v>1308</v>
      </c>
      <c r="B1330" s="223">
        <v>107110349</v>
      </c>
      <c r="C1330" s="223" t="s">
        <v>1603</v>
      </c>
      <c r="D1330" s="223" t="s">
        <v>66</v>
      </c>
      <c r="E1330" s="223">
        <v>21.5</v>
      </c>
      <c r="F1330" s="223">
        <v>7.87</v>
      </c>
      <c r="G1330" s="66" t="str">
        <f>IFERROR(VLOOKUP(B1330:B4370,'DOI TUONG'!$C$2:$E$1306,3,FALSE), "")</f>
        <v/>
      </c>
      <c r="H1330" s="66">
        <f t="shared" si="140"/>
        <v>0</v>
      </c>
      <c r="I1330" s="215">
        <f t="shared" si="141"/>
        <v>7.87</v>
      </c>
      <c r="J1330" s="223">
        <v>83</v>
      </c>
      <c r="K1330" s="66" t="str">
        <f t="shared" si="142"/>
        <v>Khá</v>
      </c>
      <c r="L1330" s="66">
        <f t="shared" si="143"/>
        <v>395000</v>
      </c>
      <c r="M1330" s="218" t="str">
        <f t="shared" si="144"/>
        <v/>
      </c>
      <c r="N1330" s="219" t="str">
        <f t="shared" si="145"/>
        <v/>
      </c>
      <c r="O1330" s="219">
        <f t="shared" si="146"/>
        <v>1</v>
      </c>
      <c r="Q1330" s="114">
        <v>1</v>
      </c>
    </row>
    <row r="1331" spans="1:17" ht="21.75" customHeight="1" x14ac:dyDescent="0.3">
      <c r="A1331" s="214">
        <f>SUBTOTAL(9,$Q$22:Q1330)+1</f>
        <v>1309</v>
      </c>
      <c r="B1331" s="223">
        <v>101120347</v>
      </c>
      <c r="C1331" s="223" t="s">
        <v>3155</v>
      </c>
      <c r="D1331" s="223" t="s">
        <v>345</v>
      </c>
      <c r="E1331" s="223">
        <v>17</v>
      </c>
      <c r="F1331" s="223">
        <v>7.87</v>
      </c>
      <c r="G1331" s="66" t="str">
        <f>IFERROR(VLOOKUP(B1331:B4371,'DOI TUONG'!$C$2:$E$1306,3,FALSE), "")</f>
        <v/>
      </c>
      <c r="H1331" s="66">
        <f t="shared" si="140"/>
        <v>0</v>
      </c>
      <c r="I1331" s="215">
        <f t="shared" si="141"/>
        <v>7.87</v>
      </c>
      <c r="J1331" s="223">
        <v>82</v>
      </c>
      <c r="K1331" s="66" t="str">
        <f t="shared" si="142"/>
        <v>Khá</v>
      </c>
      <c r="L1331" s="66">
        <f t="shared" si="143"/>
        <v>395000</v>
      </c>
      <c r="M1331" s="218" t="str">
        <f t="shared" si="144"/>
        <v/>
      </c>
      <c r="N1331" s="219" t="str">
        <f t="shared" si="145"/>
        <v/>
      </c>
      <c r="O1331" s="219">
        <f t="shared" si="146"/>
        <v>1</v>
      </c>
      <c r="Q1331" s="114">
        <v>1</v>
      </c>
    </row>
    <row r="1332" spans="1:17" ht="21.75" customHeight="1" x14ac:dyDescent="0.3">
      <c r="A1332" s="214">
        <f>SUBTOTAL(9,$Q$22:Q1331)+1</f>
        <v>1310</v>
      </c>
      <c r="B1332" s="223">
        <v>102110145</v>
      </c>
      <c r="C1332" s="223" t="s">
        <v>3337</v>
      </c>
      <c r="D1332" s="223" t="s">
        <v>115</v>
      </c>
      <c r="E1332" s="223">
        <v>14</v>
      </c>
      <c r="F1332" s="223">
        <v>7.87</v>
      </c>
      <c r="G1332" s="66" t="str">
        <f>IFERROR(VLOOKUP(B1332:B4372,'DOI TUONG'!$C$2:$E$1306,3,FALSE), "")</f>
        <v/>
      </c>
      <c r="H1332" s="66">
        <f t="shared" si="140"/>
        <v>0</v>
      </c>
      <c r="I1332" s="215">
        <f t="shared" si="141"/>
        <v>7.87</v>
      </c>
      <c r="J1332" s="223">
        <v>82</v>
      </c>
      <c r="K1332" s="66" t="str">
        <f t="shared" si="142"/>
        <v>Khá</v>
      </c>
      <c r="L1332" s="66">
        <f t="shared" si="143"/>
        <v>395000</v>
      </c>
      <c r="M1332" s="218" t="str">
        <f t="shared" si="144"/>
        <v/>
      </c>
      <c r="N1332" s="219" t="str">
        <f t="shared" si="145"/>
        <v/>
      </c>
      <c r="O1332" s="219">
        <f t="shared" si="146"/>
        <v>1</v>
      </c>
      <c r="Q1332" s="114">
        <v>1</v>
      </c>
    </row>
    <row r="1333" spans="1:17" ht="21.75" customHeight="1" x14ac:dyDescent="0.3">
      <c r="A1333" s="214">
        <f>SUBTOTAL(9,$Q$22:Q1332)+1</f>
        <v>1311</v>
      </c>
      <c r="B1333" s="223">
        <v>106120056</v>
      </c>
      <c r="C1333" s="223" t="s">
        <v>1968</v>
      </c>
      <c r="D1333" s="223" t="s">
        <v>114</v>
      </c>
      <c r="E1333" s="223">
        <v>18</v>
      </c>
      <c r="F1333" s="223">
        <v>7.87</v>
      </c>
      <c r="G1333" s="66" t="str">
        <f>IFERROR(VLOOKUP(B1333:B4373,'DOI TUONG'!$C$2:$E$1306,3,FALSE), "")</f>
        <v/>
      </c>
      <c r="H1333" s="66">
        <f t="shared" si="140"/>
        <v>0</v>
      </c>
      <c r="I1333" s="215">
        <f t="shared" si="141"/>
        <v>7.87</v>
      </c>
      <c r="J1333" s="223">
        <v>82</v>
      </c>
      <c r="K1333" s="66" t="str">
        <f t="shared" si="142"/>
        <v>Khá</v>
      </c>
      <c r="L1333" s="66">
        <f t="shared" si="143"/>
        <v>395000</v>
      </c>
      <c r="M1333" s="218" t="str">
        <f t="shared" si="144"/>
        <v/>
      </c>
      <c r="N1333" s="219" t="str">
        <f t="shared" si="145"/>
        <v/>
      </c>
      <c r="O1333" s="219">
        <f t="shared" si="146"/>
        <v>1</v>
      </c>
      <c r="Q1333" s="114">
        <v>1</v>
      </c>
    </row>
    <row r="1334" spans="1:17" ht="21.75" customHeight="1" x14ac:dyDescent="0.3">
      <c r="A1334" s="214">
        <f>SUBTOTAL(9,$Q$22:Q1333)+1</f>
        <v>1312</v>
      </c>
      <c r="B1334" s="223">
        <v>107120258</v>
      </c>
      <c r="C1334" s="223" t="s">
        <v>2059</v>
      </c>
      <c r="D1334" s="223" t="s">
        <v>77</v>
      </c>
      <c r="E1334" s="223">
        <v>14</v>
      </c>
      <c r="F1334" s="223">
        <v>7.87</v>
      </c>
      <c r="G1334" s="66" t="str">
        <f>IFERROR(VLOOKUP(B1334:B4374,'DOI TUONG'!$C$2:$E$1306,3,FALSE), "")</f>
        <v/>
      </c>
      <c r="H1334" s="66">
        <f t="shared" si="140"/>
        <v>0</v>
      </c>
      <c r="I1334" s="215">
        <f t="shared" si="141"/>
        <v>7.87</v>
      </c>
      <c r="J1334" s="223">
        <v>82</v>
      </c>
      <c r="K1334" s="66" t="str">
        <f t="shared" si="142"/>
        <v>Khá</v>
      </c>
      <c r="L1334" s="66">
        <f t="shared" si="143"/>
        <v>395000</v>
      </c>
      <c r="M1334" s="218" t="str">
        <f t="shared" si="144"/>
        <v/>
      </c>
      <c r="N1334" s="219" t="str">
        <f t="shared" si="145"/>
        <v/>
      </c>
      <c r="O1334" s="219">
        <f t="shared" si="146"/>
        <v>1</v>
      </c>
      <c r="Q1334" s="114">
        <v>1</v>
      </c>
    </row>
    <row r="1335" spans="1:17" ht="21.75" customHeight="1" x14ac:dyDescent="0.3">
      <c r="A1335" s="214">
        <f>SUBTOTAL(9,$Q$22:Q1334)+1</f>
        <v>1313</v>
      </c>
      <c r="B1335" s="223">
        <v>117120092</v>
      </c>
      <c r="C1335" s="223" t="s">
        <v>3731</v>
      </c>
      <c r="D1335" s="223" t="s">
        <v>189</v>
      </c>
      <c r="E1335" s="223">
        <v>19</v>
      </c>
      <c r="F1335" s="223">
        <v>7.87</v>
      </c>
      <c r="G1335" s="66" t="str">
        <f>IFERROR(VLOOKUP(B1335:B4375,'DOI TUONG'!$C$2:$E$1306,3,FALSE), "")</f>
        <v/>
      </c>
      <c r="H1335" s="66">
        <f t="shared" si="140"/>
        <v>0</v>
      </c>
      <c r="I1335" s="215">
        <f t="shared" si="141"/>
        <v>7.87</v>
      </c>
      <c r="J1335" s="223">
        <v>82</v>
      </c>
      <c r="K1335" s="66" t="str">
        <f t="shared" si="142"/>
        <v>Khá</v>
      </c>
      <c r="L1335" s="66">
        <f t="shared" si="143"/>
        <v>395000</v>
      </c>
      <c r="M1335" s="218" t="str">
        <f t="shared" si="144"/>
        <v/>
      </c>
      <c r="N1335" s="219" t="str">
        <f t="shared" si="145"/>
        <v/>
      </c>
      <c r="O1335" s="219">
        <f t="shared" si="146"/>
        <v>1</v>
      </c>
      <c r="Q1335" s="114">
        <v>1</v>
      </c>
    </row>
    <row r="1336" spans="1:17" ht="21.75" customHeight="1" x14ac:dyDescent="0.3">
      <c r="A1336" s="214">
        <f>SUBTOTAL(9,$Q$22:Q1335)+1</f>
        <v>1314</v>
      </c>
      <c r="B1336" s="223">
        <v>110110445</v>
      </c>
      <c r="C1336" s="223" t="s">
        <v>3927</v>
      </c>
      <c r="D1336" s="223" t="s">
        <v>147</v>
      </c>
      <c r="E1336" s="223">
        <v>19</v>
      </c>
      <c r="F1336" s="223">
        <v>7.87</v>
      </c>
      <c r="G1336" s="66" t="str">
        <f>IFERROR(VLOOKUP(B1336:B4376,'DOI TUONG'!$C$2:$E$1306,3,FALSE), "")</f>
        <v/>
      </c>
      <c r="H1336" s="66">
        <f t="shared" si="140"/>
        <v>0</v>
      </c>
      <c r="I1336" s="215">
        <f t="shared" si="141"/>
        <v>7.87</v>
      </c>
      <c r="J1336" s="223">
        <v>82</v>
      </c>
      <c r="K1336" s="66" t="str">
        <f t="shared" si="142"/>
        <v>Khá</v>
      </c>
      <c r="L1336" s="66">
        <f t="shared" si="143"/>
        <v>395000</v>
      </c>
      <c r="M1336" s="218" t="str">
        <f t="shared" si="144"/>
        <v/>
      </c>
      <c r="N1336" s="219" t="str">
        <f t="shared" si="145"/>
        <v/>
      </c>
      <c r="O1336" s="219">
        <f t="shared" si="146"/>
        <v>1</v>
      </c>
      <c r="Q1336" s="114">
        <v>1</v>
      </c>
    </row>
    <row r="1337" spans="1:17" ht="21.75" customHeight="1" x14ac:dyDescent="0.3">
      <c r="A1337" s="214">
        <f>SUBTOTAL(9,$Q$22:Q1336)+1</f>
        <v>1315</v>
      </c>
      <c r="B1337" s="223">
        <v>109130170</v>
      </c>
      <c r="C1337" s="223" t="s">
        <v>3864</v>
      </c>
      <c r="D1337" s="223" t="s">
        <v>243</v>
      </c>
      <c r="E1337" s="223">
        <v>21.5</v>
      </c>
      <c r="F1337" s="223">
        <v>7.87</v>
      </c>
      <c r="G1337" s="66" t="str">
        <f>IFERROR(VLOOKUP(B1337:B4377,'DOI TUONG'!$C$2:$E$1306,3,FALSE), "")</f>
        <v/>
      </c>
      <c r="H1337" s="66">
        <f t="shared" si="140"/>
        <v>0</v>
      </c>
      <c r="I1337" s="215">
        <f t="shared" si="141"/>
        <v>7.87</v>
      </c>
      <c r="J1337" s="223">
        <v>80</v>
      </c>
      <c r="K1337" s="66" t="str">
        <f t="shared" si="142"/>
        <v>Khá</v>
      </c>
      <c r="L1337" s="66">
        <f t="shared" si="143"/>
        <v>395000</v>
      </c>
      <c r="M1337" s="218" t="str">
        <f t="shared" si="144"/>
        <v/>
      </c>
      <c r="N1337" s="219" t="str">
        <f t="shared" si="145"/>
        <v/>
      </c>
      <c r="O1337" s="219">
        <f t="shared" si="146"/>
        <v>1</v>
      </c>
      <c r="Q1337" s="114">
        <v>1</v>
      </c>
    </row>
    <row r="1338" spans="1:17" ht="21.75" customHeight="1" x14ac:dyDescent="0.3">
      <c r="A1338" s="214">
        <f>SUBTOTAL(9,$Q$22:Q1337)+1</f>
        <v>1316</v>
      </c>
      <c r="B1338" s="223">
        <v>102110116</v>
      </c>
      <c r="C1338" s="223" t="s">
        <v>3338</v>
      </c>
      <c r="D1338" s="223" t="s">
        <v>115</v>
      </c>
      <c r="E1338" s="223">
        <v>14</v>
      </c>
      <c r="F1338" s="223">
        <v>7.87</v>
      </c>
      <c r="G1338" s="66" t="str">
        <f>IFERROR(VLOOKUP(B1338:B4378,'DOI TUONG'!$C$2:$E$1306,3,FALSE), "")</f>
        <v/>
      </c>
      <c r="H1338" s="66">
        <f t="shared" si="140"/>
        <v>0</v>
      </c>
      <c r="I1338" s="215">
        <f t="shared" si="141"/>
        <v>7.87</v>
      </c>
      <c r="J1338" s="223">
        <v>79</v>
      </c>
      <c r="K1338" s="66" t="str">
        <f t="shared" si="142"/>
        <v>Khá</v>
      </c>
      <c r="L1338" s="66">
        <f t="shared" si="143"/>
        <v>395000</v>
      </c>
      <c r="M1338" s="218" t="str">
        <f t="shared" si="144"/>
        <v/>
      </c>
      <c r="N1338" s="219" t="str">
        <f t="shared" si="145"/>
        <v/>
      </c>
      <c r="O1338" s="219">
        <f t="shared" si="146"/>
        <v>1</v>
      </c>
      <c r="Q1338" s="114">
        <v>1</v>
      </c>
    </row>
    <row r="1339" spans="1:17" ht="21.75" customHeight="1" x14ac:dyDescent="0.3">
      <c r="A1339" s="214">
        <f>SUBTOTAL(9,$Q$22:Q1338)+1</f>
        <v>1317</v>
      </c>
      <c r="B1339" s="223">
        <v>105140359</v>
      </c>
      <c r="C1339" s="223" t="s">
        <v>3470</v>
      </c>
      <c r="D1339" s="223" t="s">
        <v>1900</v>
      </c>
      <c r="E1339" s="223">
        <v>18</v>
      </c>
      <c r="F1339" s="223">
        <v>7.66</v>
      </c>
      <c r="G1339" s="66" t="str">
        <f>IFERROR(VLOOKUP(B1339:B4379,'DOI TUONG'!$C$2:$E$1306,3,FALSE), "")</f>
        <v>LP</v>
      </c>
      <c r="H1339" s="66">
        <f t="shared" si="140"/>
        <v>0.2</v>
      </c>
      <c r="I1339" s="215">
        <f t="shared" si="141"/>
        <v>7.86</v>
      </c>
      <c r="J1339" s="223">
        <v>92</v>
      </c>
      <c r="K1339" s="66" t="str">
        <f t="shared" si="142"/>
        <v>Khá</v>
      </c>
      <c r="L1339" s="66">
        <f t="shared" si="143"/>
        <v>395000</v>
      </c>
      <c r="M1339" s="218" t="str">
        <f t="shared" si="144"/>
        <v/>
      </c>
      <c r="N1339" s="219" t="str">
        <f t="shared" si="145"/>
        <v/>
      </c>
      <c r="O1339" s="219">
        <f t="shared" si="146"/>
        <v>1</v>
      </c>
      <c r="Q1339" s="114">
        <v>1</v>
      </c>
    </row>
    <row r="1340" spans="1:17" ht="21.75" customHeight="1" x14ac:dyDescent="0.3">
      <c r="A1340" s="214">
        <f>SUBTOTAL(9,$Q$22:Q1339)+1</f>
        <v>1318</v>
      </c>
      <c r="B1340" s="223">
        <v>106120060</v>
      </c>
      <c r="C1340" s="223" t="s">
        <v>548</v>
      </c>
      <c r="D1340" s="223" t="s">
        <v>114</v>
      </c>
      <c r="E1340" s="223">
        <v>18</v>
      </c>
      <c r="F1340" s="223">
        <v>7.66</v>
      </c>
      <c r="G1340" s="66" t="str">
        <f>IFERROR(VLOOKUP(B1340:B4380,'DOI TUONG'!$C$2:$E$1306,3,FALSE), "")</f>
        <v>UV LCĐ</v>
      </c>
      <c r="H1340" s="66">
        <f t="shared" si="140"/>
        <v>0.2</v>
      </c>
      <c r="I1340" s="215">
        <f t="shared" si="141"/>
        <v>7.86</v>
      </c>
      <c r="J1340" s="223">
        <v>91</v>
      </c>
      <c r="K1340" s="66" t="str">
        <f t="shared" si="142"/>
        <v>Khá</v>
      </c>
      <c r="L1340" s="66">
        <f t="shared" si="143"/>
        <v>395000</v>
      </c>
      <c r="M1340" s="218" t="str">
        <f t="shared" si="144"/>
        <v/>
      </c>
      <c r="N1340" s="219" t="str">
        <f t="shared" si="145"/>
        <v/>
      </c>
      <c r="O1340" s="219">
        <f t="shared" si="146"/>
        <v>1</v>
      </c>
      <c r="Q1340" s="114">
        <v>1</v>
      </c>
    </row>
    <row r="1341" spans="1:17" ht="21.75" customHeight="1" x14ac:dyDescent="0.3">
      <c r="A1341" s="214">
        <f>SUBTOTAL(9,$Q$22:Q1340)+1</f>
        <v>1319</v>
      </c>
      <c r="B1341" s="223">
        <v>107130133</v>
      </c>
      <c r="C1341" s="223" t="s">
        <v>2070</v>
      </c>
      <c r="D1341" s="223" t="s">
        <v>125</v>
      </c>
      <c r="E1341" s="223">
        <v>17</v>
      </c>
      <c r="F1341" s="223">
        <v>7.66</v>
      </c>
      <c r="G1341" s="66" t="str">
        <f>IFERROR(VLOOKUP(B1341:B4381,'DOI TUONG'!$C$2:$E$1306,3,FALSE), "")</f>
        <v>PBT CĐ</v>
      </c>
      <c r="H1341" s="66">
        <f t="shared" si="140"/>
        <v>0.2</v>
      </c>
      <c r="I1341" s="215">
        <f t="shared" si="141"/>
        <v>7.86</v>
      </c>
      <c r="J1341" s="223">
        <v>91</v>
      </c>
      <c r="K1341" s="66" t="str">
        <f t="shared" si="142"/>
        <v>Khá</v>
      </c>
      <c r="L1341" s="66">
        <f t="shared" si="143"/>
        <v>395000</v>
      </c>
      <c r="M1341" s="218" t="str">
        <f t="shared" si="144"/>
        <v/>
      </c>
      <c r="N1341" s="219" t="str">
        <f t="shared" si="145"/>
        <v/>
      </c>
      <c r="O1341" s="219">
        <f t="shared" si="146"/>
        <v>1</v>
      </c>
      <c r="Q1341" s="114">
        <v>1</v>
      </c>
    </row>
    <row r="1342" spans="1:17" ht="21.75" customHeight="1" x14ac:dyDescent="0.3">
      <c r="A1342" s="214">
        <f>SUBTOTAL(9,$Q$22:Q1341)+1</f>
        <v>1320</v>
      </c>
      <c r="B1342" s="223">
        <v>101110152</v>
      </c>
      <c r="C1342" s="223" t="s">
        <v>1768</v>
      </c>
      <c r="D1342" s="223" t="s">
        <v>170</v>
      </c>
      <c r="E1342" s="223">
        <v>22</v>
      </c>
      <c r="F1342" s="223">
        <v>7.86</v>
      </c>
      <c r="G1342" s="66" t="str">
        <f>IFERROR(VLOOKUP(B1342:B4382,'DOI TUONG'!$C$2:$E$1306,3,FALSE), "")</f>
        <v/>
      </c>
      <c r="H1342" s="66">
        <f t="shared" si="140"/>
        <v>0</v>
      </c>
      <c r="I1342" s="215">
        <f t="shared" si="141"/>
        <v>7.86</v>
      </c>
      <c r="J1342" s="223">
        <v>88</v>
      </c>
      <c r="K1342" s="66" t="str">
        <f t="shared" si="142"/>
        <v>Khá</v>
      </c>
      <c r="L1342" s="66">
        <f t="shared" si="143"/>
        <v>395000</v>
      </c>
      <c r="M1342" s="218" t="str">
        <f t="shared" si="144"/>
        <v/>
      </c>
      <c r="N1342" s="219" t="str">
        <f t="shared" si="145"/>
        <v/>
      </c>
      <c r="O1342" s="219">
        <f t="shared" si="146"/>
        <v>1</v>
      </c>
      <c r="Q1342" s="114">
        <v>1</v>
      </c>
    </row>
    <row r="1343" spans="1:17" ht="21.75" customHeight="1" x14ac:dyDescent="0.3">
      <c r="A1343" s="214">
        <f>SUBTOTAL(9,$Q$22:Q1342)+1</f>
        <v>1321</v>
      </c>
      <c r="B1343" s="223">
        <v>101110271</v>
      </c>
      <c r="C1343" s="223" t="s">
        <v>1755</v>
      </c>
      <c r="D1343" s="223" t="s">
        <v>333</v>
      </c>
      <c r="E1343" s="223">
        <v>20</v>
      </c>
      <c r="F1343" s="223">
        <v>7.86</v>
      </c>
      <c r="G1343" s="66" t="str">
        <f>IFERROR(VLOOKUP(B1343:B4383,'DOI TUONG'!$C$2:$E$1306,3,FALSE), "")</f>
        <v/>
      </c>
      <c r="H1343" s="66">
        <f t="shared" si="140"/>
        <v>0</v>
      </c>
      <c r="I1343" s="215">
        <f t="shared" si="141"/>
        <v>7.86</v>
      </c>
      <c r="J1343" s="223">
        <v>88</v>
      </c>
      <c r="K1343" s="66" t="str">
        <f t="shared" si="142"/>
        <v>Khá</v>
      </c>
      <c r="L1343" s="66">
        <f t="shared" si="143"/>
        <v>395000</v>
      </c>
      <c r="M1343" s="218" t="str">
        <f t="shared" si="144"/>
        <v/>
      </c>
      <c r="N1343" s="219" t="str">
        <f t="shared" si="145"/>
        <v/>
      </c>
      <c r="O1343" s="219">
        <f t="shared" si="146"/>
        <v>1</v>
      </c>
      <c r="Q1343" s="114">
        <v>1</v>
      </c>
    </row>
    <row r="1344" spans="1:17" ht="21.75" customHeight="1" x14ac:dyDescent="0.3">
      <c r="A1344" s="214">
        <f>SUBTOTAL(9,$Q$22:Q1343)+1</f>
        <v>1322</v>
      </c>
      <c r="B1344" s="223">
        <v>105120200</v>
      </c>
      <c r="C1344" s="223" t="s">
        <v>1187</v>
      </c>
      <c r="D1344" s="223" t="s">
        <v>83</v>
      </c>
      <c r="E1344" s="223">
        <v>18</v>
      </c>
      <c r="F1344" s="223">
        <v>7.86</v>
      </c>
      <c r="G1344" s="66" t="str">
        <f>IFERROR(VLOOKUP(B1344:B4384,'DOI TUONG'!$C$2:$E$1306,3,FALSE), "")</f>
        <v/>
      </c>
      <c r="H1344" s="66">
        <f t="shared" si="140"/>
        <v>0</v>
      </c>
      <c r="I1344" s="215">
        <f t="shared" si="141"/>
        <v>7.86</v>
      </c>
      <c r="J1344" s="223">
        <v>88</v>
      </c>
      <c r="K1344" s="66" t="str">
        <f t="shared" si="142"/>
        <v>Khá</v>
      </c>
      <c r="L1344" s="66">
        <f t="shared" si="143"/>
        <v>395000</v>
      </c>
      <c r="M1344" s="218" t="str">
        <f t="shared" si="144"/>
        <v/>
      </c>
      <c r="N1344" s="219" t="str">
        <f t="shared" si="145"/>
        <v/>
      </c>
      <c r="O1344" s="219">
        <f t="shared" si="146"/>
        <v>1</v>
      </c>
      <c r="Q1344" s="114">
        <v>1</v>
      </c>
    </row>
    <row r="1345" spans="1:17" ht="21.75" customHeight="1" x14ac:dyDescent="0.3">
      <c r="A1345" s="214">
        <f>SUBTOTAL(9,$Q$22:Q1344)+1</f>
        <v>1323</v>
      </c>
      <c r="B1345" s="223">
        <v>107130100</v>
      </c>
      <c r="C1345" s="223" t="s">
        <v>1638</v>
      </c>
      <c r="D1345" s="223" t="s">
        <v>289</v>
      </c>
      <c r="E1345" s="223">
        <v>15</v>
      </c>
      <c r="F1345" s="223">
        <v>7.86</v>
      </c>
      <c r="G1345" s="66" t="str">
        <f>IFERROR(VLOOKUP(B1345:B4385,'DOI TUONG'!$C$2:$E$1306,3,FALSE), "")</f>
        <v/>
      </c>
      <c r="H1345" s="66">
        <f t="shared" si="140"/>
        <v>0</v>
      </c>
      <c r="I1345" s="215">
        <f t="shared" si="141"/>
        <v>7.86</v>
      </c>
      <c r="J1345" s="223">
        <v>88</v>
      </c>
      <c r="K1345" s="66" t="str">
        <f t="shared" si="142"/>
        <v>Khá</v>
      </c>
      <c r="L1345" s="66">
        <f t="shared" si="143"/>
        <v>395000</v>
      </c>
      <c r="M1345" s="218" t="str">
        <f t="shared" si="144"/>
        <v/>
      </c>
      <c r="N1345" s="219" t="str">
        <f t="shared" si="145"/>
        <v/>
      </c>
      <c r="O1345" s="219">
        <f t="shared" si="146"/>
        <v>1</v>
      </c>
      <c r="Q1345" s="114">
        <v>1</v>
      </c>
    </row>
    <row r="1346" spans="1:17" ht="21.75" customHeight="1" x14ac:dyDescent="0.3">
      <c r="A1346" s="214">
        <f>SUBTOTAL(9,$Q$22:Q1345)+1</f>
        <v>1324</v>
      </c>
      <c r="B1346" s="223">
        <v>118130054</v>
      </c>
      <c r="C1346" s="223" t="s">
        <v>3794</v>
      </c>
      <c r="D1346" s="223" t="s">
        <v>298</v>
      </c>
      <c r="E1346" s="223">
        <v>20</v>
      </c>
      <c r="F1346" s="223">
        <v>7.86</v>
      </c>
      <c r="G1346" s="66" t="str">
        <f>IFERROR(VLOOKUP(B1346:B4386,'DOI TUONG'!$C$2:$E$1306,3,FALSE), "")</f>
        <v/>
      </c>
      <c r="H1346" s="66">
        <f t="shared" si="140"/>
        <v>0</v>
      </c>
      <c r="I1346" s="215">
        <f t="shared" si="141"/>
        <v>7.86</v>
      </c>
      <c r="J1346" s="223">
        <v>88</v>
      </c>
      <c r="K1346" s="66" t="str">
        <f t="shared" si="142"/>
        <v>Khá</v>
      </c>
      <c r="L1346" s="66">
        <f t="shared" si="143"/>
        <v>395000</v>
      </c>
      <c r="M1346" s="218" t="str">
        <f t="shared" si="144"/>
        <v/>
      </c>
      <c r="N1346" s="219" t="str">
        <f t="shared" si="145"/>
        <v/>
      </c>
      <c r="O1346" s="219">
        <f t="shared" si="146"/>
        <v>1</v>
      </c>
      <c r="Q1346" s="114">
        <v>1</v>
      </c>
    </row>
    <row r="1347" spans="1:17" ht="21.75" customHeight="1" x14ac:dyDescent="0.3">
      <c r="A1347" s="214">
        <f>SUBTOTAL(9,$Q$22:Q1346)+1</f>
        <v>1325</v>
      </c>
      <c r="B1347" s="223">
        <v>118130204</v>
      </c>
      <c r="C1347" s="223" t="s">
        <v>1456</v>
      </c>
      <c r="D1347" s="223" t="s">
        <v>59</v>
      </c>
      <c r="E1347" s="223">
        <v>16</v>
      </c>
      <c r="F1347" s="223">
        <v>7.86</v>
      </c>
      <c r="G1347" s="66" t="str">
        <f>IFERROR(VLOOKUP(B1347:B4387,'DOI TUONG'!$C$2:$E$1306,3,FALSE), "")</f>
        <v/>
      </c>
      <c r="H1347" s="66">
        <f t="shared" si="140"/>
        <v>0</v>
      </c>
      <c r="I1347" s="215">
        <f t="shared" si="141"/>
        <v>7.86</v>
      </c>
      <c r="J1347" s="223">
        <v>88</v>
      </c>
      <c r="K1347" s="66" t="str">
        <f t="shared" si="142"/>
        <v>Khá</v>
      </c>
      <c r="L1347" s="66">
        <f t="shared" si="143"/>
        <v>395000</v>
      </c>
      <c r="M1347" s="218" t="str">
        <f t="shared" si="144"/>
        <v/>
      </c>
      <c r="N1347" s="219" t="str">
        <f t="shared" si="145"/>
        <v/>
      </c>
      <c r="O1347" s="219">
        <f t="shared" si="146"/>
        <v>1</v>
      </c>
      <c r="Q1347" s="114">
        <v>1</v>
      </c>
    </row>
    <row r="1348" spans="1:17" ht="21.75" customHeight="1" x14ac:dyDescent="0.3">
      <c r="A1348" s="214">
        <f>SUBTOTAL(9,$Q$22:Q1347)+1</f>
        <v>1326</v>
      </c>
      <c r="B1348" s="223">
        <v>110110208</v>
      </c>
      <c r="C1348" s="223" t="s">
        <v>2363</v>
      </c>
      <c r="D1348" s="223" t="s">
        <v>175</v>
      </c>
      <c r="E1348" s="223">
        <v>19</v>
      </c>
      <c r="F1348" s="223">
        <v>7.86</v>
      </c>
      <c r="G1348" s="66" t="str">
        <f>IFERROR(VLOOKUP(B1348:B4388,'DOI TUONG'!$C$2:$E$1306,3,FALSE), "")</f>
        <v/>
      </c>
      <c r="H1348" s="66">
        <f t="shared" si="140"/>
        <v>0</v>
      </c>
      <c r="I1348" s="215">
        <f t="shared" si="141"/>
        <v>7.86</v>
      </c>
      <c r="J1348" s="223">
        <v>88</v>
      </c>
      <c r="K1348" s="66" t="str">
        <f t="shared" si="142"/>
        <v>Khá</v>
      </c>
      <c r="L1348" s="66">
        <f t="shared" si="143"/>
        <v>395000</v>
      </c>
      <c r="M1348" s="218" t="str">
        <f t="shared" si="144"/>
        <v/>
      </c>
      <c r="N1348" s="219" t="str">
        <f t="shared" si="145"/>
        <v/>
      </c>
      <c r="O1348" s="219">
        <f t="shared" si="146"/>
        <v>1</v>
      </c>
      <c r="Q1348" s="114">
        <v>1</v>
      </c>
    </row>
    <row r="1349" spans="1:17" ht="21.75" customHeight="1" x14ac:dyDescent="0.3">
      <c r="A1349" s="214">
        <f>SUBTOTAL(9,$Q$22:Q1348)+1</f>
        <v>1327</v>
      </c>
      <c r="B1349" s="223">
        <v>104110119</v>
      </c>
      <c r="C1349" s="223" t="s">
        <v>1469</v>
      </c>
      <c r="D1349" s="223" t="s">
        <v>197</v>
      </c>
      <c r="E1349" s="223">
        <v>21</v>
      </c>
      <c r="F1349" s="223">
        <v>7.86</v>
      </c>
      <c r="G1349" s="66" t="str">
        <f>IFERROR(VLOOKUP(B1349:B4389,'DOI TUONG'!$C$2:$E$1306,3,FALSE), "")</f>
        <v/>
      </c>
      <c r="H1349" s="66">
        <f t="shared" si="140"/>
        <v>0</v>
      </c>
      <c r="I1349" s="215">
        <f t="shared" si="141"/>
        <v>7.86</v>
      </c>
      <c r="J1349" s="223">
        <v>86</v>
      </c>
      <c r="K1349" s="66" t="str">
        <f t="shared" si="142"/>
        <v>Khá</v>
      </c>
      <c r="L1349" s="66">
        <f t="shared" si="143"/>
        <v>395000</v>
      </c>
      <c r="M1349" s="218" t="str">
        <f t="shared" si="144"/>
        <v/>
      </c>
      <c r="N1349" s="219" t="str">
        <f t="shared" si="145"/>
        <v/>
      </c>
      <c r="O1349" s="219">
        <f t="shared" si="146"/>
        <v>1</v>
      </c>
      <c r="Q1349" s="114">
        <v>1</v>
      </c>
    </row>
    <row r="1350" spans="1:17" ht="21.75" customHeight="1" x14ac:dyDescent="0.3">
      <c r="A1350" s="214">
        <f>SUBTOTAL(9,$Q$22:Q1349)+1</f>
        <v>1328</v>
      </c>
      <c r="B1350" s="223">
        <v>103110240</v>
      </c>
      <c r="C1350" s="223" t="s">
        <v>3270</v>
      </c>
      <c r="D1350" s="223" t="s">
        <v>414</v>
      </c>
      <c r="E1350" s="223">
        <v>18.5</v>
      </c>
      <c r="F1350" s="223">
        <v>7.86</v>
      </c>
      <c r="G1350" s="66" t="str">
        <f>IFERROR(VLOOKUP(B1350:B4390,'DOI TUONG'!$C$2:$E$1306,3,FALSE), "")</f>
        <v/>
      </c>
      <c r="H1350" s="66">
        <f t="shared" si="140"/>
        <v>0</v>
      </c>
      <c r="I1350" s="215">
        <f t="shared" si="141"/>
        <v>7.86</v>
      </c>
      <c r="J1350" s="223">
        <v>85</v>
      </c>
      <c r="K1350" s="66" t="str">
        <f t="shared" si="142"/>
        <v>Khá</v>
      </c>
      <c r="L1350" s="66">
        <f t="shared" si="143"/>
        <v>395000</v>
      </c>
      <c r="M1350" s="218" t="str">
        <f t="shared" si="144"/>
        <v/>
      </c>
      <c r="N1350" s="219" t="str">
        <f t="shared" si="145"/>
        <v/>
      </c>
      <c r="O1350" s="219">
        <f t="shared" si="146"/>
        <v>1</v>
      </c>
      <c r="Q1350" s="114">
        <v>1</v>
      </c>
    </row>
    <row r="1351" spans="1:17" ht="21.75" customHeight="1" x14ac:dyDescent="0.3">
      <c r="A1351" s="214">
        <f>SUBTOTAL(9,$Q$22:Q1350)+1</f>
        <v>1329</v>
      </c>
      <c r="B1351" s="223">
        <v>102110278</v>
      </c>
      <c r="C1351" s="223" t="s">
        <v>977</v>
      </c>
      <c r="D1351" s="223" t="s">
        <v>64</v>
      </c>
      <c r="E1351" s="223">
        <v>16</v>
      </c>
      <c r="F1351" s="223">
        <v>7.86</v>
      </c>
      <c r="G1351" s="66" t="str">
        <f>IFERROR(VLOOKUP(B1351:B4391,'DOI TUONG'!$C$2:$E$1306,3,FALSE), "")</f>
        <v/>
      </c>
      <c r="H1351" s="66">
        <f t="shared" si="140"/>
        <v>0</v>
      </c>
      <c r="I1351" s="215">
        <f t="shared" si="141"/>
        <v>7.86</v>
      </c>
      <c r="J1351" s="223">
        <v>85</v>
      </c>
      <c r="K1351" s="66" t="str">
        <f t="shared" si="142"/>
        <v>Khá</v>
      </c>
      <c r="L1351" s="66">
        <f t="shared" si="143"/>
        <v>395000</v>
      </c>
      <c r="M1351" s="218" t="str">
        <f t="shared" si="144"/>
        <v/>
      </c>
      <c r="N1351" s="219" t="str">
        <f t="shared" si="145"/>
        <v/>
      </c>
      <c r="O1351" s="219">
        <f t="shared" si="146"/>
        <v>1</v>
      </c>
      <c r="Q1351" s="114">
        <v>1</v>
      </c>
    </row>
    <row r="1352" spans="1:17" ht="21.75" customHeight="1" x14ac:dyDescent="0.3">
      <c r="A1352" s="214">
        <f>SUBTOTAL(9,$Q$22:Q1351)+1</f>
        <v>1330</v>
      </c>
      <c r="B1352" s="223">
        <v>102110348</v>
      </c>
      <c r="C1352" s="223" t="s">
        <v>3339</v>
      </c>
      <c r="D1352" s="223" t="s">
        <v>32</v>
      </c>
      <c r="E1352" s="223">
        <v>21</v>
      </c>
      <c r="F1352" s="223">
        <v>7.86</v>
      </c>
      <c r="G1352" s="66" t="str">
        <f>IFERROR(VLOOKUP(B1352:B4392,'DOI TUONG'!$C$2:$E$1306,3,FALSE), "")</f>
        <v/>
      </c>
      <c r="H1352" s="66">
        <f t="shared" si="140"/>
        <v>0</v>
      </c>
      <c r="I1352" s="215">
        <f t="shared" si="141"/>
        <v>7.86</v>
      </c>
      <c r="J1352" s="223">
        <v>85</v>
      </c>
      <c r="K1352" s="66" t="str">
        <f t="shared" si="142"/>
        <v>Khá</v>
      </c>
      <c r="L1352" s="66">
        <f t="shared" si="143"/>
        <v>395000</v>
      </c>
      <c r="M1352" s="218" t="str">
        <f t="shared" si="144"/>
        <v/>
      </c>
      <c r="N1352" s="219" t="str">
        <f t="shared" si="145"/>
        <v/>
      </c>
      <c r="O1352" s="219">
        <f t="shared" si="146"/>
        <v>1</v>
      </c>
      <c r="Q1352" s="114">
        <v>1</v>
      </c>
    </row>
    <row r="1353" spans="1:17" ht="21.75" customHeight="1" x14ac:dyDescent="0.3">
      <c r="A1353" s="214">
        <f>SUBTOTAL(9,$Q$22:Q1352)+1</f>
        <v>1331</v>
      </c>
      <c r="B1353" s="223">
        <v>105130032</v>
      </c>
      <c r="C1353" s="223" t="s">
        <v>3455</v>
      </c>
      <c r="D1353" s="223" t="s">
        <v>369</v>
      </c>
      <c r="E1353" s="223">
        <v>14</v>
      </c>
      <c r="F1353" s="223">
        <v>7.86</v>
      </c>
      <c r="G1353" s="66" t="str">
        <f>IFERROR(VLOOKUP(B1353:B4393,'DOI TUONG'!$C$2:$E$1306,3,FALSE), "")</f>
        <v/>
      </c>
      <c r="H1353" s="66">
        <f t="shared" si="140"/>
        <v>0</v>
      </c>
      <c r="I1353" s="215">
        <f t="shared" si="141"/>
        <v>7.86</v>
      </c>
      <c r="J1353" s="223">
        <v>85</v>
      </c>
      <c r="K1353" s="66" t="str">
        <f t="shared" si="142"/>
        <v>Khá</v>
      </c>
      <c r="L1353" s="66">
        <f t="shared" si="143"/>
        <v>395000</v>
      </c>
      <c r="M1353" s="218" t="str">
        <f t="shared" si="144"/>
        <v/>
      </c>
      <c r="N1353" s="219" t="str">
        <f t="shared" si="145"/>
        <v/>
      </c>
      <c r="O1353" s="219">
        <f t="shared" si="146"/>
        <v>1</v>
      </c>
      <c r="Q1353" s="114">
        <v>1</v>
      </c>
    </row>
    <row r="1354" spans="1:17" ht="21.75" customHeight="1" x14ac:dyDescent="0.3">
      <c r="A1354" s="214">
        <f>SUBTOTAL(9,$Q$22:Q1353)+1</f>
        <v>1332</v>
      </c>
      <c r="B1354" s="223">
        <v>107120171</v>
      </c>
      <c r="C1354" s="223" t="s">
        <v>2959</v>
      </c>
      <c r="D1354" s="223" t="s">
        <v>29</v>
      </c>
      <c r="E1354" s="223">
        <v>14</v>
      </c>
      <c r="F1354" s="223">
        <v>7.86</v>
      </c>
      <c r="G1354" s="66" t="str">
        <f>IFERROR(VLOOKUP(B1354:B4394,'DOI TUONG'!$C$2:$E$1306,3,FALSE), "")</f>
        <v/>
      </c>
      <c r="H1354" s="66">
        <f t="shared" si="140"/>
        <v>0</v>
      </c>
      <c r="I1354" s="215">
        <f t="shared" si="141"/>
        <v>7.86</v>
      </c>
      <c r="J1354" s="223">
        <v>85</v>
      </c>
      <c r="K1354" s="66" t="str">
        <f t="shared" si="142"/>
        <v>Khá</v>
      </c>
      <c r="L1354" s="66">
        <f t="shared" si="143"/>
        <v>395000</v>
      </c>
      <c r="M1354" s="218" t="str">
        <f t="shared" si="144"/>
        <v/>
      </c>
      <c r="N1354" s="219" t="str">
        <f t="shared" si="145"/>
        <v/>
      </c>
      <c r="O1354" s="219">
        <f t="shared" si="146"/>
        <v>1</v>
      </c>
      <c r="Q1354" s="114">
        <v>1</v>
      </c>
    </row>
    <row r="1355" spans="1:17" ht="21.75" customHeight="1" x14ac:dyDescent="0.3">
      <c r="A1355" s="214">
        <f>SUBTOTAL(9,$Q$22:Q1354)+1</f>
        <v>1333</v>
      </c>
      <c r="B1355" s="223">
        <v>118110192</v>
      </c>
      <c r="C1355" s="223" t="s">
        <v>1541</v>
      </c>
      <c r="D1355" s="223" t="s">
        <v>95</v>
      </c>
      <c r="E1355" s="223">
        <v>20</v>
      </c>
      <c r="F1355" s="223">
        <v>7.86</v>
      </c>
      <c r="G1355" s="66" t="str">
        <f>IFERROR(VLOOKUP(B1355:B4395,'DOI TUONG'!$C$2:$E$1306,3,FALSE), "")</f>
        <v/>
      </c>
      <c r="H1355" s="66">
        <f t="shared" si="140"/>
        <v>0</v>
      </c>
      <c r="I1355" s="215">
        <f t="shared" si="141"/>
        <v>7.86</v>
      </c>
      <c r="J1355" s="223">
        <v>85</v>
      </c>
      <c r="K1355" s="66" t="str">
        <f t="shared" si="142"/>
        <v>Khá</v>
      </c>
      <c r="L1355" s="66">
        <f t="shared" si="143"/>
        <v>395000</v>
      </c>
      <c r="M1355" s="218" t="str">
        <f t="shared" si="144"/>
        <v/>
      </c>
      <c r="N1355" s="219" t="str">
        <f t="shared" si="145"/>
        <v/>
      </c>
      <c r="O1355" s="219">
        <f t="shared" si="146"/>
        <v>1</v>
      </c>
      <c r="Q1355" s="114">
        <v>1</v>
      </c>
    </row>
    <row r="1356" spans="1:17" ht="21.75" customHeight="1" x14ac:dyDescent="0.3">
      <c r="A1356" s="214">
        <f>SUBTOTAL(9,$Q$22:Q1355)+1</f>
        <v>1334</v>
      </c>
      <c r="B1356" s="223">
        <v>110110137</v>
      </c>
      <c r="C1356" s="223" t="s">
        <v>2328</v>
      </c>
      <c r="D1356" s="223" t="s">
        <v>214</v>
      </c>
      <c r="E1356" s="223">
        <v>18</v>
      </c>
      <c r="F1356" s="223">
        <v>7.86</v>
      </c>
      <c r="G1356" s="66" t="str">
        <f>IFERROR(VLOOKUP(B1356:B4396,'DOI TUONG'!$C$2:$E$1306,3,FALSE), "")</f>
        <v/>
      </c>
      <c r="H1356" s="66">
        <f t="shared" si="140"/>
        <v>0</v>
      </c>
      <c r="I1356" s="215">
        <f t="shared" si="141"/>
        <v>7.86</v>
      </c>
      <c r="J1356" s="223">
        <v>85</v>
      </c>
      <c r="K1356" s="66" t="str">
        <f t="shared" si="142"/>
        <v>Khá</v>
      </c>
      <c r="L1356" s="66">
        <f t="shared" si="143"/>
        <v>395000</v>
      </c>
      <c r="M1356" s="218" t="str">
        <f t="shared" si="144"/>
        <v/>
      </c>
      <c r="N1356" s="219" t="str">
        <f t="shared" si="145"/>
        <v/>
      </c>
      <c r="O1356" s="219">
        <f t="shared" si="146"/>
        <v>1</v>
      </c>
      <c r="Q1356" s="114">
        <v>1</v>
      </c>
    </row>
    <row r="1357" spans="1:17" ht="21.75" customHeight="1" x14ac:dyDescent="0.3">
      <c r="A1357" s="214">
        <f>SUBTOTAL(9,$Q$22:Q1356)+1</f>
        <v>1335</v>
      </c>
      <c r="B1357" s="223">
        <v>101140052</v>
      </c>
      <c r="C1357" s="223" t="s">
        <v>3156</v>
      </c>
      <c r="D1357" s="223" t="s">
        <v>1739</v>
      </c>
      <c r="E1357" s="223">
        <v>21</v>
      </c>
      <c r="F1357" s="223">
        <v>7.86</v>
      </c>
      <c r="G1357" s="66" t="str">
        <f>IFERROR(VLOOKUP(B1357:B4397,'DOI TUONG'!$C$2:$E$1306,3,FALSE), "")</f>
        <v/>
      </c>
      <c r="H1357" s="66">
        <f t="shared" si="140"/>
        <v>0</v>
      </c>
      <c r="I1357" s="215">
        <f t="shared" si="141"/>
        <v>7.86</v>
      </c>
      <c r="J1357" s="223">
        <v>83</v>
      </c>
      <c r="K1357" s="66" t="str">
        <f t="shared" si="142"/>
        <v>Khá</v>
      </c>
      <c r="L1357" s="66">
        <f t="shared" si="143"/>
        <v>395000</v>
      </c>
      <c r="M1357" s="218" t="str">
        <f t="shared" si="144"/>
        <v/>
      </c>
      <c r="N1357" s="219" t="str">
        <f t="shared" si="145"/>
        <v/>
      </c>
      <c r="O1357" s="219">
        <f t="shared" si="146"/>
        <v>1</v>
      </c>
      <c r="Q1357" s="114">
        <v>1</v>
      </c>
    </row>
    <row r="1358" spans="1:17" ht="21.75" customHeight="1" x14ac:dyDescent="0.3">
      <c r="A1358" s="214">
        <f>SUBTOTAL(9,$Q$22:Q1357)+1</f>
        <v>1336</v>
      </c>
      <c r="B1358" s="223">
        <v>121140100</v>
      </c>
      <c r="C1358" s="223" t="s">
        <v>3698</v>
      </c>
      <c r="D1358" s="223" t="s">
        <v>2120</v>
      </c>
      <c r="E1358" s="223">
        <v>16</v>
      </c>
      <c r="F1358" s="223">
        <v>7.86</v>
      </c>
      <c r="G1358" s="66" t="str">
        <f>IFERROR(VLOOKUP(B1358:B4398,'DOI TUONG'!$C$2:$E$1306,3,FALSE), "")</f>
        <v/>
      </c>
      <c r="H1358" s="66">
        <f t="shared" si="140"/>
        <v>0</v>
      </c>
      <c r="I1358" s="215">
        <f t="shared" si="141"/>
        <v>7.86</v>
      </c>
      <c r="J1358" s="223">
        <v>78</v>
      </c>
      <c r="K1358" s="66" t="str">
        <f t="shared" si="142"/>
        <v>Khá</v>
      </c>
      <c r="L1358" s="66">
        <f t="shared" si="143"/>
        <v>395000</v>
      </c>
      <c r="M1358" s="218" t="str">
        <f t="shared" si="144"/>
        <v/>
      </c>
      <c r="N1358" s="219" t="str">
        <f t="shared" si="145"/>
        <v/>
      </c>
      <c r="O1358" s="219">
        <f t="shared" si="146"/>
        <v>1</v>
      </c>
      <c r="Q1358" s="114">
        <v>1</v>
      </c>
    </row>
    <row r="1359" spans="1:17" ht="21.75" customHeight="1" x14ac:dyDescent="0.3">
      <c r="A1359" s="214">
        <f>SUBTOTAL(9,$Q$22:Q1358)+1</f>
        <v>1337</v>
      </c>
      <c r="B1359" s="223">
        <v>101110265</v>
      </c>
      <c r="C1359" s="223" t="s">
        <v>1012</v>
      </c>
      <c r="D1359" s="223" t="s">
        <v>333</v>
      </c>
      <c r="E1359" s="223">
        <v>20</v>
      </c>
      <c r="F1359" s="223">
        <v>7.65</v>
      </c>
      <c r="G1359" s="66" t="str">
        <f>IFERROR(VLOOKUP(B1359:B4399,'DOI TUONG'!$C$2:$E$1306,3,FALSE), "")</f>
        <v>PBT CĐ</v>
      </c>
      <c r="H1359" s="66">
        <f t="shared" si="140"/>
        <v>0.2</v>
      </c>
      <c r="I1359" s="215">
        <f t="shared" si="141"/>
        <v>7.8500000000000005</v>
      </c>
      <c r="J1359" s="223">
        <v>96</v>
      </c>
      <c r="K1359" s="66" t="str">
        <f t="shared" si="142"/>
        <v>Khá</v>
      </c>
      <c r="L1359" s="66">
        <f t="shared" si="143"/>
        <v>395000</v>
      </c>
      <c r="M1359" s="218" t="str">
        <f t="shared" si="144"/>
        <v/>
      </c>
      <c r="N1359" s="219" t="str">
        <f t="shared" si="145"/>
        <v/>
      </c>
      <c r="O1359" s="219">
        <f t="shared" si="146"/>
        <v>1</v>
      </c>
      <c r="Q1359" s="114">
        <v>1</v>
      </c>
    </row>
    <row r="1360" spans="1:17" ht="21.75" customHeight="1" x14ac:dyDescent="0.3">
      <c r="A1360" s="214">
        <f>SUBTOTAL(9,$Q$22:Q1359)+1</f>
        <v>1338</v>
      </c>
      <c r="B1360" s="223">
        <v>101110212</v>
      </c>
      <c r="C1360" s="223" t="s">
        <v>2990</v>
      </c>
      <c r="D1360" s="223" t="s">
        <v>333</v>
      </c>
      <c r="E1360" s="223">
        <v>20</v>
      </c>
      <c r="F1360" s="223">
        <v>7.65</v>
      </c>
      <c r="G1360" s="66" t="str">
        <f>IFERROR(VLOOKUP(B1360:B4400,'DOI TUONG'!$C$2:$E$1306,3,FALSE), "")</f>
        <v>LP</v>
      </c>
      <c r="H1360" s="66">
        <f t="shared" si="140"/>
        <v>0.2</v>
      </c>
      <c r="I1360" s="215">
        <f t="shared" si="141"/>
        <v>7.8500000000000005</v>
      </c>
      <c r="J1360" s="223">
        <v>88</v>
      </c>
      <c r="K1360" s="66" t="str">
        <f t="shared" si="142"/>
        <v>Khá</v>
      </c>
      <c r="L1360" s="66">
        <f t="shared" si="143"/>
        <v>395000</v>
      </c>
      <c r="M1360" s="218" t="str">
        <f t="shared" si="144"/>
        <v/>
      </c>
      <c r="N1360" s="219" t="str">
        <f t="shared" si="145"/>
        <v/>
      </c>
      <c r="O1360" s="219">
        <f t="shared" si="146"/>
        <v>1</v>
      </c>
      <c r="Q1360" s="114">
        <v>1</v>
      </c>
    </row>
    <row r="1361" spans="1:17" ht="21.75" customHeight="1" x14ac:dyDescent="0.3">
      <c r="A1361" s="214">
        <f>SUBTOTAL(9,$Q$22:Q1360)+1</f>
        <v>1339</v>
      </c>
      <c r="B1361" s="223">
        <v>118110142</v>
      </c>
      <c r="C1361" s="223" t="s">
        <v>2766</v>
      </c>
      <c r="D1361" s="223" t="s">
        <v>231</v>
      </c>
      <c r="E1361" s="223">
        <v>17</v>
      </c>
      <c r="F1361" s="223">
        <v>7.85</v>
      </c>
      <c r="G1361" s="66" t="str">
        <f>IFERROR(VLOOKUP(B1361:B4401,'DOI TUONG'!$C$2:$E$1306,3,FALSE), "")</f>
        <v/>
      </c>
      <c r="H1361" s="66">
        <f t="shared" si="140"/>
        <v>0</v>
      </c>
      <c r="I1361" s="215">
        <f t="shared" si="141"/>
        <v>7.85</v>
      </c>
      <c r="J1361" s="223">
        <v>90</v>
      </c>
      <c r="K1361" s="66" t="str">
        <f t="shared" si="142"/>
        <v>Khá</v>
      </c>
      <c r="L1361" s="66">
        <f t="shared" si="143"/>
        <v>395000</v>
      </c>
      <c r="M1361" s="218" t="str">
        <f t="shared" si="144"/>
        <v/>
      </c>
      <c r="N1361" s="219" t="str">
        <f t="shared" si="145"/>
        <v/>
      </c>
      <c r="O1361" s="219">
        <f t="shared" si="146"/>
        <v>1</v>
      </c>
      <c r="Q1361" s="114">
        <v>1</v>
      </c>
    </row>
    <row r="1362" spans="1:17" ht="21.75" customHeight="1" x14ac:dyDescent="0.3">
      <c r="A1362" s="214">
        <f>SUBTOTAL(9,$Q$22:Q1361)+1</f>
        <v>1340</v>
      </c>
      <c r="B1362" s="223">
        <v>107120242</v>
      </c>
      <c r="C1362" s="223" t="s">
        <v>2067</v>
      </c>
      <c r="D1362" s="223" t="s">
        <v>77</v>
      </c>
      <c r="E1362" s="223">
        <v>19</v>
      </c>
      <c r="F1362" s="223">
        <v>7.85</v>
      </c>
      <c r="G1362" s="66" t="str">
        <f>IFERROR(VLOOKUP(B1362:B4402,'DOI TUONG'!$C$2:$E$1306,3,FALSE), "")</f>
        <v/>
      </c>
      <c r="H1362" s="66">
        <f t="shared" si="140"/>
        <v>0</v>
      </c>
      <c r="I1362" s="215">
        <f t="shared" si="141"/>
        <v>7.85</v>
      </c>
      <c r="J1362" s="223">
        <v>89</v>
      </c>
      <c r="K1362" s="66" t="str">
        <f t="shared" si="142"/>
        <v>Khá</v>
      </c>
      <c r="L1362" s="66">
        <f t="shared" si="143"/>
        <v>395000</v>
      </c>
      <c r="M1362" s="218" t="str">
        <f t="shared" si="144"/>
        <v/>
      </c>
      <c r="N1362" s="219" t="str">
        <f t="shared" si="145"/>
        <v/>
      </c>
      <c r="O1362" s="219">
        <f t="shared" si="146"/>
        <v>1</v>
      </c>
      <c r="Q1362" s="114">
        <v>1</v>
      </c>
    </row>
    <row r="1363" spans="1:17" ht="21.75" customHeight="1" x14ac:dyDescent="0.3">
      <c r="A1363" s="214">
        <f>SUBTOTAL(9,$Q$22:Q1362)+1</f>
        <v>1341</v>
      </c>
      <c r="B1363" s="223">
        <v>107130158</v>
      </c>
      <c r="C1363" s="223" t="s">
        <v>1196</v>
      </c>
      <c r="D1363" s="223" t="s">
        <v>125</v>
      </c>
      <c r="E1363" s="223">
        <v>17</v>
      </c>
      <c r="F1363" s="223">
        <v>7.85</v>
      </c>
      <c r="G1363" s="66" t="str">
        <f>IFERROR(VLOOKUP(B1363:B4403,'DOI TUONG'!$C$2:$E$1306,3,FALSE), "")</f>
        <v/>
      </c>
      <c r="H1363" s="66">
        <f t="shared" si="140"/>
        <v>0</v>
      </c>
      <c r="I1363" s="215">
        <f t="shared" si="141"/>
        <v>7.85</v>
      </c>
      <c r="J1363" s="223">
        <v>89</v>
      </c>
      <c r="K1363" s="66" t="str">
        <f t="shared" si="142"/>
        <v>Khá</v>
      </c>
      <c r="L1363" s="66">
        <f t="shared" si="143"/>
        <v>395000</v>
      </c>
      <c r="M1363" s="218" t="str">
        <f t="shared" si="144"/>
        <v/>
      </c>
      <c r="N1363" s="219" t="str">
        <f t="shared" si="145"/>
        <v/>
      </c>
      <c r="O1363" s="219">
        <f t="shared" si="146"/>
        <v>1</v>
      </c>
      <c r="Q1363" s="114">
        <v>1</v>
      </c>
    </row>
    <row r="1364" spans="1:17" ht="21.75" customHeight="1" x14ac:dyDescent="0.3">
      <c r="A1364" s="214">
        <f>SUBTOTAL(9,$Q$22:Q1363)+1</f>
        <v>1342</v>
      </c>
      <c r="B1364" s="223">
        <v>117120131</v>
      </c>
      <c r="C1364" s="223" t="s">
        <v>2163</v>
      </c>
      <c r="D1364" s="223" t="s">
        <v>92</v>
      </c>
      <c r="E1364" s="223">
        <v>15</v>
      </c>
      <c r="F1364" s="223">
        <v>7.85</v>
      </c>
      <c r="G1364" s="66" t="str">
        <f>IFERROR(VLOOKUP(B1364:B4404,'DOI TUONG'!$C$2:$E$1306,3,FALSE), "")</f>
        <v/>
      </c>
      <c r="H1364" s="66">
        <f t="shared" si="140"/>
        <v>0</v>
      </c>
      <c r="I1364" s="215">
        <f t="shared" si="141"/>
        <v>7.85</v>
      </c>
      <c r="J1364" s="223">
        <v>89</v>
      </c>
      <c r="K1364" s="66" t="str">
        <f t="shared" si="142"/>
        <v>Khá</v>
      </c>
      <c r="L1364" s="66">
        <f t="shared" si="143"/>
        <v>395000</v>
      </c>
      <c r="M1364" s="218" t="str">
        <f t="shared" si="144"/>
        <v/>
      </c>
      <c r="N1364" s="219" t="str">
        <f t="shared" si="145"/>
        <v/>
      </c>
      <c r="O1364" s="219">
        <f t="shared" si="146"/>
        <v>1</v>
      </c>
      <c r="Q1364" s="114">
        <v>1</v>
      </c>
    </row>
    <row r="1365" spans="1:17" ht="21.75" customHeight="1" x14ac:dyDescent="0.3">
      <c r="A1365" s="214">
        <f>SUBTOTAL(9,$Q$22:Q1364)+1</f>
        <v>1343</v>
      </c>
      <c r="B1365" s="223">
        <v>110120173</v>
      </c>
      <c r="C1365" s="223" t="s">
        <v>1098</v>
      </c>
      <c r="D1365" s="223" t="s">
        <v>45</v>
      </c>
      <c r="E1365" s="223">
        <v>16.5</v>
      </c>
      <c r="F1365" s="223">
        <v>7.85</v>
      </c>
      <c r="G1365" s="66" t="str">
        <f>IFERROR(VLOOKUP(B1365:B4405,'DOI TUONG'!$C$2:$E$1306,3,FALSE), "")</f>
        <v/>
      </c>
      <c r="H1365" s="66">
        <f t="shared" si="140"/>
        <v>0</v>
      </c>
      <c r="I1365" s="215">
        <f t="shared" si="141"/>
        <v>7.85</v>
      </c>
      <c r="J1365" s="223">
        <v>89</v>
      </c>
      <c r="K1365" s="66" t="str">
        <f t="shared" si="142"/>
        <v>Khá</v>
      </c>
      <c r="L1365" s="66">
        <f t="shared" si="143"/>
        <v>395000</v>
      </c>
      <c r="M1365" s="218" t="str">
        <f t="shared" si="144"/>
        <v/>
      </c>
      <c r="N1365" s="219" t="str">
        <f t="shared" si="145"/>
        <v/>
      </c>
      <c r="O1365" s="219">
        <f t="shared" si="146"/>
        <v>1</v>
      </c>
      <c r="Q1365" s="114">
        <v>1</v>
      </c>
    </row>
    <row r="1366" spans="1:17" ht="21.75" customHeight="1" x14ac:dyDescent="0.3">
      <c r="A1366" s="214">
        <f>SUBTOTAL(9,$Q$22:Q1365)+1</f>
        <v>1344</v>
      </c>
      <c r="B1366" s="223">
        <v>101110474</v>
      </c>
      <c r="C1366" s="223" t="s">
        <v>1408</v>
      </c>
      <c r="D1366" s="223" t="s">
        <v>100</v>
      </c>
      <c r="E1366" s="223">
        <v>24</v>
      </c>
      <c r="F1366" s="223">
        <v>7.85</v>
      </c>
      <c r="G1366" s="66" t="str">
        <f>IFERROR(VLOOKUP(B1366:B4406,'DOI TUONG'!$C$2:$E$1306,3,FALSE), "")</f>
        <v/>
      </c>
      <c r="H1366" s="66">
        <f t="shared" ref="H1366:H1429" si="147">IF(G1366="UV ĐT",0.3, 0)+IF(G1366="UV HSV", 0.3, 0)+IF(G1366="PBT LCĐ", 0.3,0)+ IF(G1366="UV LCĐ", 0.2, 0)+IF(G1366="BT CĐ", 0.3,0)+ IF(G1366="PBT CĐ", 0.2,0)+ IF(G1366="CN CLB", 0.2,0)+ IF(G1366="CN DĐ", 0.2,0)+IF(G1366="TĐXK", 0.3, 0)+IF(G1366="PĐXK", 0.2, 0)+IF(G1366="LT", 0.3,0)+IF(G1366="LP", 0.2, 0)+IF(G1366="GK 0.2",0.2,0)+IF(G1366="GK 0.3", 0.3, 0)+IF(G1366="TB ĐD",0.3,0)+IF(G1366="PB ĐD",0.2,0)+IF(G1366="ĐT ĐTQ",0.3,0)+IF(G1366="ĐP ĐTQ",0.2,0)</f>
        <v>0</v>
      </c>
      <c r="I1366" s="215">
        <f t="shared" ref="I1366:I1429" si="148">F1366+H1366</f>
        <v>7.85</v>
      </c>
      <c r="J1366" s="223">
        <v>88</v>
      </c>
      <c r="K1366" s="66" t="str">
        <f t="shared" ref="K1366:K1429" si="149">IF(AND(I1366&gt;=9,J1366&gt;=90), "Xuất sắc", IF(AND(I1366&gt;=8,J1366&gt;=80), "Giỏi", "Khá"))</f>
        <v>Khá</v>
      </c>
      <c r="L1366" s="66">
        <f t="shared" ref="L1366:L1429" si="150">IF(K1366="Xuất sắc", 500000, IF(K1366="Giỏi", 450000, 395000))</f>
        <v>395000</v>
      </c>
      <c r="M1366" s="218" t="str">
        <f t="shared" si="144"/>
        <v/>
      </c>
      <c r="N1366" s="219" t="str">
        <f t="shared" si="145"/>
        <v/>
      </c>
      <c r="O1366" s="219">
        <f t="shared" si="146"/>
        <v>1</v>
      </c>
      <c r="Q1366" s="114">
        <v>1</v>
      </c>
    </row>
    <row r="1367" spans="1:17" ht="21.75" customHeight="1" x14ac:dyDescent="0.3">
      <c r="A1367" s="214">
        <f>SUBTOTAL(9,$Q$22:Q1366)+1</f>
        <v>1345</v>
      </c>
      <c r="B1367" s="223">
        <v>105130189</v>
      </c>
      <c r="C1367" s="223" t="s">
        <v>3456</v>
      </c>
      <c r="D1367" s="223" t="s">
        <v>218</v>
      </c>
      <c r="E1367" s="223">
        <v>17.5</v>
      </c>
      <c r="F1367" s="223">
        <v>7.85</v>
      </c>
      <c r="G1367" s="66" t="str">
        <f>IFERROR(VLOOKUP(B1367:B4407,'DOI TUONG'!$C$2:$E$1306,3,FALSE), "")</f>
        <v/>
      </c>
      <c r="H1367" s="66">
        <f t="shared" si="147"/>
        <v>0</v>
      </c>
      <c r="I1367" s="215">
        <f t="shared" si="148"/>
        <v>7.85</v>
      </c>
      <c r="J1367" s="223">
        <v>87</v>
      </c>
      <c r="K1367" s="66" t="str">
        <f t="shared" si="149"/>
        <v>Khá</v>
      </c>
      <c r="L1367" s="66">
        <f t="shared" si="150"/>
        <v>395000</v>
      </c>
      <c r="M1367" s="218" t="str">
        <f t="shared" si="144"/>
        <v/>
      </c>
      <c r="N1367" s="219" t="str">
        <f t="shared" si="145"/>
        <v/>
      </c>
      <c r="O1367" s="219">
        <f t="shared" si="146"/>
        <v>1</v>
      </c>
      <c r="Q1367" s="114">
        <v>1</v>
      </c>
    </row>
    <row r="1368" spans="1:17" ht="21.75" customHeight="1" x14ac:dyDescent="0.3">
      <c r="A1368" s="214">
        <f>SUBTOTAL(9,$Q$22:Q1367)+1</f>
        <v>1346</v>
      </c>
      <c r="B1368" s="223">
        <v>110110513</v>
      </c>
      <c r="C1368" s="223" t="s">
        <v>1258</v>
      </c>
      <c r="D1368" s="223" t="s">
        <v>147</v>
      </c>
      <c r="E1368" s="223">
        <v>19</v>
      </c>
      <c r="F1368" s="223">
        <v>7.85</v>
      </c>
      <c r="G1368" s="66" t="str">
        <f>IFERROR(VLOOKUP(B1368:B4408,'DOI TUONG'!$C$2:$E$1306,3,FALSE), "")</f>
        <v/>
      </c>
      <c r="H1368" s="66">
        <f t="shared" si="147"/>
        <v>0</v>
      </c>
      <c r="I1368" s="215">
        <f t="shared" si="148"/>
        <v>7.85</v>
      </c>
      <c r="J1368" s="223">
        <v>87</v>
      </c>
      <c r="K1368" s="66" t="str">
        <f t="shared" si="149"/>
        <v>Khá</v>
      </c>
      <c r="L1368" s="66">
        <f t="shared" si="150"/>
        <v>395000</v>
      </c>
      <c r="M1368" s="218" t="str">
        <f t="shared" si="144"/>
        <v/>
      </c>
      <c r="N1368" s="219" t="str">
        <f t="shared" si="145"/>
        <v/>
      </c>
      <c r="O1368" s="219">
        <f t="shared" si="146"/>
        <v>1</v>
      </c>
      <c r="Q1368" s="114">
        <v>1</v>
      </c>
    </row>
    <row r="1369" spans="1:17" ht="21.75" customHeight="1" x14ac:dyDescent="0.3">
      <c r="A1369" s="214">
        <f>SUBTOTAL(9,$Q$22:Q1368)+1</f>
        <v>1347</v>
      </c>
      <c r="B1369" s="223">
        <v>102130215</v>
      </c>
      <c r="C1369" s="223" t="s">
        <v>1288</v>
      </c>
      <c r="D1369" s="223" t="s">
        <v>53</v>
      </c>
      <c r="E1369" s="223">
        <v>17</v>
      </c>
      <c r="F1369" s="223">
        <v>7.85</v>
      </c>
      <c r="G1369" s="66" t="str">
        <f>IFERROR(VLOOKUP(B1369:B4409,'DOI TUONG'!$C$2:$E$1306,3,FALSE), "")</f>
        <v/>
      </c>
      <c r="H1369" s="66">
        <f t="shared" si="147"/>
        <v>0</v>
      </c>
      <c r="I1369" s="215">
        <f t="shared" si="148"/>
        <v>7.85</v>
      </c>
      <c r="J1369" s="223">
        <v>85</v>
      </c>
      <c r="K1369" s="66" t="str">
        <f t="shared" si="149"/>
        <v>Khá</v>
      </c>
      <c r="L1369" s="66">
        <f t="shared" si="150"/>
        <v>395000</v>
      </c>
      <c r="M1369" s="218" t="str">
        <f t="shared" si="144"/>
        <v/>
      </c>
      <c r="N1369" s="219" t="str">
        <f t="shared" si="145"/>
        <v/>
      </c>
      <c r="O1369" s="219">
        <f t="shared" si="146"/>
        <v>1</v>
      </c>
      <c r="Q1369" s="114">
        <v>1</v>
      </c>
    </row>
    <row r="1370" spans="1:17" ht="21.75" customHeight="1" x14ac:dyDescent="0.3">
      <c r="A1370" s="214">
        <f>SUBTOTAL(9,$Q$22:Q1369)+1</f>
        <v>1348</v>
      </c>
      <c r="B1370" s="223">
        <v>118120006</v>
      </c>
      <c r="C1370" s="223" t="s">
        <v>1590</v>
      </c>
      <c r="D1370" s="223" t="s">
        <v>82</v>
      </c>
      <c r="E1370" s="223">
        <v>19</v>
      </c>
      <c r="F1370" s="223">
        <v>7.85</v>
      </c>
      <c r="G1370" s="66" t="str">
        <f>IFERROR(VLOOKUP(B1370:B4410,'DOI TUONG'!$C$2:$E$1306,3,FALSE), "")</f>
        <v/>
      </c>
      <c r="H1370" s="66">
        <f t="shared" si="147"/>
        <v>0</v>
      </c>
      <c r="I1370" s="215">
        <f t="shared" si="148"/>
        <v>7.85</v>
      </c>
      <c r="J1370" s="223">
        <v>85</v>
      </c>
      <c r="K1370" s="66" t="str">
        <f t="shared" si="149"/>
        <v>Khá</v>
      </c>
      <c r="L1370" s="66">
        <f t="shared" si="150"/>
        <v>395000</v>
      </c>
      <c r="M1370" s="218" t="str">
        <f t="shared" si="144"/>
        <v/>
      </c>
      <c r="N1370" s="219" t="str">
        <f t="shared" si="145"/>
        <v/>
      </c>
      <c r="O1370" s="219">
        <f t="shared" si="146"/>
        <v>1</v>
      </c>
      <c r="Q1370" s="114">
        <v>1</v>
      </c>
    </row>
    <row r="1371" spans="1:17" ht="21.75" customHeight="1" x14ac:dyDescent="0.3">
      <c r="A1371" s="214">
        <f>SUBTOTAL(9,$Q$22:Q1370)+1</f>
        <v>1349</v>
      </c>
      <c r="B1371" s="223">
        <v>109130223</v>
      </c>
      <c r="C1371" s="223" t="s">
        <v>1650</v>
      </c>
      <c r="D1371" s="223" t="s">
        <v>243</v>
      </c>
      <c r="E1371" s="223">
        <v>16.5</v>
      </c>
      <c r="F1371" s="223">
        <v>7.85</v>
      </c>
      <c r="G1371" s="66" t="str">
        <f>IFERROR(VLOOKUP(B1371:B4411,'DOI TUONG'!$C$2:$E$1306,3,FALSE), "")</f>
        <v/>
      </c>
      <c r="H1371" s="66">
        <f t="shared" si="147"/>
        <v>0</v>
      </c>
      <c r="I1371" s="215">
        <f t="shared" si="148"/>
        <v>7.85</v>
      </c>
      <c r="J1371" s="223">
        <v>85</v>
      </c>
      <c r="K1371" s="66" t="str">
        <f t="shared" si="149"/>
        <v>Khá</v>
      </c>
      <c r="L1371" s="66">
        <f t="shared" si="150"/>
        <v>395000</v>
      </c>
      <c r="M1371" s="218" t="str">
        <f t="shared" si="144"/>
        <v/>
      </c>
      <c r="N1371" s="219" t="str">
        <f t="shared" si="145"/>
        <v/>
      </c>
      <c r="O1371" s="219">
        <f t="shared" si="146"/>
        <v>1</v>
      </c>
      <c r="Q1371" s="114">
        <v>1</v>
      </c>
    </row>
    <row r="1372" spans="1:17" ht="21.75" customHeight="1" x14ac:dyDescent="0.3">
      <c r="A1372" s="214">
        <f>SUBTOTAL(9,$Q$22:Q1371)+1</f>
        <v>1350</v>
      </c>
      <c r="B1372" s="223">
        <v>110110327</v>
      </c>
      <c r="C1372" s="223" t="s">
        <v>2353</v>
      </c>
      <c r="D1372" s="223" t="s">
        <v>150</v>
      </c>
      <c r="E1372" s="223">
        <v>19</v>
      </c>
      <c r="F1372" s="223">
        <v>7.85</v>
      </c>
      <c r="G1372" s="66" t="str">
        <f>IFERROR(VLOOKUP(B1372:B4412,'DOI TUONG'!$C$2:$E$1306,3,FALSE), "")</f>
        <v/>
      </c>
      <c r="H1372" s="66">
        <f t="shared" si="147"/>
        <v>0</v>
      </c>
      <c r="I1372" s="215">
        <f t="shared" si="148"/>
        <v>7.85</v>
      </c>
      <c r="J1372" s="223">
        <v>84</v>
      </c>
      <c r="K1372" s="66" t="str">
        <f t="shared" si="149"/>
        <v>Khá</v>
      </c>
      <c r="L1372" s="66">
        <f t="shared" si="150"/>
        <v>395000</v>
      </c>
      <c r="M1372" s="218" t="str">
        <f t="shared" ref="M1372:M1435" si="151">IF(K1372="Xuất sắc",1,"")</f>
        <v/>
      </c>
      <c r="N1372" s="219" t="str">
        <f t="shared" ref="N1372:N1435" si="152">IF(K1372="Giỏi",1,"")</f>
        <v/>
      </c>
      <c r="O1372" s="219">
        <f t="shared" ref="O1372:O1435" si="153">IF(K1372="Khá",1,"")</f>
        <v>1</v>
      </c>
      <c r="Q1372" s="114">
        <v>1</v>
      </c>
    </row>
    <row r="1373" spans="1:17" ht="21.75" customHeight="1" x14ac:dyDescent="0.3">
      <c r="A1373" s="214">
        <f>SUBTOTAL(9,$Q$22:Q1372)+1</f>
        <v>1351</v>
      </c>
      <c r="B1373" s="223">
        <v>101120177</v>
      </c>
      <c r="C1373" s="223" t="s">
        <v>3157</v>
      </c>
      <c r="D1373" s="223" t="s">
        <v>343</v>
      </c>
      <c r="E1373" s="223">
        <v>17.5</v>
      </c>
      <c r="F1373" s="223">
        <v>7.85</v>
      </c>
      <c r="G1373" s="66" t="str">
        <f>IFERROR(VLOOKUP(B1373:B4413,'DOI TUONG'!$C$2:$E$1306,3,FALSE), "")</f>
        <v/>
      </c>
      <c r="H1373" s="66">
        <f t="shared" si="147"/>
        <v>0</v>
      </c>
      <c r="I1373" s="215">
        <f t="shared" si="148"/>
        <v>7.85</v>
      </c>
      <c r="J1373" s="223">
        <v>83</v>
      </c>
      <c r="K1373" s="66" t="str">
        <f t="shared" si="149"/>
        <v>Khá</v>
      </c>
      <c r="L1373" s="66">
        <f t="shared" si="150"/>
        <v>395000</v>
      </c>
      <c r="M1373" s="218" t="str">
        <f t="shared" si="151"/>
        <v/>
      </c>
      <c r="N1373" s="219" t="str">
        <f t="shared" si="152"/>
        <v/>
      </c>
      <c r="O1373" s="219">
        <f t="shared" si="153"/>
        <v>1</v>
      </c>
      <c r="Q1373" s="114">
        <v>1</v>
      </c>
    </row>
    <row r="1374" spans="1:17" ht="21.75" customHeight="1" x14ac:dyDescent="0.3">
      <c r="A1374" s="214">
        <f>SUBTOTAL(9,$Q$22:Q1373)+1</f>
        <v>1352</v>
      </c>
      <c r="B1374" s="223">
        <v>103130116</v>
      </c>
      <c r="C1374" s="223" t="s">
        <v>1710</v>
      </c>
      <c r="D1374" s="223" t="s">
        <v>314</v>
      </c>
      <c r="E1374" s="223">
        <v>17</v>
      </c>
      <c r="F1374" s="223">
        <v>7.85</v>
      </c>
      <c r="G1374" s="66" t="str">
        <f>IFERROR(VLOOKUP(B1374:B4414,'DOI TUONG'!$C$2:$E$1306,3,FALSE), "")</f>
        <v/>
      </c>
      <c r="H1374" s="66">
        <f t="shared" si="147"/>
        <v>0</v>
      </c>
      <c r="I1374" s="215">
        <f t="shared" si="148"/>
        <v>7.85</v>
      </c>
      <c r="J1374" s="223">
        <v>83</v>
      </c>
      <c r="K1374" s="66" t="str">
        <f t="shared" si="149"/>
        <v>Khá</v>
      </c>
      <c r="L1374" s="66">
        <f t="shared" si="150"/>
        <v>395000</v>
      </c>
      <c r="M1374" s="218" t="str">
        <f t="shared" si="151"/>
        <v/>
      </c>
      <c r="N1374" s="219" t="str">
        <f t="shared" si="152"/>
        <v/>
      </c>
      <c r="O1374" s="219">
        <f t="shared" si="153"/>
        <v>1</v>
      </c>
      <c r="Q1374" s="114">
        <v>1</v>
      </c>
    </row>
    <row r="1375" spans="1:17" ht="21.75" customHeight="1" x14ac:dyDescent="0.3">
      <c r="A1375" s="214">
        <f>SUBTOTAL(9,$Q$22:Q1374)+1</f>
        <v>1353</v>
      </c>
      <c r="B1375" s="223">
        <v>103140026</v>
      </c>
      <c r="C1375" s="223" t="s">
        <v>1797</v>
      </c>
      <c r="D1375" s="223" t="s">
        <v>1788</v>
      </c>
      <c r="E1375" s="223">
        <v>15</v>
      </c>
      <c r="F1375" s="223">
        <v>7.85</v>
      </c>
      <c r="G1375" s="66" t="str">
        <f>IFERROR(VLOOKUP(B1375:B4415,'DOI TUONG'!$C$2:$E$1306,3,FALSE), "")</f>
        <v/>
      </c>
      <c r="H1375" s="66">
        <f t="shared" si="147"/>
        <v>0</v>
      </c>
      <c r="I1375" s="215">
        <f t="shared" si="148"/>
        <v>7.85</v>
      </c>
      <c r="J1375" s="223">
        <v>82</v>
      </c>
      <c r="K1375" s="66" t="str">
        <f t="shared" si="149"/>
        <v>Khá</v>
      </c>
      <c r="L1375" s="66">
        <f t="shared" si="150"/>
        <v>395000</v>
      </c>
      <c r="M1375" s="218" t="str">
        <f t="shared" si="151"/>
        <v/>
      </c>
      <c r="N1375" s="219" t="str">
        <f t="shared" si="152"/>
        <v/>
      </c>
      <c r="O1375" s="219">
        <f t="shared" si="153"/>
        <v>1</v>
      </c>
      <c r="Q1375" s="114">
        <v>1</v>
      </c>
    </row>
    <row r="1376" spans="1:17" ht="21.75" customHeight="1" x14ac:dyDescent="0.3">
      <c r="A1376" s="214">
        <f>SUBTOTAL(9,$Q$22:Q1375)+1</f>
        <v>1354</v>
      </c>
      <c r="B1376" s="223">
        <v>102140026</v>
      </c>
      <c r="C1376" s="223" t="s">
        <v>1848</v>
      </c>
      <c r="D1376" s="223" t="s">
        <v>1802</v>
      </c>
      <c r="E1376" s="223">
        <v>18</v>
      </c>
      <c r="F1376" s="223">
        <v>7.85</v>
      </c>
      <c r="G1376" s="66" t="str">
        <f>IFERROR(VLOOKUP(B1376:B4416,'DOI TUONG'!$C$2:$E$1306,3,FALSE), "")</f>
        <v/>
      </c>
      <c r="H1376" s="66">
        <f t="shared" si="147"/>
        <v>0</v>
      </c>
      <c r="I1376" s="215">
        <f t="shared" si="148"/>
        <v>7.85</v>
      </c>
      <c r="J1376" s="223">
        <v>82</v>
      </c>
      <c r="K1376" s="66" t="str">
        <f t="shared" si="149"/>
        <v>Khá</v>
      </c>
      <c r="L1376" s="66">
        <f t="shared" si="150"/>
        <v>395000</v>
      </c>
      <c r="M1376" s="218" t="str">
        <f t="shared" si="151"/>
        <v/>
      </c>
      <c r="N1376" s="219" t="str">
        <f t="shared" si="152"/>
        <v/>
      </c>
      <c r="O1376" s="219">
        <f t="shared" si="153"/>
        <v>1</v>
      </c>
      <c r="Q1376" s="114">
        <v>1</v>
      </c>
    </row>
    <row r="1377" spans="1:17" ht="21.75" customHeight="1" x14ac:dyDescent="0.3">
      <c r="A1377" s="214">
        <f>SUBTOTAL(9,$Q$22:Q1376)+1</f>
        <v>1355</v>
      </c>
      <c r="B1377" s="223">
        <v>109110328</v>
      </c>
      <c r="C1377" s="223" t="s">
        <v>2268</v>
      </c>
      <c r="D1377" s="223" t="s">
        <v>194</v>
      </c>
      <c r="E1377" s="223">
        <v>18.5</v>
      </c>
      <c r="F1377" s="223">
        <v>7.85</v>
      </c>
      <c r="G1377" s="66" t="str">
        <f>IFERROR(VLOOKUP(B1377:B4417,'DOI TUONG'!$C$2:$E$1306,3,FALSE), "")</f>
        <v/>
      </c>
      <c r="H1377" s="66">
        <f t="shared" si="147"/>
        <v>0</v>
      </c>
      <c r="I1377" s="215">
        <f t="shared" si="148"/>
        <v>7.85</v>
      </c>
      <c r="J1377" s="223">
        <v>80</v>
      </c>
      <c r="K1377" s="66" t="str">
        <f t="shared" si="149"/>
        <v>Khá</v>
      </c>
      <c r="L1377" s="66">
        <f t="shared" si="150"/>
        <v>395000</v>
      </c>
      <c r="M1377" s="218" t="str">
        <f t="shared" si="151"/>
        <v/>
      </c>
      <c r="N1377" s="219" t="str">
        <f t="shared" si="152"/>
        <v/>
      </c>
      <c r="O1377" s="219">
        <f t="shared" si="153"/>
        <v>1</v>
      </c>
      <c r="Q1377" s="114">
        <v>1</v>
      </c>
    </row>
    <row r="1378" spans="1:17" ht="21.75" customHeight="1" x14ac:dyDescent="0.3">
      <c r="A1378" s="214">
        <f>SUBTOTAL(9,$Q$22:Q1377)+1</f>
        <v>1356</v>
      </c>
      <c r="B1378" s="223">
        <v>110120250</v>
      </c>
      <c r="C1378" s="223" t="s">
        <v>1618</v>
      </c>
      <c r="D1378" s="223" t="s">
        <v>45</v>
      </c>
      <c r="E1378" s="223">
        <v>14.5</v>
      </c>
      <c r="F1378" s="223">
        <v>7.84</v>
      </c>
      <c r="G1378" s="66" t="str">
        <f>IFERROR(VLOOKUP(B1378:B4418,'DOI TUONG'!$C$2:$E$1306,3,FALSE), "")</f>
        <v/>
      </c>
      <c r="H1378" s="66">
        <f t="shared" si="147"/>
        <v>0</v>
      </c>
      <c r="I1378" s="215">
        <f t="shared" si="148"/>
        <v>7.84</v>
      </c>
      <c r="J1378" s="223">
        <v>92</v>
      </c>
      <c r="K1378" s="66" t="str">
        <f t="shared" si="149"/>
        <v>Khá</v>
      </c>
      <c r="L1378" s="66">
        <f t="shared" si="150"/>
        <v>395000</v>
      </c>
      <c r="M1378" s="218" t="str">
        <f t="shared" si="151"/>
        <v/>
      </c>
      <c r="N1378" s="219" t="str">
        <f t="shared" si="152"/>
        <v/>
      </c>
      <c r="O1378" s="219">
        <f t="shared" si="153"/>
        <v>1</v>
      </c>
      <c r="Q1378" s="114">
        <v>1</v>
      </c>
    </row>
    <row r="1379" spans="1:17" ht="21.75" customHeight="1" x14ac:dyDescent="0.3">
      <c r="A1379" s="214">
        <f>SUBTOTAL(9,$Q$22:Q1378)+1</f>
        <v>1357</v>
      </c>
      <c r="B1379" s="223">
        <v>101110243</v>
      </c>
      <c r="C1379" s="223" t="s">
        <v>1368</v>
      </c>
      <c r="D1379" s="223" t="s">
        <v>333</v>
      </c>
      <c r="E1379" s="223">
        <v>22</v>
      </c>
      <c r="F1379" s="223">
        <v>7.84</v>
      </c>
      <c r="G1379" s="66" t="str">
        <f>IFERROR(VLOOKUP(B1379:B4419,'DOI TUONG'!$C$2:$E$1306,3,FALSE), "")</f>
        <v/>
      </c>
      <c r="H1379" s="66">
        <f t="shared" si="147"/>
        <v>0</v>
      </c>
      <c r="I1379" s="215">
        <f t="shared" si="148"/>
        <v>7.84</v>
      </c>
      <c r="J1379" s="223">
        <v>88</v>
      </c>
      <c r="K1379" s="66" t="str">
        <f t="shared" si="149"/>
        <v>Khá</v>
      </c>
      <c r="L1379" s="66">
        <f t="shared" si="150"/>
        <v>395000</v>
      </c>
      <c r="M1379" s="218" t="str">
        <f t="shared" si="151"/>
        <v/>
      </c>
      <c r="N1379" s="219" t="str">
        <f t="shared" si="152"/>
        <v/>
      </c>
      <c r="O1379" s="219">
        <f t="shared" si="153"/>
        <v>1</v>
      </c>
      <c r="Q1379" s="114">
        <v>1</v>
      </c>
    </row>
    <row r="1380" spans="1:17" ht="21.75" customHeight="1" x14ac:dyDescent="0.3">
      <c r="A1380" s="214">
        <f>SUBTOTAL(9,$Q$22:Q1379)+1</f>
        <v>1358</v>
      </c>
      <c r="B1380" s="223">
        <v>101110176</v>
      </c>
      <c r="C1380" s="223" t="s">
        <v>3158</v>
      </c>
      <c r="D1380" s="223" t="s">
        <v>170</v>
      </c>
      <c r="E1380" s="223">
        <v>20</v>
      </c>
      <c r="F1380" s="223">
        <v>7.84</v>
      </c>
      <c r="G1380" s="66" t="str">
        <f>IFERROR(VLOOKUP(B1380:B4420,'DOI TUONG'!$C$2:$E$1306,3,FALSE), "")</f>
        <v/>
      </c>
      <c r="H1380" s="66">
        <f t="shared" si="147"/>
        <v>0</v>
      </c>
      <c r="I1380" s="215">
        <f t="shared" si="148"/>
        <v>7.84</v>
      </c>
      <c r="J1380" s="223">
        <v>88</v>
      </c>
      <c r="K1380" s="66" t="str">
        <f t="shared" si="149"/>
        <v>Khá</v>
      </c>
      <c r="L1380" s="66">
        <f t="shared" si="150"/>
        <v>395000</v>
      </c>
      <c r="M1380" s="218" t="str">
        <f t="shared" si="151"/>
        <v/>
      </c>
      <c r="N1380" s="219" t="str">
        <f t="shared" si="152"/>
        <v/>
      </c>
      <c r="O1380" s="219">
        <f t="shared" si="153"/>
        <v>1</v>
      </c>
      <c r="Q1380" s="114">
        <v>1</v>
      </c>
    </row>
    <row r="1381" spans="1:17" ht="21.75" customHeight="1" x14ac:dyDescent="0.3">
      <c r="A1381" s="214">
        <f>SUBTOTAL(9,$Q$22:Q1380)+1</f>
        <v>1359</v>
      </c>
      <c r="B1381" s="223">
        <v>109120387</v>
      </c>
      <c r="C1381" s="223" t="s">
        <v>3865</v>
      </c>
      <c r="D1381" s="223" t="s">
        <v>99</v>
      </c>
      <c r="E1381" s="223">
        <v>19</v>
      </c>
      <c r="F1381" s="223">
        <v>7.84</v>
      </c>
      <c r="G1381" s="66" t="str">
        <f>IFERROR(VLOOKUP(B1381:B4421,'DOI TUONG'!$C$2:$E$1306,3,FALSE), "")</f>
        <v/>
      </c>
      <c r="H1381" s="66">
        <f t="shared" si="147"/>
        <v>0</v>
      </c>
      <c r="I1381" s="215">
        <f t="shared" si="148"/>
        <v>7.84</v>
      </c>
      <c r="J1381" s="223">
        <v>88</v>
      </c>
      <c r="K1381" s="66" t="str">
        <f t="shared" si="149"/>
        <v>Khá</v>
      </c>
      <c r="L1381" s="66">
        <f t="shared" si="150"/>
        <v>395000</v>
      </c>
      <c r="M1381" s="218" t="str">
        <f t="shared" si="151"/>
        <v/>
      </c>
      <c r="N1381" s="219" t="str">
        <f t="shared" si="152"/>
        <v/>
      </c>
      <c r="O1381" s="219">
        <f t="shared" si="153"/>
        <v>1</v>
      </c>
      <c r="Q1381" s="114">
        <v>1</v>
      </c>
    </row>
    <row r="1382" spans="1:17" ht="21.75" customHeight="1" x14ac:dyDescent="0.3">
      <c r="A1382" s="214">
        <f>SUBTOTAL(9,$Q$22:Q1381)+1</f>
        <v>1360</v>
      </c>
      <c r="B1382" s="223">
        <v>117130092</v>
      </c>
      <c r="C1382" s="223" t="s">
        <v>2139</v>
      </c>
      <c r="D1382" s="223" t="s">
        <v>70</v>
      </c>
      <c r="E1382" s="223">
        <v>18</v>
      </c>
      <c r="F1382" s="223">
        <v>7.64</v>
      </c>
      <c r="G1382" s="66" t="str">
        <f>IFERROR(VLOOKUP(B1382:B4422,'DOI TUONG'!$C$2:$E$1306,3,FALSE), "")</f>
        <v>GK 0.2</v>
      </c>
      <c r="H1382" s="66">
        <f t="shared" si="147"/>
        <v>0.2</v>
      </c>
      <c r="I1382" s="215">
        <f t="shared" si="148"/>
        <v>7.84</v>
      </c>
      <c r="J1382" s="223">
        <v>88</v>
      </c>
      <c r="K1382" s="66" t="str">
        <f t="shared" si="149"/>
        <v>Khá</v>
      </c>
      <c r="L1382" s="66">
        <f t="shared" si="150"/>
        <v>395000</v>
      </c>
      <c r="M1382" s="218" t="str">
        <f t="shared" si="151"/>
        <v/>
      </c>
      <c r="N1382" s="219" t="str">
        <f t="shared" si="152"/>
        <v/>
      </c>
      <c r="O1382" s="219">
        <f t="shared" si="153"/>
        <v>1</v>
      </c>
      <c r="Q1382" s="114">
        <v>1</v>
      </c>
    </row>
    <row r="1383" spans="1:17" ht="21.75" customHeight="1" x14ac:dyDescent="0.3">
      <c r="A1383" s="214">
        <f>SUBTOTAL(9,$Q$22:Q1382)+1</f>
        <v>1361</v>
      </c>
      <c r="B1383" s="223">
        <v>118120015</v>
      </c>
      <c r="C1383" s="223" t="s">
        <v>645</v>
      </c>
      <c r="D1383" s="223" t="s">
        <v>82</v>
      </c>
      <c r="E1383" s="223">
        <v>19</v>
      </c>
      <c r="F1383" s="223">
        <v>7.64</v>
      </c>
      <c r="G1383" s="66" t="str">
        <f>IFERROR(VLOOKUP(B1383:B4423,'DOI TUONG'!$C$2:$E$1306,3,FALSE), "")</f>
        <v>LP</v>
      </c>
      <c r="H1383" s="66">
        <f t="shared" si="147"/>
        <v>0.2</v>
      </c>
      <c r="I1383" s="215">
        <f t="shared" si="148"/>
        <v>7.84</v>
      </c>
      <c r="J1383" s="223">
        <v>88</v>
      </c>
      <c r="K1383" s="66" t="str">
        <f t="shared" si="149"/>
        <v>Khá</v>
      </c>
      <c r="L1383" s="66">
        <f t="shared" si="150"/>
        <v>395000</v>
      </c>
      <c r="M1383" s="218" t="str">
        <f t="shared" si="151"/>
        <v/>
      </c>
      <c r="N1383" s="219" t="str">
        <f t="shared" si="152"/>
        <v/>
      </c>
      <c r="O1383" s="219">
        <f t="shared" si="153"/>
        <v>1</v>
      </c>
      <c r="Q1383" s="114">
        <v>1</v>
      </c>
    </row>
    <row r="1384" spans="1:17" ht="21.75" customHeight="1" x14ac:dyDescent="0.3">
      <c r="A1384" s="214">
        <f>SUBTOTAL(9,$Q$22:Q1383)+1</f>
        <v>1362</v>
      </c>
      <c r="B1384" s="223">
        <v>109110506</v>
      </c>
      <c r="C1384" s="223" t="s">
        <v>2269</v>
      </c>
      <c r="D1384" s="223" t="s">
        <v>331</v>
      </c>
      <c r="E1384" s="223">
        <v>21.5</v>
      </c>
      <c r="F1384" s="223">
        <v>7.84</v>
      </c>
      <c r="G1384" s="66" t="str">
        <f>IFERROR(VLOOKUP(B1384:B4424,'DOI TUONG'!$C$2:$E$1306,3,FALSE), "")</f>
        <v/>
      </c>
      <c r="H1384" s="66">
        <f t="shared" si="147"/>
        <v>0</v>
      </c>
      <c r="I1384" s="215">
        <f t="shared" si="148"/>
        <v>7.84</v>
      </c>
      <c r="J1384" s="223">
        <v>87</v>
      </c>
      <c r="K1384" s="66" t="str">
        <f t="shared" si="149"/>
        <v>Khá</v>
      </c>
      <c r="L1384" s="66">
        <f t="shared" si="150"/>
        <v>395000</v>
      </c>
      <c r="M1384" s="218" t="str">
        <f t="shared" si="151"/>
        <v/>
      </c>
      <c r="N1384" s="219" t="str">
        <f t="shared" si="152"/>
        <v/>
      </c>
      <c r="O1384" s="219">
        <f t="shared" si="153"/>
        <v>1</v>
      </c>
      <c r="Q1384" s="114">
        <v>1</v>
      </c>
    </row>
    <row r="1385" spans="1:17" ht="21.75" customHeight="1" x14ac:dyDescent="0.3">
      <c r="A1385" s="214">
        <f>SUBTOTAL(9,$Q$22:Q1384)+1</f>
        <v>1363</v>
      </c>
      <c r="B1385" s="223">
        <v>111120047</v>
      </c>
      <c r="C1385" s="223" t="s">
        <v>875</v>
      </c>
      <c r="D1385" s="223" t="s">
        <v>51</v>
      </c>
      <c r="E1385" s="223">
        <v>17.5</v>
      </c>
      <c r="F1385" s="223">
        <v>7.64</v>
      </c>
      <c r="G1385" s="66" t="str">
        <f>IFERROR(VLOOKUP(B1385:B4425,'DOI TUONG'!$C$2:$E$1306,3,FALSE), "")</f>
        <v>GK 0.2</v>
      </c>
      <c r="H1385" s="66">
        <f t="shared" si="147"/>
        <v>0.2</v>
      </c>
      <c r="I1385" s="215">
        <f t="shared" si="148"/>
        <v>7.84</v>
      </c>
      <c r="J1385" s="223">
        <v>87</v>
      </c>
      <c r="K1385" s="66" t="str">
        <f t="shared" si="149"/>
        <v>Khá</v>
      </c>
      <c r="L1385" s="66">
        <f t="shared" si="150"/>
        <v>395000</v>
      </c>
      <c r="M1385" s="218" t="str">
        <f t="shared" si="151"/>
        <v/>
      </c>
      <c r="N1385" s="219" t="str">
        <f t="shared" si="152"/>
        <v/>
      </c>
      <c r="O1385" s="219">
        <f t="shared" si="153"/>
        <v>1</v>
      </c>
      <c r="Q1385" s="114">
        <v>1</v>
      </c>
    </row>
    <row r="1386" spans="1:17" ht="21.75" customHeight="1" x14ac:dyDescent="0.3">
      <c r="A1386" s="214">
        <f>SUBTOTAL(9,$Q$22:Q1385)+1</f>
        <v>1364</v>
      </c>
      <c r="B1386" s="223">
        <v>109120389</v>
      </c>
      <c r="C1386" s="223" t="s">
        <v>2286</v>
      </c>
      <c r="D1386" s="223" t="s">
        <v>99</v>
      </c>
      <c r="E1386" s="223">
        <v>19</v>
      </c>
      <c r="F1386" s="223">
        <v>7.84</v>
      </c>
      <c r="G1386" s="66" t="str">
        <f>IFERROR(VLOOKUP(B1386:B4426,'DOI TUONG'!$C$2:$E$1306,3,FALSE), "")</f>
        <v/>
      </c>
      <c r="H1386" s="66">
        <f t="shared" si="147"/>
        <v>0</v>
      </c>
      <c r="I1386" s="215">
        <f t="shared" si="148"/>
        <v>7.84</v>
      </c>
      <c r="J1386" s="223">
        <v>86</v>
      </c>
      <c r="K1386" s="66" t="str">
        <f t="shared" si="149"/>
        <v>Khá</v>
      </c>
      <c r="L1386" s="66">
        <f t="shared" si="150"/>
        <v>395000</v>
      </c>
      <c r="M1386" s="218" t="str">
        <f t="shared" si="151"/>
        <v/>
      </c>
      <c r="N1386" s="219" t="str">
        <f t="shared" si="152"/>
        <v/>
      </c>
      <c r="O1386" s="219">
        <f t="shared" si="153"/>
        <v>1</v>
      </c>
      <c r="Q1386" s="114">
        <v>1</v>
      </c>
    </row>
    <row r="1387" spans="1:17" ht="21.75" customHeight="1" x14ac:dyDescent="0.3">
      <c r="A1387" s="214">
        <f>SUBTOTAL(9,$Q$22:Q1386)+1</f>
        <v>1365</v>
      </c>
      <c r="B1387" s="223">
        <v>110110361</v>
      </c>
      <c r="C1387" s="223" t="s">
        <v>2347</v>
      </c>
      <c r="D1387" s="223" t="s">
        <v>150</v>
      </c>
      <c r="E1387" s="223">
        <v>19</v>
      </c>
      <c r="F1387" s="223">
        <v>7.84</v>
      </c>
      <c r="G1387" s="66" t="str">
        <f>IFERROR(VLOOKUP(B1387:B4427,'DOI TUONG'!$C$2:$E$1306,3,FALSE), "")</f>
        <v/>
      </c>
      <c r="H1387" s="66">
        <f t="shared" si="147"/>
        <v>0</v>
      </c>
      <c r="I1387" s="215">
        <f t="shared" si="148"/>
        <v>7.84</v>
      </c>
      <c r="J1387" s="223">
        <v>86</v>
      </c>
      <c r="K1387" s="66" t="str">
        <f t="shared" si="149"/>
        <v>Khá</v>
      </c>
      <c r="L1387" s="66">
        <f t="shared" si="150"/>
        <v>395000</v>
      </c>
      <c r="M1387" s="218" t="str">
        <f t="shared" si="151"/>
        <v/>
      </c>
      <c r="N1387" s="219" t="str">
        <f t="shared" si="152"/>
        <v/>
      </c>
      <c r="O1387" s="219">
        <f t="shared" si="153"/>
        <v>1</v>
      </c>
      <c r="Q1387" s="114">
        <v>1</v>
      </c>
    </row>
    <row r="1388" spans="1:17" ht="21.75" customHeight="1" x14ac:dyDescent="0.3">
      <c r="A1388" s="214">
        <f>SUBTOTAL(9,$Q$22:Q1387)+1</f>
        <v>1366</v>
      </c>
      <c r="B1388" s="223">
        <v>111110002</v>
      </c>
      <c r="C1388" s="223" t="s">
        <v>886</v>
      </c>
      <c r="D1388" s="223" t="s">
        <v>435</v>
      </c>
      <c r="E1388" s="223">
        <v>19</v>
      </c>
      <c r="F1388" s="223">
        <v>7.84</v>
      </c>
      <c r="G1388" s="66" t="str">
        <f>IFERROR(VLOOKUP(B1388:B4428,'DOI TUONG'!$C$2:$E$1306,3,FALSE), "")</f>
        <v/>
      </c>
      <c r="H1388" s="66">
        <f t="shared" si="147"/>
        <v>0</v>
      </c>
      <c r="I1388" s="215">
        <f t="shared" si="148"/>
        <v>7.84</v>
      </c>
      <c r="J1388" s="223">
        <v>86</v>
      </c>
      <c r="K1388" s="66" t="str">
        <f t="shared" si="149"/>
        <v>Khá</v>
      </c>
      <c r="L1388" s="66">
        <f t="shared" si="150"/>
        <v>395000</v>
      </c>
      <c r="M1388" s="218" t="str">
        <f t="shared" si="151"/>
        <v/>
      </c>
      <c r="N1388" s="219" t="str">
        <f t="shared" si="152"/>
        <v/>
      </c>
      <c r="O1388" s="219">
        <f t="shared" si="153"/>
        <v>1</v>
      </c>
      <c r="Q1388" s="114">
        <v>1</v>
      </c>
    </row>
    <row r="1389" spans="1:17" ht="21.75" customHeight="1" x14ac:dyDescent="0.3">
      <c r="A1389" s="214">
        <f>SUBTOTAL(9,$Q$22:Q1388)+1</f>
        <v>1367</v>
      </c>
      <c r="B1389" s="223">
        <v>111110063</v>
      </c>
      <c r="C1389" s="223" t="s">
        <v>1006</v>
      </c>
      <c r="D1389" s="223" t="s">
        <v>160</v>
      </c>
      <c r="E1389" s="223">
        <v>21</v>
      </c>
      <c r="F1389" s="223">
        <v>7.84</v>
      </c>
      <c r="G1389" s="66" t="str">
        <f>IFERROR(VLOOKUP(B1389:B4429,'DOI TUONG'!$C$2:$E$1306,3,FALSE), "")</f>
        <v/>
      </c>
      <c r="H1389" s="66">
        <f t="shared" si="147"/>
        <v>0</v>
      </c>
      <c r="I1389" s="215">
        <f t="shared" si="148"/>
        <v>7.84</v>
      </c>
      <c r="J1389" s="223">
        <v>86</v>
      </c>
      <c r="K1389" s="66" t="str">
        <f t="shared" si="149"/>
        <v>Khá</v>
      </c>
      <c r="L1389" s="66">
        <f t="shared" si="150"/>
        <v>395000</v>
      </c>
      <c r="M1389" s="218" t="str">
        <f t="shared" si="151"/>
        <v/>
      </c>
      <c r="N1389" s="219" t="str">
        <f t="shared" si="152"/>
        <v/>
      </c>
      <c r="O1389" s="219">
        <f t="shared" si="153"/>
        <v>1</v>
      </c>
      <c r="Q1389" s="114">
        <v>1</v>
      </c>
    </row>
    <row r="1390" spans="1:17" ht="21.75" customHeight="1" x14ac:dyDescent="0.3">
      <c r="A1390" s="214">
        <f>SUBTOTAL(9,$Q$22:Q1389)+1</f>
        <v>1368</v>
      </c>
      <c r="B1390" s="223">
        <v>101140167</v>
      </c>
      <c r="C1390" s="223" t="s">
        <v>1790</v>
      </c>
      <c r="D1390" s="223" t="s">
        <v>1731</v>
      </c>
      <c r="E1390" s="223">
        <v>19</v>
      </c>
      <c r="F1390" s="223">
        <v>7.84</v>
      </c>
      <c r="G1390" s="66" t="str">
        <f>IFERROR(VLOOKUP(B1390:B4430,'DOI TUONG'!$C$2:$E$1306,3,FALSE), "")</f>
        <v/>
      </c>
      <c r="H1390" s="66">
        <f t="shared" si="147"/>
        <v>0</v>
      </c>
      <c r="I1390" s="215">
        <f t="shared" si="148"/>
        <v>7.84</v>
      </c>
      <c r="J1390" s="223">
        <v>84</v>
      </c>
      <c r="K1390" s="66" t="str">
        <f t="shared" si="149"/>
        <v>Khá</v>
      </c>
      <c r="L1390" s="66">
        <f t="shared" si="150"/>
        <v>395000</v>
      </c>
      <c r="M1390" s="218" t="str">
        <f t="shared" si="151"/>
        <v/>
      </c>
      <c r="N1390" s="219" t="str">
        <f t="shared" si="152"/>
        <v/>
      </c>
      <c r="O1390" s="219">
        <f t="shared" si="153"/>
        <v>1</v>
      </c>
      <c r="Q1390" s="114">
        <v>1</v>
      </c>
    </row>
    <row r="1391" spans="1:17" ht="21.75" customHeight="1" x14ac:dyDescent="0.3">
      <c r="A1391" s="214">
        <f>SUBTOTAL(9,$Q$22:Q1390)+1</f>
        <v>1369</v>
      </c>
      <c r="B1391" s="223">
        <v>118110096</v>
      </c>
      <c r="C1391" s="223" t="s">
        <v>510</v>
      </c>
      <c r="D1391" s="223" t="s">
        <v>231</v>
      </c>
      <c r="E1391" s="223">
        <v>17</v>
      </c>
      <c r="F1391" s="223">
        <v>7.84</v>
      </c>
      <c r="G1391" s="66" t="str">
        <f>IFERROR(VLOOKUP(B1391:B4431,'DOI TUONG'!$C$2:$E$1306,3,FALSE), "")</f>
        <v/>
      </c>
      <c r="H1391" s="66">
        <f t="shared" si="147"/>
        <v>0</v>
      </c>
      <c r="I1391" s="215">
        <f t="shared" si="148"/>
        <v>7.84</v>
      </c>
      <c r="J1391" s="223">
        <v>84</v>
      </c>
      <c r="K1391" s="66" t="str">
        <f t="shared" si="149"/>
        <v>Khá</v>
      </c>
      <c r="L1391" s="66">
        <f t="shared" si="150"/>
        <v>395000</v>
      </c>
      <c r="M1391" s="218" t="str">
        <f t="shared" si="151"/>
        <v/>
      </c>
      <c r="N1391" s="219" t="str">
        <f t="shared" si="152"/>
        <v/>
      </c>
      <c r="O1391" s="219">
        <f t="shared" si="153"/>
        <v>1</v>
      </c>
      <c r="Q1391" s="114">
        <v>1</v>
      </c>
    </row>
    <row r="1392" spans="1:17" ht="21.75" customHeight="1" x14ac:dyDescent="0.3">
      <c r="A1392" s="214">
        <f>SUBTOTAL(9,$Q$22:Q1391)+1</f>
        <v>1370</v>
      </c>
      <c r="B1392" s="223">
        <v>102110165</v>
      </c>
      <c r="C1392" s="223" t="s">
        <v>3340</v>
      </c>
      <c r="D1392" s="223" t="s">
        <v>115</v>
      </c>
      <c r="E1392" s="223">
        <v>16</v>
      </c>
      <c r="F1392" s="223">
        <v>7.84</v>
      </c>
      <c r="G1392" s="66" t="str">
        <f>IFERROR(VLOOKUP(B1392:B4432,'DOI TUONG'!$C$2:$E$1306,3,FALSE), "")</f>
        <v/>
      </c>
      <c r="H1392" s="66">
        <f t="shared" si="147"/>
        <v>0</v>
      </c>
      <c r="I1392" s="215">
        <f t="shared" si="148"/>
        <v>7.84</v>
      </c>
      <c r="J1392" s="223">
        <v>82</v>
      </c>
      <c r="K1392" s="66" t="str">
        <f t="shared" si="149"/>
        <v>Khá</v>
      </c>
      <c r="L1392" s="66">
        <f t="shared" si="150"/>
        <v>395000</v>
      </c>
      <c r="M1392" s="218" t="str">
        <f t="shared" si="151"/>
        <v/>
      </c>
      <c r="N1392" s="219" t="str">
        <f t="shared" si="152"/>
        <v/>
      </c>
      <c r="O1392" s="219">
        <f t="shared" si="153"/>
        <v>1</v>
      </c>
      <c r="Q1392" s="114">
        <v>1</v>
      </c>
    </row>
    <row r="1393" spans="1:17" ht="21.75" customHeight="1" x14ac:dyDescent="0.3">
      <c r="A1393" s="214">
        <f>SUBTOTAL(9,$Q$22:Q1392)+1</f>
        <v>1371</v>
      </c>
      <c r="B1393" s="223">
        <v>118120085</v>
      </c>
      <c r="C1393" s="223" t="s">
        <v>3796</v>
      </c>
      <c r="D1393" s="223" t="s">
        <v>80</v>
      </c>
      <c r="E1393" s="223">
        <v>19</v>
      </c>
      <c r="F1393" s="223">
        <v>7.84</v>
      </c>
      <c r="G1393" s="66" t="str">
        <f>IFERROR(VLOOKUP(B1393:B4433,'DOI TUONG'!$C$2:$E$1306,3,FALSE), "")</f>
        <v/>
      </c>
      <c r="H1393" s="66">
        <f t="shared" si="147"/>
        <v>0</v>
      </c>
      <c r="I1393" s="215">
        <f t="shared" si="148"/>
        <v>7.84</v>
      </c>
      <c r="J1393" s="223">
        <v>82</v>
      </c>
      <c r="K1393" s="66" t="str">
        <f t="shared" si="149"/>
        <v>Khá</v>
      </c>
      <c r="L1393" s="66">
        <f t="shared" si="150"/>
        <v>395000</v>
      </c>
      <c r="M1393" s="218" t="str">
        <f t="shared" si="151"/>
        <v/>
      </c>
      <c r="N1393" s="219" t="str">
        <f t="shared" si="152"/>
        <v/>
      </c>
      <c r="O1393" s="219">
        <f t="shared" si="153"/>
        <v>1</v>
      </c>
      <c r="Q1393" s="114">
        <v>1</v>
      </c>
    </row>
    <row r="1394" spans="1:17" ht="21.75" customHeight="1" x14ac:dyDescent="0.3">
      <c r="A1394" s="214">
        <f>SUBTOTAL(9,$Q$22:Q1393)+1</f>
        <v>1372</v>
      </c>
      <c r="B1394" s="223">
        <v>109120092</v>
      </c>
      <c r="C1394" s="223" t="s">
        <v>2975</v>
      </c>
      <c r="D1394" s="223" t="s">
        <v>247</v>
      </c>
      <c r="E1394" s="223">
        <v>17</v>
      </c>
      <c r="F1394" s="223">
        <v>7.84</v>
      </c>
      <c r="G1394" s="66" t="str">
        <f>IFERROR(VLOOKUP(B1394:B4434,'DOI TUONG'!$C$2:$E$1306,3,FALSE), "")</f>
        <v/>
      </c>
      <c r="H1394" s="66">
        <f t="shared" si="147"/>
        <v>0</v>
      </c>
      <c r="I1394" s="215">
        <f t="shared" si="148"/>
        <v>7.84</v>
      </c>
      <c r="J1394" s="223">
        <v>82</v>
      </c>
      <c r="K1394" s="66" t="str">
        <f t="shared" si="149"/>
        <v>Khá</v>
      </c>
      <c r="L1394" s="66">
        <f t="shared" si="150"/>
        <v>395000</v>
      </c>
      <c r="M1394" s="218" t="str">
        <f t="shared" si="151"/>
        <v/>
      </c>
      <c r="N1394" s="219" t="str">
        <f t="shared" si="152"/>
        <v/>
      </c>
      <c r="O1394" s="219">
        <f t="shared" si="153"/>
        <v>1</v>
      </c>
      <c r="Q1394" s="114">
        <v>1</v>
      </c>
    </row>
    <row r="1395" spans="1:17" ht="21.75" customHeight="1" x14ac:dyDescent="0.3">
      <c r="A1395" s="214">
        <f>SUBTOTAL(9,$Q$22:Q1394)+1</f>
        <v>1373</v>
      </c>
      <c r="B1395" s="223">
        <v>104120095</v>
      </c>
      <c r="C1395" s="223" t="s">
        <v>2942</v>
      </c>
      <c r="D1395" s="223" t="s">
        <v>239</v>
      </c>
      <c r="E1395" s="223">
        <v>15</v>
      </c>
      <c r="F1395" s="223">
        <v>7.84</v>
      </c>
      <c r="G1395" s="66" t="str">
        <f>IFERROR(VLOOKUP(B1395:B4435,'DOI TUONG'!$C$2:$E$1306,3,FALSE), "")</f>
        <v/>
      </c>
      <c r="H1395" s="66">
        <f t="shared" si="147"/>
        <v>0</v>
      </c>
      <c r="I1395" s="215">
        <f t="shared" si="148"/>
        <v>7.84</v>
      </c>
      <c r="J1395" s="223">
        <v>81</v>
      </c>
      <c r="K1395" s="66" t="str">
        <f t="shared" si="149"/>
        <v>Khá</v>
      </c>
      <c r="L1395" s="66">
        <f t="shared" si="150"/>
        <v>395000</v>
      </c>
      <c r="M1395" s="218" t="str">
        <f t="shared" si="151"/>
        <v/>
      </c>
      <c r="N1395" s="219" t="str">
        <f t="shared" si="152"/>
        <v/>
      </c>
      <c r="O1395" s="219">
        <f t="shared" si="153"/>
        <v>1</v>
      </c>
      <c r="Q1395" s="114">
        <v>1</v>
      </c>
    </row>
    <row r="1396" spans="1:17" ht="21.75" customHeight="1" x14ac:dyDescent="0.3">
      <c r="A1396" s="214">
        <f>SUBTOTAL(9,$Q$22:Q1395)+1</f>
        <v>1374</v>
      </c>
      <c r="B1396" s="223">
        <v>101140129</v>
      </c>
      <c r="C1396" s="223" t="s">
        <v>3159</v>
      </c>
      <c r="D1396" s="223" t="s">
        <v>2574</v>
      </c>
      <c r="E1396" s="223">
        <v>19</v>
      </c>
      <c r="F1396" s="223">
        <v>7.84</v>
      </c>
      <c r="G1396" s="66" t="str">
        <f>IFERROR(VLOOKUP(B1396:B4436,'DOI TUONG'!$C$2:$E$1306,3,FALSE), "")</f>
        <v/>
      </c>
      <c r="H1396" s="66">
        <f t="shared" si="147"/>
        <v>0</v>
      </c>
      <c r="I1396" s="215">
        <f t="shared" si="148"/>
        <v>7.84</v>
      </c>
      <c r="J1396" s="223">
        <v>81</v>
      </c>
      <c r="K1396" s="66" t="str">
        <f t="shared" si="149"/>
        <v>Khá</v>
      </c>
      <c r="L1396" s="66">
        <f t="shared" si="150"/>
        <v>395000</v>
      </c>
      <c r="M1396" s="218" t="str">
        <f t="shared" si="151"/>
        <v/>
      </c>
      <c r="N1396" s="219" t="str">
        <f t="shared" si="152"/>
        <v/>
      </c>
      <c r="O1396" s="219">
        <f t="shared" si="153"/>
        <v>1</v>
      </c>
      <c r="Q1396" s="114">
        <v>1</v>
      </c>
    </row>
    <row r="1397" spans="1:17" ht="21.75" customHeight="1" x14ac:dyDescent="0.3">
      <c r="A1397" s="214">
        <f>SUBTOTAL(9,$Q$22:Q1396)+1</f>
        <v>1375</v>
      </c>
      <c r="B1397" s="223">
        <v>101120282</v>
      </c>
      <c r="C1397" s="223" t="s">
        <v>3160</v>
      </c>
      <c r="D1397" s="223" t="s">
        <v>103</v>
      </c>
      <c r="E1397" s="223">
        <v>19</v>
      </c>
      <c r="F1397" s="223">
        <v>7.84</v>
      </c>
      <c r="G1397" s="66" t="str">
        <f>IFERROR(VLOOKUP(B1397:B4437,'DOI TUONG'!$C$2:$E$1306,3,FALSE), "")</f>
        <v/>
      </c>
      <c r="H1397" s="66">
        <f t="shared" si="147"/>
        <v>0</v>
      </c>
      <c r="I1397" s="215">
        <f t="shared" si="148"/>
        <v>7.84</v>
      </c>
      <c r="J1397" s="223">
        <v>81</v>
      </c>
      <c r="K1397" s="66" t="str">
        <f t="shared" si="149"/>
        <v>Khá</v>
      </c>
      <c r="L1397" s="66">
        <f t="shared" si="150"/>
        <v>395000</v>
      </c>
      <c r="M1397" s="218" t="str">
        <f t="shared" si="151"/>
        <v/>
      </c>
      <c r="N1397" s="219" t="str">
        <f t="shared" si="152"/>
        <v/>
      </c>
      <c r="O1397" s="219">
        <f t="shared" si="153"/>
        <v>1</v>
      </c>
      <c r="Q1397" s="114">
        <v>1</v>
      </c>
    </row>
    <row r="1398" spans="1:17" ht="21.75" customHeight="1" x14ac:dyDescent="0.3">
      <c r="A1398" s="214">
        <f>SUBTOTAL(9,$Q$22:Q1397)+1</f>
        <v>1376</v>
      </c>
      <c r="B1398" s="223">
        <v>104130024</v>
      </c>
      <c r="C1398" s="223" t="s">
        <v>984</v>
      </c>
      <c r="D1398" s="223" t="s">
        <v>301</v>
      </c>
      <c r="E1398" s="223">
        <v>18</v>
      </c>
      <c r="F1398" s="223">
        <v>7.84</v>
      </c>
      <c r="G1398" s="66" t="str">
        <f>IFERROR(VLOOKUP(B1398:B4438,'DOI TUONG'!$C$2:$E$1306,3,FALSE), "")</f>
        <v/>
      </c>
      <c r="H1398" s="66">
        <f t="shared" si="147"/>
        <v>0</v>
      </c>
      <c r="I1398" s="215">
        <f t="shared" si="148"/>
        <v>7.84</v>
      </c>
      <c r="J1398" s="223">
        <v>80</v>
      </c>
      <c r="K1398" s="66" t="str">
        <f t="shared" si="149"/>
        <v>Khá</v>
      </c>
      <c r="L1398" s="66">
        <f t="shared" si="150"/>
        <v>395000</v>
      </c>
      <c r="M1398" s="218" t="str">
        <f t="shared" si="151"/>
        <v/>
      </c>
      <c r="N1398" s="219" t="str">
        <f t="shared" si="152"/>
        <v/>
      </c>
      <c r="O1398" s="219">
        <f t="shared" si="153"/>
        <v>1</v>
      </c>
      <c r="Q1398" s="114">
        <v>1</v>
      </c>
    </row>
    <row r="1399" spans="1:17" ht="21.75" customHeight="1" x14ac:dyDescent="0.3">
      <c r="A1399" s="214">
        <f>SUBTOTAL(9,$Q$22:Q1398)+1</f>
        <v>1377</v>
      </c>
      <c r="B1399" s="223">
        <v>110110492</v>
      </c>
      <c r="C1399" s="223" t="s">
        <v>2873</v>
      </c>
      <c r="D1399" s="223" t="s">
        <v>147</v>
      </c>
      <c r="E1399" s="223">
        <v>21</v>
      </c>
      <c r="F1399" s="223">
        <v>7.53</v>
      </c>
      <c r="G1399" s="66" t="str">
        <f>IFERROR(VLOOKUP(B1399:B4439,'DOI TUONG'!$C$2:$E$1306,3,FALSE), "")</f>
        <v>BT CĐ</v>
      </c>
      <c r="H1399" s="66">
        <f t="shared" si="147"/>
        <v>0.3</v>
      </c>
      <c r="I1399" s="215">
        <f t="shared" si="148"/>
        <v>7.83</v>
      </c>
      <c r="J1399" s="223">
        <v>93</v>
      </c>
      <c r="K1399" s="66" t="str">
        <f t="shared" si="149"/>
        <v>Khá</v>
      </c>
      <c r="L1399" s="66">
        <f t="shared" si="150"/>
        <v>395000</v>
      </c>
      <c r="M1399" s="218" t="str">
        <f t="shared" si="151"/>
        <v/>
      </c>
      <c r="N1399" s="219" t="str">
        <f t="shared" si="152"/>
        <v/>
      </c>
      <c r="O1399" s="219">
        <f t="shared" si="153"/>
        <v>1</v>
      </c>
      <c r="Q1399" s="114">
        <v>1</v>
      </c>
    </row>
    <row r="1400" spans="1:17" ht="21.75" customHeight="1" x14ac:dyDescent="0.3">
      <c r="A1400" s="214">
        <f>SUBTOTAL(9,$Q$22:Q1399)+1</f>
        <v>1378</v>
      </c>
      <c r="B1400" s="223">
        <v>104110105</v>
      </c>
      <c r="C1400" s="223" t="s">
        <v>1636</v>
      </c>
      <c r="D1400" s="223" t="s">
        <v>197</v>
      </c>
      <c r="E1400" s="223">
        <v>21</v>
      </c>
      <c r="F1400" s="223">
        <v>7.83</v>
      </c>
      <c r="G1400" s="66" t="str">
        <f>IFERROR(VLOOKUP(B1400:B4440,'DOI TUONG'!$C$2:$E$1306,3,FALSE), "")</f>
        <v/>
      </c>
      <c r="H1400" s="66">
        <f t="shared" si="147"/>
        <v>0</v>
      </c>
      <c r="I1400" s="215">
        <f t="shared" si="148"/>
        <v>7.83</v>
      </c>
      <c r="J1400" s="223">
        <v>88</v>
      </c>
      <c r="K1400" s="66" t="str">
        <f t="shared" si="149"/>
        <v>Khá</v>
      </c>
      <c r="L1400" s="66">
        <f t="shared" si="150"/>
        <v>395000</v>
      </c>
      <c r="M1400" s="218" t="str">
        <f t="shared" si="151"/>
        <v/>
      </c>
      <c r="N1400" s="219" t="str">
        <f t="shared" si="152"/>
        <v/>
      </c>
      <c r="O1400" s="219">
        <f t="shared" si="153"/>
        <v>1</v>
      </c>
      <c r="Q1400" s="114">
        <v>1</v>
      </c>
    </row>
    <row r="1401" spans="1:17" ht="21.75" customHeight="1" x14ac:dyDescent="0.3">
      <c r="A1401" s="214">
        <f>SUBTOTAL(9,$Q$22:Q1400)+1</f>
        <v>1379</v>
      </c>
      <c r="B1401" s="223">
        <v>105110242</v>
      </c>
      <c r="C1401" s="223" t="s">
        <v>1867</v>
      </c>
      <c r="D1401" s="223" t="s">
        <v>35</v>
      </c>
      <c r="E1401" s="223">
        <v>15</v>
      </c>
      <c r="F1401" s="223">
        <v>7.83</v>
      </c>
      <c r="G1401" s="66" t="str">
        <f>IFERROR(VLOOKUP(B1401:B4441,'DOI TUONG'!$C$2:$E$1306,3,FALSE), "")</f>
        <v/>
      </c>
      <c r="H1401" s="66">
        <f t="shared" si="147"/>
        <v>0</v>
      </c>
      <c r="I1401" s="215">
        <f t="shared" si="148"/>
        <v>7.83</v>
      </c>
      <c r="J1401" s="223">
        <v>88</v>
      </c>
      <c r="K1401" s="66" t="str">
        <f t="shared" si="149"/>
        <v>Khá</v>
      </c>
      <c r="L1401" s="66">
        <f t="shared" si="150"/>
        <v>395000</v>
      </c>
      <c r="M1401" s="218" t="str">
        <f t="shared" si="151"/>
        <v/>
      </c>
      <c r="N1401" s="219" t="str">
        <f t="shared" si="152"/>
        <v/>
      </c>
      <c r="O1401" s="219">
        <f t="shared" si="153"/>
        <v>1</v>
      </c>
      <c r="Q1401" s="114">
        <v>1</v>
      </c>
    </row>
    <row r="1402" spans="1:17" ht="21.75" customHeight="1" x14ac:dyDescent="0.3">
      <c r="A1402" s="214">
        <f>SUBTOTAL(9,$Q$22:Q1401)+1</f>
        <v>1380</v>
      </c>
      <c r="B1402" s="223">
        <v>107130065</v>
      </c>
      <c r="C1402" s="223" t="s">
        <v>1346</v>
      </c>
      <c r="D1402" s="223" t="s">
        <v>302</v>
      </c>
      <c r="E1402" s="223">
        <v>15</v>
      </c>
      <c r="F1402" s="223">
        <v>7.83</v>
      </c>
      <c r="G1402" s="66" t="str">
        <f>IFERROR(VLOOKUP(B1402:B4442,'DOI TUONG'!$C$2:$E$1306,3,FALSE), "")</f>
        <v/>
      </c>
      <c r="H1402" s="66">
        <f t="shared" si="147"/>
        <v>0</v>
      </c>
      <c r="I1402" s="215">
        <f t="shared" si="148"/>
        <v>7.83</v>
      </c>
      <c r="J1402" s="223">
        <v>88</v>
      </c>
      <c r="K1402" s="66" t="str">
        <f t="shared" si="149"/>
        <v>Khá</v>
      </c>
      <c r="L1402" s="66">
        <f t="shared" si="150"/>
        <v>395000</v>
      </c>
      <c r="M1402" s="218" t="str">
        <f t="shared" si="151"/>
        <v/>
      </c>
      <c r="N1402" s="219" t="str">
        <f t="shared" si="152"/>
        <v/>
      </c>
      <c r="O1402" s="219">
        <f t="shared" si="153"/>
        <v>1</v>
      </c>
      <c r="Q1402" s="114">
        <v>1</v>
      </c>
    </row>
    <row r="1403" spans="1:17" ht="21.75" customHeight="1" x14ac:dyDescent="0.3">
      <c r="A1403" s="214">
        <f>SUBTOTAL(9,$Q$22:Q1402)+1</f>
        <v>1381</v>
      </c>
      <c r="B1403" s="223">
        <v>101140113</v>
      </c>
      <c r="C1403" s="223" t="s">
        <v>3019</v>
      </c>
      <c r="D1403" s="223" t="s">
        <v>2574</v>
      </c>
      <c r="E1403" s="223">
        <v>24</v>
      </c>
      <c r="F1403" s="223">
        <v>7.63</v>
      </c>
      <c r="G1403" s="66" t="str">
        <f>IFERROR(VLOOKUP(B1403:B4443,'DOI TUONG'!$C$2:$E$1306,3,FALSE), "")</f>
        <v>LP</v>
      </c>
      <c r="H1403" s="66">
        <f t="shared" si="147"/>
        <v>0.2</v>
      </c>
      <c r="I1403" s="215">
        <f t="shared" si="148"/>
        <v>7.83</v>
      </c>
      <c r="J1403" s="223">
        <v>88</v>
      </c>
      <c r="K1403" s="66" t="str">
        <f t="shared" si="149"/>
        <v>Khá</v>
      </c>
      <c r="L1403" s="66">
        <f t="shared" si="150"/>
        <v>395000</v>
      </c>
      <c r="M1403" s="218" t="str">
        <f t="shared" si="151"/>
        <v/>
      </c>
      <c r="N1403" s="219" t="str">
        <f t="shared" si="152"/>
        <v/>
      </c>
      <c r="O1403" s="219">
        <f t="shared" si="153"/>
        <v>1</v>
      </c>
      <c r="Q1403" s="114">
        <v>1</v>
      </c>
    </row>
    <row r="1404" spans="1:17" ht="21.75" customHeight="1" x14ac:dyDescent="0.3">
      <c r="A1404" s="214">
        <f>SUBTOTAL(9,$Q$22:Q1403)+1</f>
        <v>1382</v>
      </c>
      <c r="B1404" s="223">
        <v>105140348</v>
      </c>
      <c r="C1404" s="223" t="s">
        <v>1928</v>
      </c>
      <c r="D1404" s="223" t="s">
        <v>1900</v>
      </c>
      <c r="E1404" s="223">
        <v>20</v>
      </c>
      <c r="F1404" s="223">
        <v>7.63</v>
      </c>
      <c r="G1404" s="66" t="str">
        <f>IFERROR(VLOOKUP(B1404:B4444,'DOI TUONG'!$C$2:$E$1306,3,FALSE), "")</f>
        <v>PBT CĐ</v>
      </c>
      <c r="H1404" s="66">
        <f t="shared" si="147"/>
        <v>0.2</v>
      </c>
      <c r="I1404" s="215">
        <f t="shared" si="148"/>
        <v>7.83</v>
      </c>
      <c r="J1404" s="223">
        <v>88</v>
      </c>
      <c r="K1404" s="66" t="str">
        <f t="shared" si="149"/>
        <v>Khá</v>
      </c>
      <c r="L1404" s="66">
        <f t="shared" si="150"/>
        <v>395000</v>
      </c>
      <c r="M1404" s="218" t="str">
        <f t="shared" si="151"/>
        <v/>
      </c>
      <c r="N1404" s="219" t="str">
        <f t="shared" si="152"/>
        <v/>
      </c>
      <c r="O1404" s="219">
        <f t="shared" si="153"/>
        <v>1</v>
      </c>
      <c r="Q1404" s="114">
        <v>1</v>
      </c>
    </row>
    <row r="1405" spans="1:17" ht="21.75" customHeight="1" x14ac:dyDescent="0.3">
      <c r="A1405" s="214">
        <f>SUBTOTAL(9,$Q$22:Q1404)+1</f>
        <v>1383</v>
      </c>
      <c r="B1405" s="223">
        <v>102140148</v>
      </c>
      <c r="C1405" s="223" t="s">
        <v>2482</v>
      </c>
      <c r="D1405" s="223" t="s">
        <v>1806</v>
      </c>
      <c r="E1405" s="223">
        <v>20</v>
      </c>
      <c r="F1405" s="223">
        <v>7.83</v>
      </c>
      <c r="G1405" s="66" t="str">
        <f>IFERROR(VLOOKUP(B1405:B4445,'DOI TUONG'!$C$2:$E$1306,3,FALSE), "")</f>
        <v/>
      </c>
      <c r="H1405" s="66">
        <f t="shared" si="147"/>
        <v>0</v>
      </c>
      <c r="I1405" s="215">
        <f t="shared" si="148"/>
        <v>7.83</v>
      </c>
      <c r="J1405" s="223">
        <v>87</v>
      </c>
      <c r="K1405" s="66" t="str">
        <f t="shared" si="149"/>
        <v>Khá</v>
      </c>
      <c r="L1405" s="66">
        <f t="shared" si="150"/>
        <v>395000</v>
      </c>
      <c r="M1405" s="218" t="str">
        <f t="shared" si="151"/>
        <v/>
      </c>
      <c r="N1405" s="219" t="str">
        <f t="shared" si="152"/>
        <v/>
      </c>
      <c r="O1405" s="219">
        <f t="shared" si="153"/>
        <v>1</v>
      </c>
      <c r="Q1405" s="114">
        <v>1</v>
      </c>
    </row>
    <row r="1406" spans="1:17" ht="21.75" customHeight="1" x14ac:dyDescent="0.3">
      <c r="A1406" s="214">
        <f>SUBTOTAL(9,$Q$22:Q1405)+1</f>
        <v>1384</v>
      </c>
      <c r="B1406" s="223">
        <v>118110020</v>
      </c>
      <c r="C1406" s="223" t="s">
        <v>1671</v>
      </c>
      <c r="D1406" s="223" t="s">
        <v>178</v>
      </c>
      <c r="E1406" s="223">
        <v>20</v>
      </c>
      <c r="F1406" s="223">
        <v>7.83</v>
      </c>
      <c r="G1406" s="66" t="str">
        <f>IFERROR(VLOOKUP(B1406:B4446,'DOI TUONG'!$C$2:$E$1306,3,FALSE), "")</f>
        <v/>
      </c>
      <c r="H1406" s="66">
        <f t="shared" si="147"/>
        <v>0</v>
      </c>
      <c r="I1406" s="215">
        <f t="shared" si="148"/>
        <v>7.83</v>
      </c>
      <c r="J1406" s="223">
        <v>87</v>
      </c>
      <c r="K1406" s="66" t="str">
        <f t="shared" si="149"/>
        <v>Khá</v>
      </c>
      <c r="L1406" s="66">
        <f t="shared" si="150"/>
        <v>395000</v>
      </c>
      <c r="M1406" s="218" t="str">
        <f t="shared" si="151"/>
        <v/>
      </c>
      <c r="N1406" s="219" t="str">
        <f t="shared" si="152"/>
        <v/>
      </c>
      <c r="O1406" s="219">
        <f t="shared" si="153"/>
        <v>1</v>
      </c>
      <c r="Q1406" s="114">
        <v>1</v>
      </c>
    </row>
    <row r="1407" spans="1:17" ht="21.75" customHeight="1" x14ac:dyDescent="0.3">
      <c r="A1407" s="214">
        <f>SUBTOTAL(9,$Q$22:Q1406)+1</f>
        <v>1385</v>
      </c>
      <c r="B1407" s="223">
        <v>111110017</v>
      </c>
      <c r="C1407" s="223" t="s">
        <v>1562</v>
      </c>
      <c r="D1407" s="223" t="s">
        <v>435</v>
      </c>
      <c r="E1407" s="223">
        <v>19</v>
      </c>
      <c r="F1407" s="223">
        <v>7.83</v>
      </c>
      <c r="G1407" s="66" t="str">
        <f>IFERROR(VLOOKUP(B1407:B4447,'DOI TUONG'!$C$2:$E$1306,3,FALSE), "")</f>
        <v/>
      </c>
      <c r="H1407" s="66">
        <f t="shared" si="147"/>
        <v>0</v>
      </c>
      <c r="I1407" s="215">
        <f t="shared" si="148"/>
        <v>7.83</v>
      </c>
      <c r="J1407" s="223">
        <v>87</v>
      </c>
      <c r="K1407" s="66" t="str">
        <f t="shared" si="149"/>
        <v>Khá</v>
      </c>
      <c r="L1407" s="66">
        <f t="shared" si="150"/>
        <v>395000</v>
      </c>
      <c r="M1407" s="218" t="str">
        <f t="shared" si="151"/>
        <v/>
      </c>
      <c r="N1407" s="219" t="str">
        <f t="shared" si="152"/>
        <v/>
      </c>
      <c r="O1407" s="219">
        <f t="shared" si="153"/>
        <v>1</v>
      </c>
      <c r="Q1407" s="114">
        <v>1</v>
      </c>
    </row>
    <row r="1408" spans="1:17" ht="21.75" customHeight="1" x14ac:dyDescent="0.3">
      <c r="A1408" s="214">
        <f>SUBTOTAL(9,$Q$22:Q1407)+1</f>
        <v>1386</v>
      </c>
      <c r="B1408" s="223">
        <v>101120165</v>
      </c>
      <c r="C1408" s="223" t="s">
        <v>3161</v>
      </c>
      <c r="D1408" s="223" t="s">
        <v>343</v>
      </c>
      <c r="E1408" s="223">
        <v>17.5</v>
      </c>
      <c r="F1408" s="223">
        <v>7.83</v>
      </c>
      <c r="G1408" s="66" t="str">
        <f>IFERROR(VLOOKUP(B1408:B4448,'DOI TUONG'!$C$2:$E$1306,3,FALSE), "")</f>
        <v/>
      </c>
      <c r="H1408" s="66">
        <f t="shared" si="147"/>
        <v>0</v>
      </c>
      <c r="I1408" s="215">
        <f t="shared" si="148"/>
        <v>7.83</v>
      </c>
      <c r="J1408" s="223">
        <v>86</v>
      </c>
      <c r="K1408" s="66" t="str">
        <f t="shared" si="149"/>
        <v>Khá</v>
      </c>
      <c r="L1408" s="66">
        <f t="shared" si="150"/>
        <v>395000</v>
      </c>
      <c r="M1408" s="218" t="str">
        <f t="shared" si="151"/>
        <v/>
      </c>
      <c r="N1408" s="219" t="str">
        <f t="shared" si="152"/>
        <v/>
      </c>
      <c r="O1408" s="219">
        <f t="shared" si="153"/>
        <v>1</v>
      </c>
      <c r="Q1408" s="114">
        <v>1</v>
      </c>
    </row>
    <row r="1409" spans="1:17" ht="21.75" customHeight="1" x14ac:dyDescent="0.3">
      <c r="A1409" s="214">
        <f>SUBTOTAL(9,$Q$22:Q1408)+1</f>
        <v>1387</v>
      </c>
      <c r="B1409" s="223">
        <v>118120187</v>
      </c>
      <c r="C1409" s="223" t="s">
        <v>918</v>
      </c>
      <c r="D1409" s="223" t="s">
        <v>166</v>
      </c>
      <c r="E1409" s="223">
        <v>18</v>
      </c>
      <c r="F1409" s="223">
        <v>7.83</v>
      </c>
      <c r="G1409" s="66" t="str">
        <f>IFERROR(VLOOKUP(B1409:B4449,'DOI TUONG'!$C$2:$E$1306,3,FALSE), "")</f>
        <v/>
      </c>
      <c r="H1409" s="66">
        <f t="shared" si="147"/>
        <v>0</v>
      </c>
      <c r="I1409" s="215">
        <f t="shared" si="148"/>
        <v>7.83</v>
      </c>
      <c r="J1409" s="223">
        <v>86</v>
      </c>
      <c r="K1409" s="66" t="str">
        <f t="shared" si="149"/>
        <v>Khá</v>
      </c>
      <c r="L1409" s="66">
        <f t="shared" si="150"/>
        <v>395000</v>
      </c>
      <c r="M1409" s="218" t="str">
        <f t="shared" si="151"/>
        <v/>
      </c>
      <c r="N1409" s="219" t="str">
        <f t="shared" si="152"/>
        <v/>
      </c>
      <c r="O1409" s="219">
        <f t="shared" si="153"/>
        <v>1</v>
      </c>
      <c r="Q1409" s="114">
        <v>1</v>
      </c>
    </row>
    <row r="1410" spans="1:17" ht="21.75" customHeight="1" x14ac:dyDescent="0.3">
      <c r="A1410" s="214">
        <f>SUBTOTAL(9,$Q$22:Q1409)+1</f>
        <v>1388</v>
      </c>
      <c r="B1410" s="223">
        <v>102130002</v>
      </c>
      <c r="C1410" s="223" t="s">
        <v>1458</v>
      </c>
      <c r="D1410" s="223" t="s">
        <v>119</v>
      </c>
      <c r="E1410" s="223">
        <v>18</v>
      </c>
      <c r="F1410" s="223">
        <v>7.83</v>
      </c>
      <c r="G1410" s="66" t="str">
        <f>IFERROR(VLOOKUP(B1410:B4450,'DOI TUONG'!$C$2:$E$1306,3,FALSE), "")</f>
        <v/>
      </c>
      <c r="H1410" s="66">
        <f t="shared" si="147"/>
        <v>0</v>
      </c>
      <c r="I1410" s="215">
        <f t="shared" si="148"/>
        <v>7.83</v>
      </c>
      <c r="J1410" s="223">
        <v>85</v>
      </c>
      <c r="K1410" s="66" t="str">
        <f t="shared" si="149"/>
        <v>Khá</v>
      </c>
      <c r="L1410" s="66">
        <f t="shared" si="150"/>
        <v>395000</v>
      </c>
      <c r="M1410" s="218" t="str">
        <f t="shared" si="151"/>
        <v/>
      </c>
      <c r="N1410" s="219" t="str">
        <f t="shared" si="152"/>
        <v/>
      </c>
      <c r="O1410" s="219">
        <f t="shared" si="153"/>
        <v>1</v>
      </c>
      <c r="Q1410" s="114">
        <v>1</v>
      </c>
    </row>
    <row r="1411" spans="1:17" ht="21.75" customHeight="1" x14ac:dyDescent="0.3">
      <c r="A1411" s="214">
        <f>SUBTOTAL(9,$Q$22:Q1410)+1</f>
        <v>1389</v>
      </c>
      <c r="B1411" s="223">
        <v>118110102</v>
      </c>
      <c r="C1411" s="223" t="s">
        <v>3797</v>
      </c>
      <c r="D1411" s="223" t="s">
        <v>231</v>
      </c>
      <c r="E1411" s="223">
        <v>17</v>
      </c>
      <c r="F1411" s="223">
        <v>7.83</v>
      </c>
      <c r="G1411" s="66" t="str">
        <f>IFERROR(VLOOKUP(B1411:B4451,'DOI TUONG'!$C$2:$E$1306,3,FALSE), "")</f>
        <v/>
      </c>
      <c r="H1411" s="66">
        <f t="shared" si="147"/>
        <v>0</v>
      </c>
      <c r="I1411" s="215">
        <f t="shared" si="148"/>
        <v>7.83</v>
      </c>
      <c r="J1411" s="223">
        <v>85</v>
      </c>
      <c r="K1411" s="66" t="str">
        <f t="shared" si="149"/>
        <v>Khá</v>
      </c>
      <c r="L1411" s="66">
        <f t="shared" si="150"/>
        <v>395000</v>
      </c>
      <c r="M1411" s="218" t="str">
        <f t="shared" si="151"/>
        <v/>
      </c>
      <c r="N1411" s="219" t="str">
        <f t="shared" si="152"/>
        <v/>
      </c>
      <c r="O1411" s="219">
        <f t="shared" si="153"/>
        <v>1</v>
      </c>
      <c r="Q1411" s="114">
        <v>1</v>
      </c>
    </row>
    <row r="1412" spans="1:17" ht="21.75" customHeight="1" x14ac:dyDescent="0.3">
      <c r="A1412" s="214">
        <f>SUBTOTAL(9,$Q$22:Q1411)+1</f>
        <v>1390</v>
      </c>
      <c r="B1412" s="223">
        <v>117130107</v>
      </c>
      <c r="C1412" s="223" t="s">
        <v>1600</v>
      </c>
      <c r="D1412" s="223" t="s">
        <v>70</v>
      </c>
      <c r="E1412" s="223">
        <v>18</v>
      </c>
      <c r="F1412" s="223">
        <v>7.63</v>
      </c>
      <c r="G1412" s="66" t="str">
        <f>IFERROR(VLOOKUP(B1412:B4452,'DOI TUONG'!$C$2:$E$1306,3,FALSE), "")</f>
        <v>GK 0.2</v>
      </c>
      <c r="H1412" s="66">
        <f t="shared" si="147"/>
        <v>0.2</v>
      </c>
      <c r="I1412" s="215">
        <f t="shared" si="148"/>
        <v>7.83</v>
      </c>
      <c r="J1412" s="223">
        <v>85</v>
      </c>
      <c r="K1412" s="66" t="str">
        <f t="shared" si="149"/>
        <v>Khá</v>
      </c>
      <c r="L1412" s="66">
        <f t="shared" si="150"/>
        <v>395000</v>
      </c>
      <c r="M1412" s="218" t="str">
        <f t="shared" si="151"/>
        <v/>
      </c>
      <c r="N1412" s="219" t="str">
        <f t="shared" si="152"/>
        <v/>
      </c>
      <c r="O1412" s="219">
        <f t="shared" si="153"/>
        <v>1</v>
      </c>
      <c r="Q1412" s="114">
        <v>1</v>
      </c>
    </row>
    <row r="1413" spans="1:17" ht="21.75" customHeight="1" x14ac:dyDescent="0.3">
      <c r="A1413" s="214">
        <f>SUBTOTAL(9,$Q$22:Q1412)+1</f>
        <v>1391</v>
      </c>
      <c r="B1413" s="223">
        <v>104120171</v>
      </c>
      <c r="C1413" s="223" t="s">
        <v>379</v>
      </c>
      <c r="D1413" s="223" t="s">
        <v>217</v>
      </c>
      <c r="E1413" s="223">
        <v>15</v>
      </c>
      <c r="F1413" s="223">
        <v>7.53</v>
      </c>
      <c r="G1413" s="66" t="str">
        <f>IFERROR(VLOOKUP(B1413:B4453,'DOI TUONG'!$C$2:$E$1306,3,FALSE), "")</f>
        <v>LT</v>
      </c>
      <c r="H1413" s="66">
        <f t="shared" si="147"/>
        <v>0.3</v>
      </c>
      <c r="I1413" s="215">
        <f t="shared" si="148"/>
        <v>7.83</v>
      </c>
      <c r="J1413" s="223">
        <v>85</v>
      </c>
      <c r="K1413" s="66" t="str">
        <f t="shared" si="149"/>
        <v>Khá</v>
      </c>
      <c r="L1413" s="66">
        <f t="shared" si="150"/>
        <v>395000</v>
      </c>
      <c r="M1413" s="218" t="str">
        <f t="shared" si="151"/>
        <v/>
      </c>
      <c r="N1413" s="219" t="str">
        <f t="shared" si="152"/>
        <v/>
      </c>
      <c r="O1413" s="219">
        <f t="shared" si="153"/>
        <v>1</v>
      </c>
      <c r="Q1413" s="114">
        <v>1</v>
      </c>
    </row>
    <row r="1414" spans="1:17" ht="21.75" customHeight="1" x14ac:dyDescent="0.3">
      <c r="A1414" s="214">
        <f>SUBTOTAL(9,$Q$22:Q1413)+1</f>
        <v>1392</v>
      </c>
      <c r="B1414" s="223">
        <v>105140140</v>
      </c>
      <c r="C1414" s="223" t="s">
        <v>1868</v>
      </c>
      <c r="D1414" s="223" t="s">
        <v>1869</v>
      </c>
      <c r="E1414" s="223">
        <v>17</v>
      </c>
      <c r="F1414" s="223">
        <v>7.83</v>
      </c>
      <c r="G1414" s="66" t="str">
        <f>IFERROR(VLOOKUP(B1414:B4454,'DOI TUONG'!$C$2:$E$1306,3,FALSE), "")</f>
        <v/>
      </c>
      <c r="H1414" s="66">
        <f t="shared" si="147"/>
        <v>0</v>
      </c>
      <c r="I1414" s="215">
        <f t="shared" si="148"/>
        <v>7.83</v>
      </c>
      <c r="J1414" s="223">
        <v>84</v>
      </c>
      <c r="K1414" s="66" t="str">
        <f t="shared" si="149"/>
        <v>Khá</v>
      </c>
      <c r="L1414" s="66">
        <f t="shared" si="150"/>
        <v>395000</v>
      </c>
      <c r="M1414" s="218" t="str">
        <f t="shared" si="151"/>
        <v/>
      </c>
      <c r="N1414" s="219" t="str">
        <f t="shared" si="152"/>
        <v/>
      </c>
      <c r="O1414" s="219">
        <f t="shared" si="153"/>
        <v>1</v>
      </c>
      <c r="Q1414" s="114">
        <v>1</v>
      </c>
    </row>
    <row r="1415" spans="1:17" ht="21.75" customHeight="1" x14ac:dyDescent="0.3">
      <c r="A1415" s="214">
        <f>SUBTOTAL(9,$Q$22:Q1414)+1</f>
        <v>1393</v>
      </c>
      <c r="B1415" s="223">
        <v>121120047</v>
      </c>
      <c r="C1415" s="223" t="s">
        <v>2137</v>
      </c>
      <c r="D1415" s="223" t="s">
        <v>229</v>
      </c>
      <c r="E1415" s="223">
        <v>20</v>
      </c>
      <c r="F1415" s="223">
        <v>7.83</v>
      </c>
      <c r="G1415" s="66" t="str">
        <f>IFERROR(VLOOKUP(B1415:B4455,'DOI TUONG'!$C$2:$E$1306,3,FALSE), "")</f>
        <v/>
      </c>
      <c r="H1415" s="66">
        <f t="shared" si="147"/>
        <v>0</v>
      </c>
      <c r="I1415" s="215">
        <f t="shared" si="148"/>
        <v>7.83</v>
      </c>
      <c r="J1415" s="223">
        <v>80</v>
      </c>
      <c r="K1415" s="66" t="str">
        <f t="shared" si="149"/>
        <v>Khá</v>
      </c>
      <c r="L1415" s="66">
        <f t="shared" si="150"/>
        <v>395000</v>
      </c>
      <c r="M1415" s="218" t="str">
        <f t="shared" si="151"/>
        <v/>
      </c>
      <c r="N1415" s="219" t="str">
        <f t="shared" si="152"/>
        <v/>
      </c>
      <c r="O1415" s="219">
        <f t="shared" si="153"/>
        <v>1</v>
      </c>
      <c r="Q1415" s="114">
        <v>1</v>
      </c>
    </row>
    <row r="1416" spans="1:17" ht="21.75" customHeight="1" x14ac:dyDescent="0.3">
      <c r="A1416" s="214">
        <f>SUBTOTAL(9,$Q$22:Q1415)+1</f>
        <v>1394</v>
      </c>
      <c r="B1416" s="223">
        <v>110140043</v>
      </c>
      <c r="C1416" s="223" t="s">
        <v>2323</v>
      </c>
      <c r="D1416" s="223" t="s">
        <v>2293</v>
      </c>
      <c r="E1416" s="223">
        <v>18</v>
      </c>
      <c r="F1416" s="223">
        <v>7.62</v>
      </c>
      <c r="G1416" s="66" t="str">
        <f>IFERROR(VLOOKUP(B1416:B4456,'DOI TUONG'!$C$2:$E$1306,3,FALSE), "")</f>
        <v>LP</v>
      </c>
      <c r="H1416" s="66">
        <f t="shared" si="147"/>
        <v>0.2</v>
      </c>
      <c r="I1416" s="215">
        <f t="shared" si="148"/>
        <v>7.82</v>
      </c>
      <c r="J1416" s="223">
        <v>93</v>
      </c>
      <c r="K1416" s="66" t="str">
        <f t="shared" si="149"/>
        <v>Khá</v>
      </c>
      <c r="L1416" s="66">
        <f t="shared" si="150"/>
        <v>395000</v>
      </c>
      <c r="M1416" s="218" t="str">
        <f t="shared" si="151"/>
        <v/>
      </c>
      <c r="N1416" s="219" t="str">
        <f t="shared" si="152"/>
        <v/>
      </c>
      <c r="O1416" s="219">
        <f t="shared" si="153"/>
        <v>1</v>
      </c>
      <c r="Q1416" s="114">
        <v>1</v>
      </c>
    </row>
    <row r="1417" spans="1:17" ht="21.75" customHeight="1" x14ac:dyDescent="0.3">
      <c r="A1417" s="214">
        <f>SUBTOTAL(9,$Q$22:Q1416)+1</f>
        <v>1395</v>
      </c>
      <c r="B1417" s="223">
        <v>105130264</v>
      </c>
      <c r="C1417" s="223" t="s">
        <v>565</v>
      </c>
      <c r="D1417" s="223" t="s">
        <v>181</v>
      </c>
      <c r="E1417" s="223">
        <v>16.5</v>
      </c>
      <c r="F1417" s="223">
        <v>7.62</v>
      </c>
      <c r="G1417" s="66" t="str">
        <f>IFERROR(VLOOKUP(B1417:B4457,'DOI TUONG'!$C$2:$E$1306,3,FALSE), "")</f>
        <v>PBT CĐ</v>
      </c>
      <c r="H1417" s="66">
        <f t="shared" si="147"/>
        <v>0.2</v>
      </c>
      <c r="I1417" s="215">
        <f t="shared" si="148"/>
        <v>7.82</v>
      </c>
      <c r="J1417" s="223">
        <v>91</v>
      </c>
      <c r="K1417" s="66" t="str">
        <f t="shared" si="149"/>
        <v>Khá</v>
      </c>
      <c r="L1417" s="66">
        <f t="shared" si="150"/>
        <v>395000</v>
      </c>
      <c r="M1417" s="218" t="str">
        <f t="shared" si="151"/>
        <v/>
      </c>
      <c r="N1417" s="219" t="str">
        <f t="shared" si="152"/>
        <v/>
      </c>
      <c r="O1417" s="219">
        <f t="shared" si="153"/>
        <v>1</v>
      </c>
      <c r="Q1417" s="114">
        <v>1</v>
      </c>
    </row>
    <row r="1418" spans="1:17" ht="21.75" customHeight="1" x14ac:dyDescent="0.3">
      <c r="A1418" s="214">
        <f>SUBTOTAL(9,$Q$22:Q1417)+1</f>
        <v>1396</v>
      </c>
      <c r="B1418" s="223">
        <v>117110147</v>
      </c>
      <c r="C1418" s="223" t="s">
        <v>1109</v>
      </c>
      <c r="D1418" s="223" t="s">
        <v>297</v>
      </c>
      <c r="E1418" s="223">
        <v>19</v>
      </c>
      <c r="F1418" s="223">
        <v>7.82</v>
      </c>
      <c r="G1418" s="66" t="str">
        <f>IFERROR(VLOOKUP(B1418:B4458,'DOI TUONG'!$C$2:$E$1306,3,FALSE), "")</f>
        <v/>
      </c>
      <c r="H1418" s="66">
        <f t="shared" si="147"/>
        <v>0</v>
      </c>
      <c r="I1418" s="215">
        <f t="shared" si="148"/>
        <v>7.82</v>
      </c>
      <c r="J1418" s="223">
        <v>89</v>
      </c>
      <c r="K1418" s="66" t="str">
        <f t="shared" si="149"/>
        <v>Khá</v>
      </c>
      <c r="L1418" s="66">
        <f t="shared" si="150"/>
        <v>395000</v>
      </c>
      <c r="M1418" s="218" t="str">
        <f t="shared" si="151"/>
        <v/>
      </c>
      <c r="N1418" s="219" t="str">
        <f t="shared" si="152"/>
        <v/>
      </c>
      <c r="O1418" s="219">
        <f t="shared" si="153"/>
        <v>1</v>
      </c>
      <c r="Q1418" s="114">
        <v>1</v>
      </c>
    </row>
    <row r="1419" spans="1:17" ht="21.75" customHeight="1" x14ac:dyDescent="0.3">
      <c r="A1419" s="214">
        <f>SUBTOTAL(9,$Q$22:Q1418)+1</f>
        <v>1397</v>
      </c>
      <c r="B1419" s="223">
        <v>101110131</v>
      </c>
      <c r="C1419" s="223" t="s">
        <v>907</v>
      </c>
      <c r="D1419" s="223" t="s">
        <v>170</v>
      </c>
      <c r="E1419" s="223">
        <v>20</v>
      </c>
      <c r="F1419" s="223">
        <v>7.82</v>
      </c>
      <c r="G1419" s="66" t="str">
        <f>IFERROR(VLOOKUP(B1419:B4459,'DOI TUONG'!$C$2:$E$1306,3,FALSE), "")</f>
        <v/>
      </c>
      <c r="H1419" s="66">
        <f t="shared" si="147"/>
        <v>0</v>
      </c>
      <c r="I1419" s="215">
        <f t="shared" si="148"/>
        <v>7.82</v>
      </c>
      <c r="J1419" s="223">
        <v>88</v>
      </c>
      <c r="K1419" s="66" t="str">
        <f t="shared" si="149"/>
        <v>Khá</v>
      </c>
      <c r="L1419" s="66">
        <f t="shared" si="150"/>
        <v>395000</v>
      </c>
      <c r="M1419" s="218" t="str">
        <f t="shared" si="151"/>
        <v/>
      </c>
      <c r="N1419" s="219" t="str">
        <f t="shared" si="152"/>
        <v/>
      </c>
      <c r="O1419" s="219">
        <f t="shared" si="153"/>
        <v>1</v>
      </c>
      <c r="Q1419" s="114">
        <v>1</v>
      </c>
    </row>
    <row r="1420" spans="1:17" ht="21.75" customHeight="1" x14ac:dyDescent="0.3">
      <c r="A1420" s="214">
        <f>SUBTOTAL(9,$Q$22:Q1419)+1</f>
        <v>1398</v>
      </c>
      <c r="B1420" s="223">
        <v>101110201</v>
      </c>
      <c r="C1420" s="223" t="s">
        <v>3162</v>
      </c>
      <c r="D1420" s="223" t="s">
        <v>170</v>
      </c>
      <c r="E1420" s="223">
        <v>20</v>
      </c>
      <c r="F1420" s="223">
        <v>7.82</v>
      </c>
      <c r="G1420" s="66" t="str">
        <f>IFERROR(VLOOKUP(B1420:B4460,'DOI TUONG'!$C$2:$E$1306,3,FALSE), "")</f>
        <v/>
      </c>
      <c r="H1420" s="66">
        <f t="shared" si="147"/>
        <v>0</v>
      </c>
      <c r="I1420" s="215">
        <f t="shared" si="148"/>
        <v>7.82</v>
      </c>
      <c r="J1420" s="223">
        <v>88</v>
      </c>
      <c r="K1420" s="66" t="str">
        <f t="shared" si="149"/>
        <v>Khá</v>
      </c>
      <c r="L1420" s="66">
        <f t="shared" si="150"/>
        <v>395000</v>
      </c>
      <c r="M1420" s="218" t="str">
        <f t="shared" si="151"/>
        <v/>
      </c>
      <c r="N1420" s="219" t="str">
        <f t="shared" si="152"/>
        <v/>
      </c>
      <c r="O1420" s="219">
        <f t="shared" si="153"/>
        <v>1</v>
      </c>
      <c r="Q1420" s="114">
        <v>1</v>
      </c>
    </row>
    <row r="1421" spans="1:17" ht="21.75" customHeight="1" x14ac:dyDescent="0.3">
      <c r="A1421" s="214">
        <f>SUBTOTAL(9,$Q$22:Q1420)+1</f>
        <v>1399</v>
      </c>
      <c r="B1421" s="223">
        <v>101110262</v>
      </c>
      <c r="C1421" s="223" t="s">
        <v>3163</v>
      </c>
      <c r="D1421" s="223" t="s">
        <v>333</v>
      </c>
      <c r="E1421" s="223">
        <v>20</v>
      </c>
      <c r="F1421" s="223">
        <v>7.82</v>
      </c>
      <c r="G1421" s="66" t="str">
        <f>IFERROR(VLOOKUP(B1421:B4461,'DOI TUONG'!$C$2:$E$1306,3,FALSE), "")</f>
        <v/>
      </c>
      <c r="H1421" s="66">
        <f t="shared" si="147"/>
        <v>0</v>
      </c>
      <c r="I1421" s="215">
        <f t="shared" si="148"/>
        <v>7.82</v>
      </c>
      <c r="J1421" s="223">
        <v>88</v>
      </c>
      <c r="K1421" s="66" t="str">
        <f t="shared" si="149"/>
        <v>Khá</v>
      </c>
      <c r="L1421" s="66">
        <f t="shared" si="150"/>
        <v>395000</v>
      </c>
      <c r="M1421" s="218" t="str">
        <f t="shared" si="151"/>
        <v/>
      </c>
      <c r="N1421" s="219" t="str">
        <f t="shared" si="152"/>
        <v/>
      </c>
      <c r="O1421" s="219">
        <f t="shared" si="153"/>
        <v>1</v>
      </c>
      <c r="Q1421" s="114">
        <v>1</v>
      </c>
    </row>
    <row r="1422" spans="1:17" ht="21.75" customHeight="1" x14ac:dyDescent="0.3">
      <c r="A1422" s="214">
        <f>SUBTOTAL(9,$Q$22:Q1421)+1</f>
        <v>1400</v>
      </c>
      <c r="B1422" s="223">
        <v>102140062</v>
      </c>
      <c r="C1422" s="223" t="s">
        <v>1811</v>
      </c>
      <c r="D1422" s="223" t="s">
        <v>1804</v>
      </c>
      <c r="E1422" s="223">
        <v>19</v>
      </c>
      <c r="F1422" s="223">
        <v>7.82</v>
      </c>
      <c r="G1422" s="66" t="str">
        <f>IFERROR(VLOOKUP(B1422:B4462,'DOI TUONG'!$C$2:$E$1306,3,FALSE), "")</f>
        <v/>
      </c>
      <c r="H1422" s="66">
        <f t="shared" si="147"/>
        <v>0</v>
      </c>
      <c r="I1422" s="215">
        <f t="shared" si="148"/>
        <v>7.82</v>
      </c>
      <c r="J1422" s="223">
        <v>88</v>
      </c>
      <c r="K1422" s="66" t="str">
        <f t="shared" si="149"/>
        <v>Khá</v>
      </c>
      <c r="L1422" s="66">
        <f t="shared" si="150"/>
        <v>395000</v>
      </c>
      <c r="M1422" s="218" t="str">
        <f t="shared" si="151"/>
        <v/>
      </c>
      <c r="N1422" s="219" t="str">
        <f t="shared" si="152"/>
        <v/>
      </c>
      <c r="O1422" s="219">
        <f t="shared" si="153"/>
        <v>1</v>
      </c>
      <c r="Q1422" s="114">
        <v>1</v>
      </c>
    </row>
    <row r="1423" spans="1:17" ht="21.75" customHeight="1" x14ac:dyDescent="0.3">
      <c r="A1423" s="214">
        <f>SUBTOTAL(9,$Q$22:Q1422)+1</f>
        <v>1401</v>
      </c>
      <c r="B1423" s="223">
        <v>107120112</v>
      </c>
      <c r="C1423" s="223" t="s">
        <v>2962</v>
      </c>
      <c r="D1423" s="223" t="s">
        <v>29</v>
      </c>
      <c r="E1423" s="223">
        <v>17</v>
      </c>
      <c r="F1423" s="223">
        <v>7.82</v>
      </c>
      <c r="G1423" s="66" t="str">
        <f>IFERROR(VLOOKUP(B1423:B4463,'DOI TUONG'!$C$2:$E$1306,3,FALSE), "")</f>
        <v/>
      </c>
      <c r="H1423" s="66">
        <f t="shared" si="147"/>
        <v>0</v>
      </c>
      <c r="I1423" s="215">
        <f t="shared" si="148"/>
        <v>7.82</v>
      </c>
      <c r="J1423" s="223">
        <v>88</v>
      </c>
      <c r="K1423" s="66" t="str">
        <f t="shared" si="149"/>
        <v>Khá</v>
      </c>
      <c r="L1423" s="66">
        <f t="shared" si="150"/>
        <v>395000</v>
      </c>
      <c r="M1423" s="218" t="str">
        <f t="shared" si="151"/>
        <v/>
      </c>
      <c r="N1423" s="219" t="str">
        <f t="shared" si="152"/>
        <v/>
      </c>
      <c r="O1423" s="219">
        <f t="shared" si="153"/>
        <v>1</v>
      </c>
      <c r="Q1423" s="114">
        <v>1</v>
      </c>
    </row>
    <row r="1424" spans="1:17" ht="21.75" customHeight="1" x14ac:dyDescent="0.3">
      <c r="A1424" s="214">
        <f>SUBTOTAL(9,$Q$22:Q1423)+1</f>
        <v>1402</v>
      </c>
      <c r="B1424" s="223">
        <v>110110468</v>
      </c>
      <c r="C1424" s="223" t="s">
        <v>1174</v>
      </c>
      <c r="D1424" s="223" t="s">
        <v>147</v>
      </c>
      <c r="E1424" s="223">
        <v>19</v>
      </c>
      <c r="F1424" s="223">
        <v>7.82</v>
      </c>
      <c r="G1424" s="66" t="str">
        <f>IFERROR(VLOOKUP(B1424:B4464,'DOI TUONG'!$C$2:$E$1306,3,FALSE), "")</f>
        <v/>
      </c>
      <c r="H1424" s="66">
        <f t="shared" si="147"/>
        <v>0</v>
      </c>
      <c r="I1424" s="215">
        <f t="shared" si="148"/>
        <v>7.82</v>
      </c>
      <c r="J1424" s="223">
        <v>88</v>
      </c>
      <c r="K1424" s="66" t="str">
        <f t="shared" si="149"/>
        <v>Khá</v>
      </c>
      <c r="L1424" s="66">
        <f t="shared" si="150"/>
        <v>395000</v>
      </c>
      <c r="M1424" s="218" t="str">
        <f t="shared" si="151"/>
        <v/>
      </c>
      <c r="N1424" s="219" t="str">
        <f t="shared" si="152"/>
        <v/>
      </c>
      <c r="O1424" s="219">
        <f t="shared" si="153"/>
        <v>1</v>
      </c>
      <c r="Q1424" s="114">
        <v>1</v>
      </c>
    </row>
    <row r="1425" spans="1:17" ht="21.75" customHeight="1" x14ac:dyDescent="0.3">
      <c r="A1425" s="214">
        <f>SUBTOTAL(9,$Q$22:Q1424)+1</f>
        <v>1403</v>
      </c>
      <c r="B1425" s="223">
        <v>107130061</v>
      </c>
      <c r="C1425" s="223" t="s">
        <v>3598</v>
      </c>
      <c r="D1425" s="223" t="s">
        <v>302</v>
      </c>
      <c r="E1425" s="223">
        <v>17</v>
      </c>
      <c r="F1425" s="223">
        <v>7.82</v>
      </c>
      <c r="G1425" s="66" t="str">
        <f>IFERROR(VLOOKUP(B1425:B4465,'DOI TUONG'!$C$2:$E$1306,3,FALSE), "")</f>
        <v/>
      </c>
      <c r="H1425" s="66">
        <f t="shared" si="147"/>
        <v>0</v>
      </c>
      <c r="I1425" s="215">
        <f t="shared" si="148"/>
        <v>7.82</v>
      </c>
      <c r="J1425" s="223">
        <v>87</v>
      </c>
      <c r="K1425" s="66" t="str">
        <f t="shared" si="149"/>
        <v>Khá</v>
      </c>
      <c r="L1425" s="66">
        <f t="shared" si="150"/>
        <v>395000</v>
      </c>
      <c r="M1425" s="218" t="str">
        <f t="shared" si="151"/>
        <v/>
      </c>
      <c r="N1425" s="219" t="str">
        <f t="shared" si="152"/>
        <v/>
      </c>
      <c r="O1425" s="219">
        <f t="shared" si="153"/>
        <v>1</v>
      </c>
      <c r="Q1425" s="114">
        <v>1</v>
      </c>
    </row>
    <row r="1426" spans="1:17" ht="21.75" customHeight="1" x14ac:dyDescent="0.3">
      <c r="A1426" s="214">
        <f>SUBTOTAL(9,$Q$22:Q1425)+1</f>
        <v>1404</v>
      </c>
      <c r="B1426" s="223">
        <v>110110363</v>
      </c>
      <c r="C1426" s="223" t="s">
        <v>2361</v>
      </c>
      <c r="D1426" s="223" t="s">
        <v>150</v>
      </c>
      <c r="E1426" s="223">
        <v>19</v>
      </c>
      <c r="F1426" s="223">
        <v>7.82</v>
      </c>
      <c r="G1426" s="66" t="str">
        <f>IFERROR(VLOOKUP(B1426:B4466,'DOI TUONG'!$C$2:$E$1306,3,FALSE), "")</f>
        <v/>
      </c>
      <c r="H1426" s="66">
        <f t="shared" si="147"/>
        <v>0</v>
      </c>
      <c r="I1426" s="215">
        <f t="shared" si="148"/>
        <v>7.82</v>
      </c>
      <c r="J1426" s="223">
        <v>87</v>
      </c>
      <c r="K1426" s="66" t="str">
        <f t="shared" si="149"/>
        <v>Khá</v>
      </c>
      <c r="L1426" s="66">
        <f t="shared" si="150"/>
        <v>395000</v>
      </c>
      <c r="M1426" s="218" t="str">
        <f t="shared" si="151"/>
        <v/>
      </c>
      <c r="N1426" s="219" t="str">
        <f t="shared" si="152"/>
        <v/>
      </c>
      <c r="O1426" s="219">
        <f t="shared" si="153"/>
        <v>1</v>
      </c>
      <c r="Q1426" s="114">
        <v>1</v>
      </c>
    </row>
    <row r="1427" spans="1:17" ht="21.75" customHeight="1" x14ac:dyDescent="0.3">
      <c r="A1427" s="214">
        <f>SUBTOTAL(9,$Q$22:Q1426)+1</f>
        <v>1405</v>
      </c>
      <c r="B1427" s="223">
        <v>105130086</v>
      </c>
      <c r="C1427" s="223" t="s">
        <v>3457</v>
      </c>
      <c r="D1427" s="223" t="s">
        <v>265</v>
      </c>
      <c r="E1427" s="223">
        <v>22</v>
      </c>
      <c r="F1427" s="223">
        <v>7.82</v>
      </c>
      <c r="G1427" s="66" t="str">
        <f>IFERROR(VLOOKUP(B1427:B4467,'DOI TUONG'!$C$2:$E$1306,3,FALSE), "")</f>
        <v/>
      </c>
      <c r="H1427" s="66">
        <f t="shared" si="147"/>
        <v>0</v>
      </c>
      <c r="I1427" s="215">
        <f t="shared" si="148"/>
        <v>7.82</v>
      </c>
      <c r="J1427" s="223">
        <v>86</v>
      </c>
      <c r="K1427" s="66" t="str">
        <f t="shared" si="149"/>
        <v>Khá</v>
      </c>
      <c r="L1427" s="66">
        <f t="shared" si="150"/>
        <v>395000</v>
      </c>
      <c r="M1427" s="218" t="str">
        <f t="shared" si="151"/>
        <v/>
      </c>
      <c r="N1427" s="219" t="str">
        <f t="shared" si="152"/>
        <v/>
      </c>
      <c r="O1427" s="219">
        <f t="shared" si="153"/>
        <v>1</v>
      </c>
      <c r="Q1427" s="114">
        <v>1</v>
      </c>
    </row>
    <row r="1428" spans="1:17" ht="21.75" customHeight="1" x14ac:dyDescent="0.3">
      <c r="A1428" s="214">
        <f>SUBTOTAL(9,$Q$22:Q1427)+1</f>
        <v>1406</v>
      </c>
      <c r="B1428" s="223">
        <v>118120060</v>
      </c>
      <c r="C1428" s="223" t="s">
        <v>3798</v>
      </c>
      <c r="D1428" s="223" t="s">
        <v>82</v>
      </c>
      <c r="E1428" s="223">
        <v>19</v>
      </c>
      <c r="F1428" s="223">
        <v>7.82</v>
      </c>
      <c r="G1428" s="66" t="str">
        <f>IFERROR(VLOOKUP(B1428:B4468,'DOI TUONG'!$C$2:$E$1306,3,FALSE), "")</f>
        <v/>
      </c>
      <c r="H1428" s="66">
        <f t="shared" si="147"/>
        <v>0</v>
      </c>
      <c r="I1428" s="215">
        <f t="shared" si="148"/>
        <v>7.82</v>
      </c>
      <c r="J1428" s="223">
        <v>85</v>
      </c>
      <c r="K1428" s="66" t="str">
        <f t="shared" si="149"/>
        <v>Khá</v>
      </c>
      <c r="L1428" s="66">
        <f t="shared" si="150"/>
        <v>395000</v>
      </c>
      <c r="M1428" s="218" t="str">
        <f t="shared" si="151"/>
        <v/>
      </c>
      <c r="N1428" s="219" t="str">
        <f t="shared" si="152"/>
        <v/>
      </c>
      <c r="O1428" s="219">
        <f t="shared" si="153"/>
        <v>1</v>
      </c>
      <c r="Q1428" s="114">
        <v>1</v>
      </c>
    </row>
    <row r="1429" spans="1:17" ht="21.75" customHeight="1" x14ac:dyDescent="0.3">
      <c r="A1429" s="214">
        <f>SUBTOTAL(9,$Q$22:Q1428)+1</f>
        <v>1407</v>
      </c>
      <c r="B1429" s="223">
        <v>118120009</v>
      </c>
      <c r="C1429" s="223" t="s">
        <v>3799</v>
      </c>
      <c r="D1429" s="223" t="s">
        <v>82</v>
      </c>
      <c r="E1429" s="223">
        <v>19</v>
      </c>
      <c r="F1429" s="223">
        <v>7.82</v>
      </c>
      <c r="G1429" s="66" t="str">
        <f>IFERROR(VLOOKUP(B1429:B4469,'DOI TUONG'!$C$2:$E$1306,3,FALSE), "")</f>
        <v/>
      </c>
      <c r="H1429" s="66">
        <f t="shared" si="147"/>
        <v>0</v>
      </c>
      <c r="I1429" s="215">
        <f t="shared" si="148"/>
        <v>7.82</v>
      </c>
      <c r="J1429" s="223">
        <v>85</v>
      </c>
      <c r="K1429" s="66" t="str">
        <f t="shared" si="149"/>
        <v>Khá</v>
      </c>
      <c r="L1429" s="66">
        <f t="shared" si="150"/>
        <v>395000</v>
      </c>
      <c r="M1429" s="218" t="str">
        <f t="shared" si="151"/>
        <v/>
      </c>
      <c r="N1429" s="219" t="str">
        <f t="shared" si="152"/>
        <v/>
      </c>
      <c r="O1429" s="219">
        <f t="shared" si="153"/>
        <v>1</v>
      </c>
      <c r="Q1429" s="114">
        <v>1</v>
      </c>
    </row>
    <row r="1430" spans="1:17" ht="21.75" customHeight="1" x14ac:dyDescent="0.3">
      <c r="A1430" s="214">
        <f>SUBTOTAL(9,$Q$22:Q1429)+1</f>
        <v>1408</v>
      </c>
      <c r="B1430" s="223">
        <v>118130109</v>
      </c>
      <c r="C1430" s="223" t="s">
        <v>1215</v>
      </c>
      <c r="D1430" s="223" t="s">
        <v>97</v>
      </c>
      <c r="E1430" s="223">
        <v>19</v>
      </c>
      <c r="F1430" s="223">
        <v>7.82</v>
      </c>
      <c r="G1430" s="66" t="str">
        <f>IFERROR(VLOOKUP(B1430:B4470,'DOI TUONG'!$C$2:$E$1306,3,FALSE), "")</f>
        <v/>
      </c>
      <c r="H1430" s="66">
        <f t="shared" ref="H1430:H1493" si="154">IF(G1430="UV ĐT",0.3, 0)+IF(G1430="UV HSV", 0.3, 0)+IF(G1430="PBT LCĐ", 0.3,0)+ IF(G1430="UV LCĐ", 0.2, 0)+IF(G1430="BT CĐ", 0.3,0)+ IF(G1430="PBT CĐ", 0.2,0)+ IF(G1430="CN CLB", 0.2,0)+ IF(G1430="CN DĐ", 0.2,0)+IF(G1430="TĐXK", 0.3, 0)+IF(G1430="PĐXK", 0.2, 0)+IF(G1430="LT", 0.3,0)+IF(G1430="LP", 0.2, 0)+IF(G1430="GK 0.2",0.2,0)+IF(G1430="GK 0.3", 0.3, 0)+IF(G1430="TB ĐD",0.3,0)+IF(G1430="PB ĐD",0.2,0)+IF(G1430="ĐT ĐTQ",0.3,0)+IF(G1430="ĐP ĐTQ",0.2,0)</f>
        <v>0</v>
      </c>
      <c r="I1430" s="215">
        <f t="shared" ref="I1430:I1493" si="155">F1430+H1430</f>
        <v>7.82</v>
      </c>
      <c r="J1430" s="223">
        <v>85</v>
      </c>
      <c r="K1430" s="66" t="str">
        <f t="shared" ref="K1430:K1493" si="156">IF(AND(I1430&gt;=9,J1430&gt;=90), "Xuất sắc", IF(AND(I1430&gt;=8,J1430&gt;=80), "Giỏi", "Khá"))</f>
        <v>Khá</v>
      </c>
      <c r="L1430" s="66">
        <f t="shared" ref="L1430:L1493" si="157">IF(K1430="Xuất sắc", 500000, IF(K1430="Giỏi", 450000, 395000))</f>
        <v>395000</v>
      </c>
      <c r="M1430" s="218" t="str">
        <f t="shared" si="151"/>
        <v/>
      </c>
      <c r="N1430" s="219" t="str">
        <f t="shared" si="152"/>
        <v/>
      </c>
      <c r="O1430" s="219">
        <f t="shared" si="153"/>
        <v>1</v>
      </c>
      <c r="Q1430" s="114">
        <v>1</v>
      </c>
    </row>
    <row r="1431" spans="1:17" ht="21.75" customHeight="1" x14ac:dyDescent="0.3">
      <c r="A1431" s="214">
        <f>SUBTOTAL(9,$Q$22:Q1430)+1</f>
        <v>1409</v>
      </c>
      <c r="B1431" s="223">
        <v>110161101188</v>
      </c>
      <c r="C1431" s="223" t="s">
        <v>1366</v>
      </c>
      <c r="D1431" s="223" t="s">
        <v>175</v>
      </c>
      <c r="E1431" s="223">
        <v>21</v>
      </c>
      <c r="F1431" s="223">
        <v>7.82</v>
      </c>
      <c r="G1431" s="66" t="str">
        <f>IFERROR(VLOOKUP(B1431:B4471,'DOI TUONG'!$C$2:$E$1306,3,FALSE), "")</f>
        <v/>
      </c>
      <c r="H1431" s="66">
        <f t="shared" si="154"/>
        <v>0</v>
      </c>
      <c r="I1431" s="215">
        <f t="shared" si="155"/>
        <v>7.82</v>
      </c>
      <c r="J1431" s="223">
        <v>85</v>
      </c>
      <c r="K1431" s="66" t="str">
        <f t="shared" si="156"/>
        <v>Khá</v>
      </c>
      <c r="L1431" s="66">
        <f t="shared" si="157"/>
        <v>395000</v>
      </c>
      <c r="M1431" s="218" t="str">
        <f t="shared" si="151"/>
        <v/>
      </c>
      <c r="N1431" s="219" t="str">
        <f t="shared" si="152"/>
        <v/>
      </c>
      <c r="O1431" s="219">
        <f t="shared" si="153"/>
        <v>1</v>
      </c>
      <c r="Q1431" s="114">
        <v>1</v>
      </c>
    </row>
    <row r="1432" spans="1:17" ht="21.75" customHeight="1" x14ac:dyDescent="0.3">
      <c r="A1432" s="214">
        <f>SUBTOTAL(9,$Q$22:Q1431)+1</f>
        <v>1410</v>
      </c>
      <c r="B1432" s="223">
        <v>102130134</v>
      </c>
      <c r="C1432" s="223" t="s">
        <v>1625</v>
      </c>
      <c r="D1432" s="223" t="s">
        <v>339</v>
      </c>
      <c r="E1432" s="223">
        <v>17</v>
      </c>
      <c r="F1432" s="223">
        <v>7.82</v>
      </c>
      <c r="G1432" s="66" t="str">
        <f>IFERROR(VLOOKUP(B1432:B4472,'DOI TUONG'!$C$2:$E$1306,3,FALSE), "")</f>
        <v/>
      </c>
      <c r="H1432" s="66">
        <f t="shared" si="154"/>
        <v>0</v>
      </c>
      <c r="I1432" s="215">
        <f t="shared" si="155"/>
        <v>7.82</v>
      </c>
      <c r="J1432" s="223">
        <v>82</v>
      </c>
      <c r="K1432" s="66" t="str">
        <f t="shared" si="156"/>
        <v>Khá</v>
      </c>
      <c r="L1432" s="66">
        <f t="shared" si="157"/>
        <v>395000</v>
      </c>
      <c r="M1432" s="218" t="str">
        <f t="shared" si="151"/>
        <v/>
      </c>
      <c r="N1432" s="219" t="str">
        <f t="shared" si="152"/>
        <v/>
      </c>
      <c r="O1432" s="219">
        <f t="shared" si="153"/>
        <v>1</v>
      </c>
      <c r="Q1432" s="114">
        <v>1</v>
      </c>
    </row>
    <row r="1433" spans="1:17" ht="21.75" customHeight="1" x14ac:dyDescent="0.3">
      <c r="A1433" s="214">
        <f>SUBTOTAL(9,$Q$22:Q1432)+1</f>
        <v>1411</v>
      </c>
      <c r="B1433" s="223">
        <v>118110101</v>
      </c>
      <c r="C1433" s="223" t="s">
        <v>1261</v>
      </c>
      <c r="D1433" s="223" t="s">
        <v>231</v>
      </c>
      <c r="E1433" s="223">
        <v>17</v>
      </c>
      <c r="F1433" s="223">
        <v>7.82</v>
      </c>
      <c r="G1433" s="66" t="str">
        <f>IFERROR(VLOOKUP(B1433:B4473,'DOI TUONG'!$C$2:$E$1306,3,FALSE), "")</f>
        <v/>
      </c>
      <c r="H1433" s="66">
        <f t="shared" si="154"/>
        <v>0</v>
      </c>
      <c r="I1433" s="215">
        <f t="shared" si="155"/>
        <v>7.82</v>
      </c>
      <c r="J1433" s="223">
        <v>82</v>
      </c>
      <c r="K1433" s="66" t="str">
        <f t="shared" si="156"/>
        <v>Khá</v>
      </c>
      <c r="L1433" s="66">
        <f t="shared" si="157"/>
        <v>395000</v>
      </c>
      <c r="M1433" s="218" t="str">
        <f t="shared" si="151"/>
        <v/>
      </c>
      <c r="N1433" s="219" t="str">
        <f t="shared" si="152"/>
        <v/>
      </c>
      <c r="O1433" s="219">
        <f t="shared" si="153"/>
        <v>1</v>
      </c>
      <c r="Q1433" s="114">
        <v>1</v>
      </c>
    </row>
    <row r="1434" spans="1:17" ht="21.75" customHeight="1" x14ac:dyDescent="0.3">
      <c r="A1434" s="214">
        <f>SUBTOTAL(9,$Q$22:Q1433)+1</f>
        <v>1412</v>
      </c>
      <c r="B1434" s="223">
        <v>105120301</v>
      </c>
      <c r="C1434" s="223" t="s">
        <v>1897</v>
      </c>
      <c r="D1434" s="223" t="s">
        <v>153</v>
      </c>
      <c r="E1434" s="223">
        <v>18</v>
      </c>
      <c r="F1434" s="223">
        <v>7.82</v>
      </c>
      <c r="G1434" s="66" t="str">
        <f>IFERROR(VLOOKUP(B1434:B4474,'DOI TUONG'!$C$2:$E$1306,3,FALSE), "")</f>
        <v/>
      </c>
      <c r="H1434" s="66">
        <f t="shared" si="154"/>
        <v>0</v>
      </c>
      <c r="I1434" s="215">
        <f t="shared" si="155"/>
        <v>7.82</v>
      </c>
      <c r="J1434" s="223">
        <v>80</v>
      </c>
      <c r="K1434" s="66" t="str">
        <f t="shared" si="156"/>
        <v>Khá</v>
      </c>
      <c r="L1434" s="66">
        <f t="shared" si="157"/>
        <v>395000</v>
      </c>
      <c r="M1434" s="218" t="str">
        <f t="shared" si="151"/>
        <v/>
      </c>
      <c r="N1434" s="219" t="str">
        <f t="shared" si="152"/>
        <v/>
      </c>
      <c r="O1434" s="219">
        <f t="shared" si="153"/>
        <v>1</v>
      </c>
      <c r="Q1434" s="114">
        <v>1</v>
      </c>
    </row>
    <row r="1435" spans="1:17" ht="21.75" customHeight="1" x14ac:dyDescent="0.3">
      <c r="A1435" s="214">
        <f>SUBTOTAL(9,$Q$22:Q1434)+1</f>
        <v>1413</v>
      </c>
      <c r="B1435" s="223">
        <v>103110250</v>
      </c>
      <c r="C1435" s="223" t="s">
        <v>3271</v>
      </c>
      <c r="D1435" s="223" t="s">
        <v>414</v>
      </c>
      <c r="E1435" s="223">
        <v>18.5</v>
      </c>
      <c r="F1435" s="223">
        <v>7.82</v>
      </c>
      <c r="G1435" s="66" t="str">
        <f>IFERROR(VLOOKUP(B1435:B4475,'DOI TUONG'!$C$2:$E$1306,3,FALSE), "")</f>
        <v/>
      </c>
      <c r="H1435" s="66">
        <f t="shared" si="154"/>
        <v>0</v>
      </c>
      <c r="I1435" s="215">
        <f t="shared" si="155"/>
        <v>7.82</v>
      </c>
      <c r="J1435" s="223">
        <v>73</v>
      </c>
      <c r="K1435" s="66" t="str">
        <f t="shared" si="156"/>
        <v>Khá</v>
      </c>
      <c r="L1435" s="66">
        <f t="shared" si="157"/>
        <v>395000</v>
      </c>
      <c r="M1435" s="218" t="str">
        <f t="shared" si="151"/>
        <v/>
      </c>
      <c r="N1435" s="219" t="str">
        <f t="shared" si="152"/>
        <v/>
      </c>
      <c r="O1435" s="219">
        <f t="shared" si="153"/>
        <v>1</v>
      </c>
      <c r="Q1435" s="114">
        <v>1</v>
      </c>
    </row>
    <row r="1436" spans="1:17" ht="21.75" customHeight="1" x14ac:dyDescent="0.3">
      <c r="A1436" s="214">
        <f>SUBTOTAL(9,$Q$22:Q1435)+1</f>
        <v>1414</v>
      </c>
      <c r="B1436" s="223">
        <v>101120182</v>
      </c>
      <c r="C1436" s="223" t="s">
        <v>482</v>
      </c>
      <c r="D1436" s="223" t="s">
        <v>343</v>
      </c>
      <c r="E1436" s="223">
        <v>19.5</v>
      </c>
      <c r="F1436" s="223">
        <v>7.61</v>
      </c>
      <c r="G1436" s="66" t="str">
        <f>IFERROR(VLOOKUP(B1436:B4476,'DOI TUONG'!$C$2:$E$1306,3,FALSE), "")</f>
        <v>PBT CĐ</v>
      </c>
      <c r="H1436" s="66">
        <f t="shared" si="154"/>
        <v>0.2</v>
      </c>
      <c r="I1436" s="215">
        <f t="shared" si="155"/>
        <v>7.8100000000000005</v>
      </c>
      <c r="J1436" s="223">
        <v>92</v>
      </c>
      <c r="K1436" s="66" t="str">
        <f t="shared" si="156"/>
        <v>Khá</v>
      </c>
      <c r="L1436" s="66">
        <f t="shared" si="157"/>
        <v>395000</v>
      </c>
      <c r="M1436" s="218" t="str">
        <f t="shared" ref="M1436:M1499" si="158">IF(K1436="Xuất sắc",1,"")</f>
        <v/>
      </c>
      <c r="N1436" s="219" t="str">
        <f t="shared" ref="N1436:N1499" si="159">IF(K1436="Giỏi",1,"")</f>
        <v/>
      </c>
      <c r="O1436" s="219">
        <f t="shared" ref="O1436:O1499" si="160">IF(K1436="Khá",1,"")</f>
        <v>1</v>
      </c>
      <c r="Q1436" s="114">
        <v>1</v>
      </c>
    </row>
    <row r="1437" spans="1:17" ht="21.75" customHeight="1" x14ac:dyDescent="0.3">
      <c r="A1437" s="214">
        <f>SUBTOTAL(9,$Q$22:Q1436)+1</f>
        <v>1415</v>
      </c>
      <c r="B1437" s="223">
        <v>107140261</v>
      </c>
      <c r="C1437" s="223" t="s">
        <v>2073</v>
      </c>
      <c r="D1437" s="223" t="s">
        <v>2000</v>
      </c>
      <c r="E1437" s="223">
        <v>18</v>
      </c>
      <c r="F1437" s="223">
        <v>7.61</v>
      </c>
      <c r="G1437" s="66" t="str">
        <f>IFERROR(VLOOKUP(B1437:B4477,'DOI TUONG'!$C$2:$E$1306,3,FALSE), "")</f>
        <v>LP</v>
      </c>
      <c r="H1437" s="66">
        <f t="shared" si="154"/>
        <v>0.2</v>
      </c>
      <c r="I1437" s="215">
        <f t="shared" si="155"/>
        <v>7.8100000000000005</v>
      </c>
      <c r="J1437" s="223">
        <v>90</v>
      </c>
      <c r="K1437" s="66" t="str">
        <f t="shared" si="156"/>
        <v>Khá</v>
      </c>
      <c r="L1437" s="66">
        <f t="shared" si="157"/>
        <v>395000</v>
      </c>
      <c r="M1437" s="218" t="str">
        <f t="shared" si="158"/>
        <v/>
      </c>
      <c r="N1437" s="219" t="str">
        <f t="shared" si="159"/>
        <v/>
      </c>
      <c r="O1437" s="219">
        <f t="shared" si="160"/>
        <v>1</v>
      </c>
      <c r="Q1437" s="114">
        <v>1</v>
      </c>
    </row>
    <row r="1438" spans="1:17" ht="21.75" customHeight="1" x14ac:dyDescent="0.3">
      <c r="A1438" s="214">
        <f>SUBTOTAL(9,$Q$22:Q1437)+1</f>
        <v>1416</v>
      </c>
      <c r="B1438" s="223">
        <v>110110307</v>
      </c>
      <c r="C1438" s="223" t="s">
        <v>1161</v>
      </c>
      <c r="D1438" s="223" t="s">
        <v>175</v>
      </c>
      <c r="E1438" s="223">
        <v>19</v>
      </c>
      <c r="F1438" s="223">
        <v>7.81</v>
      </c>
      <c r="G1438" s="66" t="str">
        <f>IFERROR(VLOOKUP(B1438:B4478,'DOI TUONG'!$C$2:$E$1306,3,FALSE), "")</f>
        <v/>
      </c>
      <c r="H1438" s="66">
        <f t="shared" si="154"/>
        <v>0</v>
      </c>
      <c r="I1438" s="215">
        <f t="shared" si="155"/>
        <v>7.81</v>
      </c>
      <c r="J1438" s="223">
        <v>93</v>
      </c>
      <c r="K1438" s="66" t="str">
        <f t="shared" si="156"/>
        <v>Khá</v>
      </c>
      <c r="L1438" s="66">
        <f t="shared" si="157"/>
        <v>395000</v>
      </c>
      <c r="M1438" s="218" t="str">
        <f t="shared" si="158"/>
        <v/>
      </c>
      <c r="N1438" s="219" t="str">
        <f t="shared" si="159"/>
        <v/>
      </c>
      <c r="O1438" s="219">
        <f t="shared" si="160"/>
        <v>1</v>
      </c>
      <c r="Q1438" s="114">
        <v>1</v>
      </c>
    </row>
    <row r="1439" spans="1:17" ht="21.75" customHeight="1" x14ac:dyDescent="0.3">
      <c r="A1439" s="214">
        <f>SUBTOTAL(9,$Q$22:Q1438)+1</f>
        <v>1417</v>
      </c>
      <c r="B1439" s="223">
        <v>105110235</v>
      </c>
      <c r="C1439" s="223" t="s">
        <v>998</v>
      </c>
      <c r="D1439" s="223" t="s">
        <v>35</v>
      </c>
      <c r="E1439" s="223">
        <v>15</v>
      </c>
      <c r="F1439" s="223">
        <v>7.81</v>
      </c>
      <c r="G1439" s="66" t="str">
        <f>IFERROR(VLOOKUP(B1439:B4479,'DOI TUONG'!$C$2:$E$1306,3,FALSE), "")</f>
        <v/>
      </c>
      <c r="H1439" s="66">
        <f t="shared" si="154"/>
        <v>0</v>
      </c>
      <c r="I1439" s="215">
        <f t="shared" si="155"/>
        <v>7.81</v>
      </c>
      <c r="J1439" s="223">
        <v>89</v>
      </c>
      <c r="K1439" s="66" t="str">
        <f t="shared" si="156"/>
        <v>Khá</v>
      </c>
      <c r="L1439" s="66">
        <f t="shared" si="157"/>
        <v>395000</v>
      </c>
      <c r="M1439" s="218" t="str">
        <f t="shared" si="158"/>
        <v/>
      </c>
      <c r="N1439" s="219" t="str">
        <f t="shared" si="159"/>
        <v/>
      </c>
      <c r="O1439" s="219">
        <f t="shared" si="160"/>
        <v>1</v>
      </c>
      <c r="Q1439" s="114">
        <v>1</v>
      </c>
    </row>
    <row r="1440" spans="1:17" ht="21.75" customHeight="1" x14ac:dyDescent="0.3">
      <c r="A1440" s="214">
        <f>SUBTOTAL(9,$Q$22:Q1439)+1</f>
        <v>1418</v>
      </c>
      <c r="B1440" s="223">
        <v>107130150</v>
      </c>
      <c r="C1440" s="223" t="s">
        <v>2017</v>
      </c>
      <c r="D1440" s="223" t="s">
        <v>125</v>
      </c>
      <c r="E1440" s="223">
        <v>17</v>
      </c>
      <c r="F1440" s="223">
        <v>7.81</v>
      </c>
      <c r="G1440" s="66" t="str">
        <f>IFERROR(VLOOKUP(B1440:B4480,'DOI TUONG'!$C$2:$E$1306,3,FALSE), "")</f>
        <v/>
      </c>
      <c r="H1440" s="66">
        <f t="shared" si="154"/>
        <v>0</v>
      </c>
      <c r="I1440" s="215">
        <f t="shared" si="155"/>
        <v>7.81</v>
      </c>
      <c r="J1440" s="223">
        <v>89</v>
      </c>
      <c r="K1440" s="66" t="str">
        <f t="shared" si="156"/>
        <v>Khá</v>
      </c>
      <c r="L1440" s="66">
        <f t="shared" si="157"/>
        <v>395000</v>
      </c>
      <c r="M1440" s="218" t="str">
        <f t="shared" si="158"/>
        <v/>
      </c>
      <c r="N1440" s="219" t="str">
        <f t="shared" si="159"/>
        <v/>
      </c>
      <c r="O1440" s="219">
        <f t="shared" si="160"/>
        <v>1</v>
      </c>
      <c r="Q1440" s="114">
        <v>1</v>
      </c>
    </row>
    <row r="1441" spans="1:17" ht="21.75" customHeight="1" x14ac:dyDescent="0.3">
      <c r="A1441" s="214">
        <f>SUBTOTAL(9,$Q$22:Q1440)+1</f>
        <v>1419</v>
      </c>
      <c r="B1441" s="223">
        <v>104110187</v>
      </c>
      <c r="C1441" s="223" t="s">
        <v>922</v>
      </c>
      <c r="D1441" s="223" t="s">
        <v>138</v>
      </c>
      <c r="E1441" s="223">
        <v>18.5</v>
      </c>
      <c r="F1441" s="223">
        <v>7.81</v>
      </c>
      <c r="G1441" s="66" t="str">
        <f>IFERROR(VLOOKUP(B1441:B4481,'DOI TUONG'!$C$2:$E$1306,3,FALSE), "")</f>
        <v/>
      </c>
      <c r="H1441" s="66">
        <f t="shared" si="154"/>
        <v>0</v>
      </c>
      <c r="I1441" s="215">
        <f t="shared" si="155"/>
        <v>7.81</v>
      </c>
      <c r="J1441" s="223">
        <v>88</v>
      </c>
      <c r="K1441" s="66" t="str">
        <f t="shared" si="156"/>
        <v>Khá</v>
      </c>
      <c r="L1441" s="66">
        <f t="shared" si="157"/>
        <v>395000</v>
      </c>
      <c r="M1441" s="218" t="str">
        <f t="shared" si="158"/>
        <v/>
      </c>
      <c r="N1441" s="219" t="str">
        <f t="shared" si="159"/>
        <v/>
      </c>
      <c r="O1441" s="219">
        <f t="shared" si="160"/>
        <v>1</v>
      </c>
      <c r="Q1441" s="114">
        <v>1</v>
      </c>
    </row>
    <row r="1442" spans="1:17" ht="21.75" customHeight="1" x14ac:dyDescent="0.3">
      <c r="A1442" s="214">
        <f>SUBTOTAL(9,$Q$22:Q1441)+1</f>
        <v>1420</v>
      </c>
      <c r="B1442" s="223">
        <v>106120170</v>
      </c>
      <c r="C1442" s="223" t="s">
        <v>2980</v>
      </c>
      <c r="D1442" s="223" t="s">
        <v>182</v>
      </c>
      <c r="E1442" s="223">
        <v>17</v>
      </c>
      <c r="F1442" s="223">
        <v>7.81</v>
      </c>
      <c r="G1442" s="66" t="str">
        <f>IFERROR(VLOOKUP(B1442:B4482,'DOI TUONG'!$C$2:$E$1306,3,FALSE), "")</f>
        <v/>
      </c>
      <c r="H1442" s="66">
        <f t="shared" si="154"/>
        <v>0</v>
      </c>
      <c r="I1442" s="215">
        <f t="shared" si="155"/>
        <v>7.81</v>
      </c>
      <c r="J1442" s="223">
        <v>88</v>
      </c>
      <c r="K1442" s="66" t="str">
        <f t="shared" si="156"/>
        <v>Khá</v>
      </c>
      <c r="L1442" s="66">
        <f t="shared" si="157"/>
        <v>395000</v>
      </c>
      <c r="M1442" s="218" t="str">
        <f t="shared" si="158"/>
        <v/>
      </c>
      <c r="N1442" s="219" t="str">
        <f t="shared" si="159"/>
        <v/>
      </c>
      <c r="O1442" s="219">
        <f t="shared" si="160"/>
        <v>1</v>
      </c>
      <c r="Q1442" s="114">
        <v>1</v>
      </c>
    </row>
    <row r="1443" spans="1:17" ht="21.75" customHeight="1" x14ac:dyDescent="0.3">
      <c r="A1443" s="214">
        <f>SUBTOTAL(9,$Q$22:Q1442)+1</f>
        <v>1421</v>
      </c>
      <c r="B1443" s="223">
        <v>107130111</v>
      </c>
      <c r="C1443" s="223" t="s">
        <v>1008</v>
      </c>
      <c r="D1443" s="223" t="s">
        <v>289</v>
      </c>
      <c r="E1443" s="223">
        <v>15</v>
      </c>
      <c r="F1443" s="223">
        <v>7.81</v>
      </c>
      <c r="G1443" s="66" t="str">
        <f>IFERROR(VLOOKUP(B1443:B4483,'DOI TUONG'!$C$2:$E$1306,3,FALSE), "")</f>
        <v/>
      </c>
      <c r="H1443" s="66">
        <f t="shared" si="154"/>
        <v>0</v>
      </c>
      <c r="I1443" s="215">
        <f t="shared" si="155"/>
        <v>7.81</v>
      </c>
      <c r="J1443" s="223">
        <v>88</v>
      </c>
      <c r="K1443" s="66" t="str">
        <f t="shared" si="156"/>
        <v>Khá</v>
      </c>
      <c r="L1443" s="66">
        <f t="shared" si="157"/>
        <v>395000</v>
      </c>
      <c r="M1443" s="218" t="str">
        <f t="shared" si="158"/>
        <v/>
      </c>
      <c r="N1443" s="219" t="str">
        <f t="shared" si="159"/>
        <v/>
      </c>
      <c r="O1443" s="219">
        <f t="shared" si="160"/>
        <v>1</v>
      </c>
      <c r="Q1443" s="114">
        <v>1</v>
      </c>
    </row>
    <row r="1444" spans="1:17" ht="21.75" customHeight="1" x14ac:dyDescent="0.3">
      <c r="A1444" s="214">
        <f>SUBTOTAL(9,$Q$22:Q1443)+1</f>
        <v>1422</v>
      </c>
      <c r="B1444" s="223">
        <v>107130087</v>
      </c>
      <c r="C1444" s="223" t="s">
        <v>1177</v>
      </c>
      <c r="D1444" s="223" t="s">
        <v>302</v>
      </c>
      <c r="E1444" s="223">
        <v>15</v>
      </c>
      <c r="F1444" s="223">
        <v>7.81</v>
      </c>
      <c r="G1444" s="66" t="str">
        <f>IFERROR(VLOOKUP(B1444:B4484,'DOI TUONG'!$C$2:$E$1306,3,FALSE), "")</f>
        <v/>
      </c>
      <c r="H1444" s="66">
        <f t="shared" si="154"/>
        <v>0</v>
      </c>
      <c r="I1444" s="215">
        <f t="shared" si="155"/>
        <v>7.81</v>
      </c>
      <c r="J1444" s="223">
        <v>88</v>
      </c>
      <c r="K1444" s="66" t="str">
        <f t="shared" si="156"/>
        <v>Khá</v>
      </c>
      <c r="L1444" s="66">
        <f t="shared" si="157"/>
        <v>395000</v>
      </c>
      <c r="M1444" s="218" t="str">
        <f t="shared" si="158"/>
        <v/>
      </c>
      <c r="N1444" s="219" t="str">
        <f t="shared" si="159"/>
        <v/>
      </c>
      <c r="O1444" s="219">
        <f t="shared" si="160"/>
        <v>1</v>
      </c>
      <c r="Q1444" s="114">
        <v>1</v>
      </c>
    </row>
    <row r="1445" spans="1:17" ht="21.75" customHeight="1" x14ac:dyDescent="0.3">
      <c r="A1445" s="214">
        <f>SUBTOTAL(9,$Q$22:Q1444)+1</f>
        <v>1423</v>
      </c>
      <c r="B1445" s="223">
        <v>117120103</v>
      </c>
      <c r="C1445" s="223" t="s">
        <v>1338</v>
      </c>
      <c r="D1445" s="223" t="s">
        <v>92</v>
      </c>
      <c r="E1445" s="223">
        <v>17</v>
      </c>
      <c r="F1445" s="223">
        <v>7.81</v>
      </c>
      <c r="G1445" s="66" t="str">
        <f>IFERROR(VLOOKUP(B1445:B4485,'DOI TUONG'!$C$2:$E$1306,3,FALSE), "")</f>
        <v/>
      </c>
      <c r="H1445" s="66">
        <f t="shared" si="154"/>
        <v>0</v>
      </c>
      <c r="I1445" s="215">
        <f t="shared" si="155"/>
        <v>7.81</v>
      </c>
      <c r="J1445" s="223">
        <v>88</v>
      </c>
      <c r="K1445" s="66" t="str">
        <f t="shared" si="156"/>
        <v>Khá</v>
      </c>
      <c r="L1445" s="66">
        <f t="shared" si="157"/>
        <v>395000</v>
      </c>
      <c r="M1445" s="218" t="str">
        <f t="shared" si="158"/>
        <v/>
      </c>
      <c r="N1445" s="219" t="str">
        <f t="shared" si="159"/>
        <v/>
      </c>
      <c r="O1445" s="219">
        <f t="shared" si="160"/>
        <v>1</v>
      </c>
      <c r="Q1445" s="114">
        <v>1</v>
      </c>
    </row>
    <row r="1446" spans="1:17" ht="21.75" customHeight="1" x14ac:dyDescent="0.3">
      <c r="A1446" s="214">
        <f>SUBTOTAL(9,$Q$22:Q1445)+1</f>
        <v>1424</v>
      </c>
      <c r="B1446" s="223">
        <v>118110108</v>
      </c>
      <c r="C1446" s="223" t="s">
        <v>2236</v>
      </c>
      <c r="D1446" s="223" t="s">
        <v>231</v>
      </c>
      <c r="E1446" s="223">
        <v>17</v>
      </c>
      <c r="F1446" s="223">
        <v>7.81</v>
      </c>
      <c r="G1446" s="66" t="str">
        <f>IFERROR(VLOOKUP(B1446:B4486,'DOI TUONG'!$C$2:$E$1306,3,FALSE), "")</f>
        <v/>
      </c>
      <c r="H1446" s="66">
        <f t="shared" si="154"/>
        <v>0</v>
      </c>
      <c r="I1446" s="215">
        <f t="shared" si="155"/>
        <v>7.81</v>
      </c>
      <c r="J1446" s="223">
        <v>88</v>
      </c>
      <c r="K1446" s="66" t="str">
        <f t="shared" si="156"/>
        <v>Khá</v>
      </c>
      <c r="L1446" s="66">
        <f t="shared" si="157"/>
        <v>395000</v>
      </c>
      <c r="M1446" s="218" t="str">
        <f t="shared" si="158"/>
        <v/>
      </c>
      <c r="N1446" s="219" t="str">
        <f t="shared" si="159"/>
        <v/>
      </c>
      <c r="O1446" s="219">
        <f t="shared" si="160"/>
        <v>1</v>
      </c>
      <c r="Q1446" s="114">
        <v>1</v>
      </c>
    </row>
    <row r="1447" spans="1:17" ht="21.75" customHeight="1" x14ac:dyDescent="0.3">
      <c r="A1447" s="214">
        <f>SUBTOTAL(9,$Q$22:Q1446)+1</f>
        <v>1425</v>
      </c>
      <c r="B1447" s="223">
        <v>118130125</v>
      </c>
      <c r="C1447" s="223" t="s">
        <v>3800</v>
      </c>
      <c r="D1447" s="223" t="s">
        <v>59</v>
      </c>
      <c r="E1447" s="223">
        <v>19</v>
      </c>
      <c r="F1447" s="223">
        <v>7.81</v>
      </c>
      <c r="G1447" s="66" t="str">
        <f>IFERROR(VLOOKUP(B1447:B4487,'DOI TUONG'!$C$2:$E$1306,3,FALSE), "")</f>
        <v/>
      </c>
      <c r="H1447" s="66">
        <f t="shared" si="154"/>
        <v>0</v>
      </c>
      <c r="I1447" s="215">
        <f t="shared" si="155"/>
        <v>7.81</v>
      </c>
      <c r="J1447" s="223">
        <v>88</v>
      </c>
      <c r="K1447" s="66" t="str">
        <f t="shared" si="156"/>
        <v>Khá</v>
      </c>
      <c r="L1447" s="66">
        <f t="shared" si="157"/>
        <v>395000</v>
      </c>
      <c r="M1447" s="218" t="str">
        <f t="shared" si="158"/>
        <v/>
      </c>
      <c r="N1447" s="219" t="str">
        <f t="shared" si="159"/>
        <v/>
      </c>
      <c r="O1447" s="219">
        <f t="shared" si="160"/>
        <v>1</v>
      </c>
      <c r="Q1447" s="114">
        <v>1</v>
      </c>
    </row>
    <row r="1448" spans="1:17" ht="21.75" customHeight="1" x14ac:dyDescent="0.3">
      <c r="A1448" s="214">
        <f>SUBTOTAL(9,$Q$22:Q1447)+1</f>
        <v>1426</v>
      </c>
      <c r="B1448" s="223">
        <v>118130214</v>
      </c>
      <c r="C1448" s="223" t="s">
        <v>1693</v>
      </c>
      <c r="D1448" s="223" t="s">
        <v>59</v>
      </c>
      <c r="E1448" s="223">
        <v>19</v>
      </c>
      <c r="F1448" s="223">
        <v>7.81</v>
      </c>
      <c r="G1448" s="66" t="str">
        <f>IFERROR(VLOOKUP(B1448:B4488,'DOI TUONG'!$C$2:$E$1306,3,FALSE), "")</f>
        <v/>
      </c>
      <c r="H1448" s="66">
        <f t="shared" si="154"/>
        <v>0</v>
      </c>
      <c r="I1448" s="215">
        <f t="shared" si="155"/>
        <v>7.81</v>
      </c>
      <c r="J1448" s="223">
        <v>88</v>
      </c>
      <c r="K1448" s="66" t="str">
        <f t="shared" si="156"/>
        <v>Khá</v>
      </c>
      <c r="L1448" s="66">
        <f t="shared" si="157"/>
        <v>395000</v>
      </c>
      <c r="M1448" s="218" t="str">
        <f t="shared" si="158"/>
        <v/>
      </c>
      <c r="N1448" s="219" t="str">
        <f t="shared" si="159"/>
        <v/>
      </c>
      <c r="O1448" s="219">
        <f t="shared" si="160"/>
        <v>1</v>
      </c>
      <c r="Q1448" s="114">
        <v>1</v>
      </c>
    </row>
    <row r="1449" spans="1:17" ht="21.75" customHeight="1" x14ac:dyDescent="0.3">
      <c r="A1449" s="214">
        <f>SUBTOTAL(9,$Q$22:Q1448)+1</f>
        <v>1427</v>
      </c>
      <c r="B1449" s="223">
        <v>107130072</v>
      </c>
      <c r="C1449" s="223" t="s">
        <v>3599</v>
      </c>
      <c r="D1449" s="223" t="s">
        <v>302</v>
      </c>
      <c r="E1449" s="223">
        <v>15</v>
      </c>
      <c r="F1449" s="223">
        <v>7.81</v>
      </c>
      <c r="G1449" s="66" t="str">
        <f>IFERROR(VLOOKUP(B1449:B4489,'DOI TUONG'!$C$2:$E$1306,3,FALSE), "")</f>
        <v/>
      </c>
      <c r="H1449" s="66">
        <f t="shared" si="154"/>
        <v>0</v>
      </c>
      <c r="I1449" s="215">
        <f t="shared" si="155"/>
        <v>7.81</v>
      </c>
      <c r="J1449" s="223">
        <v>87</v>
      </c>
      <c r="K1449" s="66" t="str">
        <f t="shared" si="156"/>
        <v>Khá</v>
      </c>
      <c r="L1449" s="66">
        <f t="shared" si="157"/>
        <v>395000</v>
      </c>
      <c r="M1449" s="218" t="str">
        <f t="shared" si="158"/>
        <v/>
      </c>
      <c r="N1449" s="219" t="str">
        <f t="shared" si="159"/>
        <v/>
      </c>
      <c r="O1449" s="219">
        <f t="shared" si="160"/>
        <v>1</v>
      </c>
      <c r="Q1449" s="114">
        <v>1</v>
      </c>
    </row>
    <row r="1450" spans="1:17" ht="21.75" customHeight="1" x14ac:dyDescent="0.3">
      <c r="A1450" s="214">
        <f>SUBTOTAL(9,$Q$22:Q1449)+1</f>
        <v>1428</v>
      </c>
      <c r="B1450" s="223">
        <v>118110170</v>
      </c>
      <c r="C1450" s="223" t="s">
        <v>510</v>
      </c>
      <c r="D1450" s="223" t="s">
        <v>95</v>
      </c>
      <c r="E1450" s="223">
        <v>20</v>
      </c>
      <c r="F1450" s="223">
        <v>7.81</v>
      </c>
      <c r="G1450" s="66" t="str">
        <f>IFERROR(VLOOKUP(B1450:B4490,'DOI TUONG'!$C$2:$E$1306,3,FALSE), "")</f>
        <v/>
      </c>
      <c r="H1450" s="66">
        <f t="shared" si="154"/>
        <v>0</v>
      </c>
      <c r="I1450" s="215">
        <f t="shared" si="155"/>
        <v>7.81</v>
      </c>
      <c r="J1450" s="223">
        <v>87</v>
      </c>
      <c r="K1450" s="66" t="str">
        <f t="shared" si="156"/>
        <v>Khá</v>
      </c>
      <c r="L1450" s="66">
        <f t="shared" si="157"/>
        <v>395000</v>
      </c>
      <c r="M1450" s="218" t="str">
        <f t="shared" si="158"/>
        <v/>
      </c>
      <c r="N1450" s="219" t="str">
        <f t="shared" si="159"/>
        <v/>
      </c>
      <c r="O1450" s="219">
        <f t="shared" si="160"/>
        <v>1</v>
      </c>
      <c r="Q1450" s="114">
        <v>1</v>
      </c>
    </row>
    <row r="1451" spans="1:17" ht="21.75" customHeight="1" x14ac:dyDescent="0.3">
      <c r="A1451" s="214">
        <f>SUBTOTAL(9,$Q$22:Q1450)+1</f>
        <v>1429</v>
      </c>
      <c r="B1451" s="223">
        <v>110110370</v>
      </c>
      <c r="C1451" s="223" t="s">
        <v>1482</v>
      </c>
      <c r="D1451" s="223" t="s">
        <v>150</v>
      </c>
      <c r="E1451" s="223">
        <v>19</v>
      </c>
      <c r="F1451" s="223">
        <v>7.81</v>
      </c>
      <c r="G1451" s="66" t="str">
        <f>IFERROR(VLOOKUP(B1451:B4491,'DOI TUONG'!$C$2:$E$1306,3,FALSE), "")</f>
        <v/>
      </c>
      <c r="H1451" s="66">
        <f t="shared" si="154"/>
        <v>0</v>
      </c>
      <c r="I1451" s="215">
        <f t="shared" si="155"/>
        <v>7.81</v>
      </c>
      <c r="J1451" s="223">
        <v>87</v>
      </c>
      <c r="K1451" s="66" t="str">
        <f t="shared" si="156"/>
        <v>Khá</v>
      </c>
      <c r="L1451" s="66">
        <f t="shared" si="157"/>
        <v>395000</v>
      </c>
      <c r="M1451" s="218" t="str">
        <f t="shared" si="158"/>
        <v/>
      </c>
      <c r="N1451" s="219" t="str">
        <f t="shared" si="159"/>
        <v/>
      </c>
      <c r="O1451" s="219">
        <f t="shared" si="160"/>
        <v>1</v>
      </c>
      <c r="Q1451" s="114">
        <v>1</v>
      </c>
    </row>
    <row r="1452" spans="1:17" ht="21.75" customHeight="1" x14ac:dyDescent="0.3">
      <c r="A1452" s="214">
        <f>SUBTOTAL(9,$Q$22:Q1451)+1</f>
        <v>1430</v>
      </c>
      <c r="B1452" s="223">
        <v>109110117</v>
      </c>
      <c r="C1452" s="223" t="s">
        <v>1207</v>
      </c>
      <c r="D1452" s="223" t="s">
        <v>128</v>
      </c>
      <c r="E1452" s="223">
        <v>18.5</v>
      </c>
      <c r="F1452" s="223">
        <v>7.81</v>
      </c>
      <c r="G1452" s="66" t="str">
        <f>IFERROR(VLOOKUP(B1452:B4492,'DOI TUONG'!$C$2:$E$1306,3,FALSE), "")</f>
        <v/>
      </c>
      <c r="H1452" s="66">
        <f t="shared" si="154"/>
        <v>0</v>
      </c>
      <c r="I1452" s="215">
        <f t="shared" si="155"/>
        <v>7.81</v>
      </c>
      <c r="J1452" s="223">
        <v>86</v>
      </c>
      <c r="K1452" s="66" t="str">
        <f t="shared" si="156"/>
        <v>Khá</v>
      </c>
      <c r="L1452" s="66">
        <f t="shared" si="157"/>
        <v>395000</v>
      </c>
      <c r="M1452" s="218" t="str">
        <f t="shared" si="158"/>
        <v/>
      </c>
      <c r="N1452" s="219" t="str">
        <f t="shared" si="159"/>
        <v/>
      </c>
      <c r="O1452" s="219">
        <f t="shared" si="160"/>
        <v>1</v>
      </c>
      <c r="Q1452" s="114">
        <v>1</v>
      </c>
    </row>
    <row r="1453" spans="1:17" ht="21.75" customHeight="1" x14ac:dyDescent="0.3">
      <c r="A1453" s="214">
        <f>SUBTOTAL(9,$Q$22:Q1452)+1</f>
        <v>1431</v>
      </c>
      <c r="B1453" s="223">
        <v>110110350</v>
      </c>
      <c r="C1453" s="223" t="s">
        <v>2252</v>
      </c>
      <c r="D1453" s="223" t="s">
        <v>150</v>
      </c>
      <c r="E1453" s="223">
        <v>28.5</v>
      </c>
      <c r="F1453" s="223">
        <v>7.81</v>
      </c>
      <c r="G1453" s="66" t="str">
        <f>IFERROR(VLOOKUP(B1453:B4493,'DOI TUONG'!$C$2:$E$1306,3,FALSE), "")</f>
        <v/>
      </c>
      <c r="H1453" s="66">
        <f t="shared" si="154"/>
        <v>0</v>
      </c>
      <c r="I1453" s="215">
        <f t="shared" si="155"/>
        <v>7.81</v>
      </c>
      <c r="J1453" s="223">
        <v>86</v>
      </c>
      <c r="K1453" s="66" t="str">
        <f t="shared" si="156"/>
        <v>Khá</v>
      </c>
      <c r="L1453" s="66">
        <f t="shared" si="157"/>
        <v>395000</v>
      </c>
      <c r="M1453" s="218" t="str">
        <f t="shared" si="158"/>
        <v/>
      </c>
      <c r="N1453" s="219" t="str">
        <f t="shared" si="159"/>
        <v/>
      </c>
      <c r="O1453" s="219">
        <f t="shared" si="160"/>
        <v>1</v>
      </c>
      <c r="Q1453" s="114">
        <v>1</v>
      </c>
    </row>
    <row r="1454" spans="1:17" ht="21.75" customHeight="1" x14ac:dyDescent="0.3">
      <c r="A1454" s="214">
        <f>SUBTOTAL(9,$Q$22:Q1453)+1</f>
        <v>1432</v>
      </c>
      <c r="B1454" s="223">
        <v>101130090</v>
      </c>
      <c r="C1454" s="223" t="s">
        <v>3164</v>
      </c>
      <c r="D1454" s="223" t="s">
        <v>393</v>
      </c>
      <c r="E1454" s="223">
        <v>16.5</v>
      </c>
      <c r="F1454" s="223">
        <v>7.81</v>
      </c>
      <c r="G1454" s="66" t="str">
        <f>IFERROR(VLOOKUP(B1454:B4494,'DOI TUONG'!$C$2:$E$1306,3,FALSE), "")</f>
        <v/>
      </c>
      <c r="H1454" s="66">
        <f t="shared" si="154"/>
        <v>0</v>
      </c>
      <c r="I1454" s="215">
        <f t="shared" si="155"/>
        <v>7.81</v>
      </c>
      <c r="J1454" s="223">
        <v>85</v>
      </c>
      <c r="K1454" s="66" t="str">
        <f t="shared" si="156"/>
        <v>Khá</v>
      </c>
      <c r="L1454" s="66">
        <f t="shared" si="157"/>
        <v>395000</v>
      </c>
      <c r="M1454" s="218" t="str">
        <f t="shared" si="158"/>
        <v/>
      </c>
      <c r="N1454" s="219" t="str">
        <f t="shared" si="159"/>
        <v/>
      </c>
      <c r="O1454" s="219">
        <f t="shared" si="160"/>
        <v>1</v>
      </c>
      <c r="Q1454" s="114">
        <v>1</v>
      </c>
    </row>
    <row r="1455" spans="1:17" ht="21.75" customHeight="1" x14ac:dyDescent="0.3">
      <c r="A1455" s="214">
        <f>SUBTOTAL(9,$Q$22:Q1454)+1</f>
        <v>1433</v>
      </c>
      <c r="B1455" s="223">
        <v>118120104</v>
      </c>
      <c r="C1455" s="223" t="s">
        <v>1635</v>
      </c>
      <c r="D1455" s="223" t="s">
        <v>80</v>
      </c>
      <c r="E1455" s="223">
        <v>19</v>
      </c>
      <c r="F1455" s="223">
        <v>7.81</v>
      </c>
      <c r="G1455" s="66" t="str">
        <f>IFERROR(VLOOKUP(B1455:B4495,'DOI TUONG'!$C$2:$E$1306,3,FALSE), "")</f>
        <v/>
      </c>
      <c r="H1455" s="66">
        <f t="shared" si="154"/>
        <v>0</v>
      </c>
      <c r="I1455" s="215">
        <f t="shared" si="155"/>
        <v>7.81</v>
      </c>
      <c r="J1455" s="223">
        <v>85</v>
      </c>
      <c r="K1455" s="66" t="str">
        <f t="shared" si="156"/>
        <v>Khá</v>
      </c>
      <c r="L1455" s="66">
        <f t="shared" si="157"/>
        <v>395000</v>
      </c>
      <c r="M1455" s="218" t="str">
        <f t="shared" si="158"/>
        <v/>
      </c>
      <c r="N1455" s="219" t="str">
        <f t="shared" si="159"/>
        <v/>
      </c>
      <c r="O1455" s="219">
        <f t="shared" si="160"/>
        <v>1</v>
      </c>
      <c r="Q1455" s="114">
        <v>1</v>
      </c>
    </row>
    <row r="1456" spans="1:17" ht="21.75" customHeight="1" x14ac:dyDescent="0.3">
      <c r="A1456" s="214">
        <f>SUBTOTAL(9,$Q$22:Q1455)+1</f>
        <v>1434</v>
      </c>
      <c r="B1456" s="223">
        <v>110110157</v>
      </c>
      <c r="C1456" s="223" t="s">
        <v>3928</v>
      </c>
      <c r="D1456" s="223" t="s">
        <v>214</v>
      </c>
      <c r="E1456" s="223">
        <v>18</v>
      </c>
      <c r="F1456" s="223">
        <v>7.81</v>
      </c>
      <c r="G1456" s="66" t="str">
        <f>IFERROR(VLOOKUP(B1456:B4496,'DOI TUONG'!$C$2:$E$1306,3,FALSE), "")</f>
        <v/>
      </c>
      <c r="H1456" s="66">
        <f t="shared" si="154"/>
        <v>0</v>
      </c>
      <c r="I1456" s="215">
        <f t="shared" si="155"/>
        <v>7.81</v>
      </c>
      <c r="J1456" s="223">
        <v>85</v>
      </c>
      <c r="K1456" s="66" t="str">
        <f t="shared" si="156"/>
        <v>Khá</v>
      </c>
      <c r="L1456" s="66">
        <f t="shared" si="157"/>
        <v>395000</v>
      </c>
      <c r="M1456" s="218" t="str">
        <f t="shared" si="158"/>
        <v/>
      </c>
      <c r="N1456" s="219" t="str">
        <f t="shared" si="159"/>
        <v/>
      </c>
      <c r="O1456" s="219">
        <f t="shared" si="160"/>
        <v>1</v>
      </c>
      <c r="Q1456" s="114">
        <v>1</v>
      </c>
    </row>
    <row r="1457" spans="1:17" ht="21.75" customHeight="1" x14ac:dyDescent="0.3">
      <c r="A1457" s="214">
        <f>SUBTOTAL(9,$Q$22:Q1456)+1</f>
        <v>1435</v>
      </c>
      <c r="B1457" s="223">
        <v>101130133</v>
      </c>
      <c r="C1457" s="223" t="s">
        <v>1243</v>
      </c>
      <c r="D1457" s="223" t="s">
        <v>393</v>
      </c>
      <c r="E1457" s="223">
        <v>17.5</v>
      </c>
      <c r="F1457" s="223">
        <v>7.81</v>
      </c>
      <c r="G1457" s="66" t="str">
        <f>IFERROR(VLOOKUP(B1457:B4497,'DOI TUONG'!$C$2:$E$1306,3,FALSE), "")</f>
        <v/>
      </c>
      <c r="H1457" s="66">
        <f t="shared" si="154"/>
        <v>0</v>
      </c>
      <c r="I1457" s="215">
        <f t="shared" si="155"/>
        <v>7.81</v>
      </c>
      <c r="J1457" s="223">
        <v>84</v>
      </c>
      <c r="K1457" s="66" t="str">
        <f t="shared" si="156"/>
        <v>Khá</v>
      </c>
      <c r="L1457" s="66">
        <f t="shared" si="157"/>
        <v>395000</v>
      </c>
      <c r="M1457" s="218" t="str">
        <f t="shared" si="158"/>
        <v/>
      </c>
      <c r="N1457" s="219" t="str">
        <f t="shared" si="159"/>
        <v/>
      </c>
      <c r="O1457" s="219">
        <f t="shared" si="160"/>
        <v>1</v>
      </c>
      <c r="Q1457" s="114">
        <v>1</v>
      </c>
    </row>
    <row r="1458" spans="1:17" ht="21.75" customHeight="1" x14ac:dyDescent="0.3">
      <c r="A1458" s="214">
        <f>SUBTOTAL(9,$Q$22:Q1457)+1</f>
        <v>1436</v>
      </c>
      <c r="B1458" s="223">
        <v>107140284</v>
      </c>
      <c r="C1458" s="223" t="s">
        <v>3600</v>
      </c>
      <c r="D1458" s="223" t="s">
        <v>2000</v>
      </c>
      <c r="E1458" s="223">
        <v>18</v>
      </c>
      <c r="F1458" s="223">
        <v>7.81</v>
      </c>
      <c r="G1458" s="66" t="str">
        <f>IFERROR(VLOOKUP(B1458:B4498,'DOI TUONG'!$C$2:$E$1306,3,FALSE), "")</f>
        <v/>
      </c>
      <c r="H1458" s="66">
        <f t="shared" si="154"/>
        <v>0</v>
      </c>
      <c r="I1458" s="215">
        <f t="shared" si="155"/>
        <v>7.81</v>
      </c>
      <c r="J1458" s="223">
        <v>84</v>
      </c>
      <c r="K1458" s="66" t="str">
        <f t="shared" si="156"/>
        <v>Khá</v>
      </c>
      <c r="L1458" s="66">
        <f t="shared" si="157"/>
        <v>395000</v>
      </c>
      <c r="M1458" s="218" t="str">
        <f t="shared" si="158"/>
        <v/>
      </c>
      <c r="N1458" s="219" t="str">
        <f t="shared" si="159"/>
        <v/>
      </c>
      <c r="O1458" s="219">
        <f t="shared" si="160"/>
        <v>1</v>
      </c>
      <c r="Q1458" s="114">
        <v>1</v>
      </c>
    </row>
    <row r="1459" spans="1:17" ht="21.75" customHeight="1" x14ac:dyDescent="0.3">
      <c r="A1459" s="214">
        <f>SUBTOTAL(9,$Q$22:Q1458)+1</f>
        <v>1437</v>
      </c>
      <c r="B1459" s="223">
        <v>117120080</v>
      </c>
      <c r="C1459" s="223" t="s">
        <v>3732</v>
      </c>
      <c r="D1459" s="223" t="s">
        <v>189</v>
      </c>
      <c r="E1459" s="223">
        <v>17</v>
      </c>
      <c r="F1459" s="223">
        <v>7.81</v>
      </c>
      <c r="G1459" s="66" t="str">
        <f>IFERROR(VLOOKUP(B1459:B4499,'DOI TUONG'!$C$2:$E$1306,3,FALSE), "")</f>
        <v/>
      </c>
      <c r="H1459" s="66">
        <f t="shared" si="154"/>
        <v>0</v>
      </c>
      <c r="I1459" s="215">
        <f t="shared" si="155"/>
        <v>7.81</v>
      </c>
      <c r="J1459" s="223">
        <v>84</v>
      </c>
      <c r="K1459" s="66" t="str">
        <f t="shared" si="156"/>
        <v>Khá</v>
      </c>
      <c r="L1459" s="66">
        <f t="shared" si="157"/>
        <v>395000</v>
      </c>
      <c r="M1459" s="218" t="str">
        <f t="shared" si="158"/>
        <v/>
      </c>
      <c r="N1459" s="219" t="str">
        <f t="shared" si="159"/>
        <v/>
      </c>
      <c r="O1459" s="219">
        <f t="shared" si="160"/>
        <v>1</v>
      </c>
      <c r="Q1459" s="114">
        <v>1</v>
      </c>
    </row>
    <row r="1460" spans="1:17" ht="21.75" customHeight="1" x14ac:dyDescent="0.3">
      <c r="A1460" s="214">
        <f>SUBTOTAL(9,$Q$22:Q1459)+1</f>
        <v>1438</v>
      </c>
      <c r="B1460" s="223">
        <v>109110272</v>
      </c>
      <c r="C1460" s="223" t="s">
        <v>2271</v>
      </c>
      <c r="D1460" s="223" t="s">
        <v>194</v>
      </c>
      <c r="E1460" s="223">
        <v>18.5</v>
      </c>
      <c r="F1460" s="223">
        <v>7.81</v>
      </c>
      <c r="G1460" s="66" t="str">
        <f>IFERROR(VLOOKUP(B1460:B4500,'DOI TUONG'!$C$2:$E$1306,3,FALSE), "")</f>
        <v/>
      </c>
      <c r="H1460" s="66">
        <f t="shared" si="154"/>
        <v>0</v>
      </c>
      <c r="I1460" s="215">
        <f t="shared" si="155"/>
        <v>7.81</v>
      </c>
      <c r="J1460" s="223">
        <v>84</v>
      </c>
      <c r="K1460" s="66" t="str">
        <f t="shared" si="156"/>
        <v>Khá</v>
      </c>
      <c r="L1460" s="66">
        <f t="shared" si="157"/>
        <v>395000</v>
      </c>
      <c r="M1460" s="218" t="str">
        <f t="shared" si="158"/>
        <v/>
      </c>
      <c r="N1460" s="219" t="str">
        <f t="shared" si="159"/>
        <v/>
      </c>
      <c r="O1460" s="219">
        <f t="shared" si="160"/>
        <v>1</v>
      </c>
      <c r="Q1460" s="114">
        <v>1</v>
      </c>
    </row>
    <row r="1461" spans="1:17" ht="21.75" customHeight="1" x14ac:dyDescent="0.3">
      <c r="A1461" s="214">
        <f>SUBTOTAL(9,$Q$22:Q1460)+1</f>
        <v>1439</v>
      </c>
      <c r="B1461" s="223">
        <v>109120282</v>
      </c>
      <c r="C1461" s="223" t="s">
        <v>1348</v>
      </c>
      <c r="D1461" s="223" t="s">
        <v>204</v>
      </c>
      <c r="E1461" s="223">
        <v>17</v>
      </c>
      <c r="F1461" s="223">
        <v>7.81</v>
      </c>
      <c r="G1461" s="66" t="str">
        <f>IFERROR(VLOOKUP(B1461:B4501,'DOI TUONG'!$C$2:$E$1306,3,FALSE), "")</f>
        <v/>
      </c>
      <c r="H1461" s="66">
        <f t="shared" si="154"/>
        <v>0</v>
      </c>
      <c r="I1461" s="215">
        <f t="shared" si="155"/>
        <v>7.81</v>
      </c>
      <c r="J1461" s="223">
        <v>84</v>
      </c>
      <c r="K1461" s="66" t="str">
        <f t="shared" si="156"/>
        <v>Khá</v>
      </c>
      <c r="L1461" s="66">
        <f t="shared" si="157"/>
        <v>395000</v>
      </c>
      <c r="M1461" s="218" t="str">
        <f t="shared" si="158"/>
        <v/>
      </c>
      <c r="N1461" s="219" t="str">
        <f t="shared" si="159"/>
        <v/>
      </c>
      <c r="O1461" s="219">
        <f t="shared" si="160"/>
        <v>1</v>
      </c>
      <c r="Q1461" s="114">
        <v>1</v>
      </c>
    </row>
    <row r="1462" spans="1:17" ht="21.75" customHeight="1" x14ac:dyDescent="0.3">
      <c r="A1462" s="214">
        <f>SUBTOTAL(9,$Q$22:Q1461)+1</f>
        <v>1440</v>
      </c>
      <c r="B1462" s="223">
        <v>102110322</v>
      </c>
      <c r="C1462" s="223" t="s">
        <v>1818</v>
      </c>
      <c r="D1462" s="223" t="s">
        <v>145</v>
      </c>
      <c r="E1462" s="223">
        <v>16</v>
      </c>
      <c r="F1462" s="223">
        <v>7.81</v>
      </c>
      <c r="G1462" s="66" t="str">
        <f>IFERROR(VLOOKUP(B1462:B4502,'DOI TUONG'!$C$2:$E$1306,3,FALSE), "")</f>
        <v/>
      </c>
      <c r="H1462" s="66">
        <f t="shared" si="154"/>
        <v>0</v>
      </c>
      <c r="I1462" s="215">
        <f t="shared" si="155"/>
        <v>7.81</v>
      </c>
      <c r="J1462" s="223">
        <v>83</v>
      </c>
      <c r="K1462" s="66" t="str">
        <f t="shared" si="156"/>
        <v>Khá</v>
      </c>
      <c r="L1462" s="66">
        <f t="shared" si="157"/>
        <v>395000</v>
      </c>
      <c r="M1462" s="218" t="str">
        <f t="shared" si="158"/>
        <v/>
      </c>
      <c r="N1462" s="219" t="str">
        <f t="shared" si="159"/>
        <v/>
      </c>
      <c r="O1462" s="219">
        <f t="shared" si="160"/>
        <v>1</v>
      </c>
      <c r="Q1462" s="114">
        <v>1</v>
      </c>
    </row>
    <row r="1463" spans="1:17" ht="21.75" customHeight="1" x14ac:dyDescent="0.3">
      <c r="A1463" s="214">
        <f>SUBTOTAL(9,$Q$22:Q1462)+1</f>
        <v>1441</v>
      </c>
      <c r="B1463" s="223">
        <v>105140338</v>
      </c>
      <c r="C1463" s="223" t="s">
        <v>1938</v>
      </c>
      <c r="D1463" s="223" t="s">
        <v>1900</v>
      </c>
      <c r="E1463" s="223">
        <v>16</v>
      </c>
      <c r="F1463" s="223">
        <v>7.81</v>
      </c>
      <c r="G1463" s="66" t="str">
        <f>IFERROR(VLOOKUP(B1463:B4503,'DOI TUONG'!$C$2:$E$1306,3,FALSE), "")</f>
        <v/>
      </c>
      <c r="H1463" s="66">
        <f t="shared" si="154"/>
        <v>0</v>
      </c>
      <c r="I1463" s="215">
        <f t="shared" si="155"/>
        <v>7.81</v>
      </c>
      <c r="J1463" s="223">
        <v>83</v>
      </c>
      <c r="K1463" s="66" t="str">
        <f t="shared" si="156"/>
        <v>Khá</v>
      </c>
      <c r="L1463" s="66">
        <f t="shared" si="157"/>
        <v>395000</v>
      </c>
      <c r="M1463" s="218" t="str">
        <f t="shared" si="158"/>
        <v/>
      </c>
      <c r="N1463" s="219" t="str">
        <f t="shared" si="159"/>
        <v/>
      </c>
      <c r="O1463" s="219">
        <f t="shared" si="160"/>
        <v>1</v>
      </c>
      <c r="Q1463" s="114">
        <v>1</v>
      </c>
    </row>
    <row r="1464" spans="1:17" ht="21.75" customHeight="1" x14ac:dyDescent="0.3">
      <c r="A1464" s="214">
        <f>SUBTOTAL(9,$Q$22:Q1463)+1</f>
        <v>1442</v>
      </c>
      <c r="B1464" s="223">
        <v>117130105</v>
      </c>
      <c r="C1464" s="223" t="s">
        <v>2147</v>
      </c>
      <c r="D1464" s="223" t="s">
        <v>70</v>
      </c>
      <c r="E1464" s="223">
        <v>20</v>
      </c>
      <c r="F1464" s="223">
        <v>7.81</v>
      </c>
      <c r="G1464" s="66" t="str">
        <f>IFERROR(VLOOKUP(B1464:B4504,'DOI TUONG'!$C$2:$E$1306,3,FALSE), "")</f>
        <v/>
      </c>
      <c r="H1464" s="66">
        <f t="shared" si="154"/>
        <v>0</v>
      </c>
      <c r="I1464" s="215">
        <f t="shared" si="155"/>
        <v>7.81</v>
      </c>
      <c r="J1464" s="223">
        <v>83</v>
      </c>
      <c r="K1464" s="66" t="str">
        <f t="shared" si="156"/>
        <v>Khá</v>
      </c>
      <c r="L1464" s="66">
        <f t="shared" si="157"/>
        <v>395000</v>
      </c>
      <c r="M1464" s="218" t="str">
        <f t="shared" si="158"/>
        <v/>
      </c>
      <c r="N1464" s="219" t="str">
        <f t="shared" si="159"/>
        <v/>
      </c>
      <c r="O1464" s="219">
        <f t="shared" si="160"/>
        <v>1</v>
      </c>
      <c r="Q1464" s="114">
        <v>1</v>
      </c>
    </row>
    <row r="1465" spans="1:17" ht="21.75" customHeight="1" x14ac:dyDescent="0.3">
      <c r="A1465" s="214">
        <f>SUBTOTAL(9,$Q$22:Q1464)+1</f>
        <v>1443</v>
      </c>
      <c r="B1465" s="223">
        <v>110130105</v>
      </c>
      <c r="C1465" s="223" t="s">
        <v>1466</v>
      </c>
      <c r="D1465" s="223" t="s">
        <v>303</v>
      </c>
      <c r="E1465" s="223">
        <v>17.5</v>
      </c>
      <c r="F1465" s="223">
        <v>7.81</v>
      </c>
      <c r="G1465" s="66" t="str">
        <f>IFERROR(VLOOKUP(B1465:B4505,'DOI TUONG'!$C$2:$E$1306,3,FALSE), "")</f>
        <v/>
      </c>
      <c r="H1465" s="66">
        <f t="shared" si="154"/>
        <v>0</v>
      </c>
      <c r="I1465" s="215">
        <f t="shared" si="155"/>
        <v>7.81</v>
      </c>
      <c r="J1465" s="223">
        <v>80</v>
      </c>
      <c r="K1465" s="66" t="str">
        <f t="shared" si="156"/>
        <v>Khá</v>
      </c>
      <c r="L1465" s="66">
        <f t="shared" si="157"/>
        <v>395000</v>
      </c>
      <c r="M1465" s="218" t="str">
        <f t="shared" si="158"/>
        <v/>
      </c>
      <c r="N1465" s="219" t="str">
        <f t="shared" si="159"/>
        <v/>
      </c>
      <c r="O1465" s="219">
        <f t="shared" si="160"/>
        <v>1</v>
      </c>
      <c r="Q1465" s="114">
        <v>1</v>
      </c>
    </row>
    <row r="1466" spans="1:17" ht="21.75" customHeight="1" x14ac:dyDescent="0.3">
      <c r="A1466" s="214">
        <f>SUBTOTAL(9,$Q$22:Q1465)+1</f>
        <v>1444</v>
      </c>
      <c r="B1466" s="223">
        <v>110140144</v>
      </c>
      <c r="C1466" s="223" t="s">
        <v>3929</v>
      </c>
      <c r="D1466" s="223" t="s">
        <v>2296</v>
      </c>
      <c r="E1466" s="223">
        <v>19</v>
      </c>
      <c r="F1466" s="223">
        <v>7.81</v>
      </c>
      <c r="G1466" s="66" t="str">
        <f>IFERROR(VLOOKUP(B1466:B4506,'DOI TUONG'!$C$2:$E$1306,3,FALSE), "")</f>
        <v/>
      </c>
      <c r="H1466" s="66">
        <f t="shared" si="154"/>
        <v>0</v>
      </c>
      <c r="I1466" s="215">
        <f t="shared" si="155"/>
        <v>7.81</v>
      </c>
      <c r="J1466" s="223">
        <v>75</v>
      </c>
      <c r="K1466" s="66" t="str">
        <f t="shared" si="156"/>
        <v>Khá</v>
      </c>
      <c r="L1466" s="66">
        <f t="shared" si="157"/>
        <v>395000</v>
      </c>
      <c r="M1466" s="218" t="str">
        <f t="shared" si="158"/>
        <v/>
      </c>
      <c r="N1466" s="219" t="str">
        <f t="shared" si="159"/>
        <v/>
      </c>
      <c r="O1466" s="219">
        <f t="shared" si="160"/>
        <v>1</v>
      </c>
      <c r="Q1466" s="114">
        <v>1</v>
      </c>
    </row>
    <row r="1467" spans="1:17" ht="21.75" customHeight="1" x14ac:dyDescent="0.3">
      <c r="A1467" s="214">
        <f>SUBTOTAL(9,$Q$22:Q1466)+1</f>
        <v>1445</v>
      </c>
      <c r="B1467" s="223">
        <v>106110262</v>
      </c>
      <c r="C1467" s="223" t="s">
        <v>1578</v>
      </c>
      <c r="D1467" s="223" t="s">
        <v>228</v>
      </c>
      <c r="E1467" s="223">
        <v>15</v>
      </c>
      <c r="F1467" s="223">
        <v>7.8</v>
      </c>
      <c r="G1467" s="66" t="str">
        <f>IFERROR(VLOOKUP(B1467:B4507,'DOI TUONG'!$C$2:$E$1306,3,FALSE), "")</f>
        <v/>
      </c>
      <c r="H1467" s="66">
        <f t="shared" si="154"/>
        <v>0</v>
      </c>
      <c r="I1467" s="215">
        <f t="shared" si="155"/>
        <v>7.8</v>
      </c>
      <c r="J1467" s="223">
        <v>90</v>
      </c>
      <c r="K1467" s="66" t="str">
        <f t="shared" si="156"/>
        <v>Khá</v>
      </c>
      <c r="L1467" s="66">
        <f t="shared" si="157"/>
        <v>395000</v>
      </c>
      <c r="M1467" s="218" t="str">
        <f t="shared" si="158"/>
        <v/>
      </c>
      <c r="N1467" s="219" t="str">
        <f t="shared" si="159"/>
        <v/>
      </c>
      <c r="O1467" s="219">
        <f t="shared" si="160"/>
        <v>1</v>
      </c>
      <c r="Q1467" s="114">
        <v>1</v>
      </c>
    </row>
    <row r="1468" spans="1:17" ht="21.75" customHeight="1" x14ac:dyDescent="0.3">
      <c r="A1468" s="214">
        <f>SUBTOTAL(9,$Q$22:Q1467)+1</f>
        <v>1446</v>
      </c>
      <c r="B1468" s="223">
        <v>107130146</v>
      </c>
      <c r="C1468" s="223" t="s">
        <v>2113</v>
      </c>
      <c r="D1468" s="223" t="s">
        <v>125</v>
      </c>
      <c r="E1468" s="223">
        <v>17</v>
      </c>
      <c r="F1468" s="223">
        <v>7.8</v>
      </c>
      <c r="G1468" s="66" t="str">
        <f>IFERROR(VLOOKUP(B1468:B4508,'DOI TUONG'!$C$2:$E$1306,3,FALSE), "")</f>
        <v/>
      </c>
      <c r="H1468" s="66">
        <f t="shared" si="154"/>
        <v>0</v>
      </c>
      <c r="I1468" s="215">
        <f t="shared" si="155"/>
        <v>7.8</v>
      </c>
      <c r="J1468" s="223">
        <v>89</v>
      </c>
      <c r="K1468" s="66" t="str">
        <f t="shared" si="156"/>
        <v>Khá</v>
      </c>
      <c r="L1468" s="66">
        <f t="shared" si="157"/>
        <v>395000</v>
      </c>
      <c r="M1468" s="218" t="str">
        <f t="shared" si="158"/>
        <v/>
      </c>
      <c r="N1468" s="219" t="str">
        <f t="shared" si="159"/>
        <v/>
      </c>
      <c r="O1468" s="219">
        <f t="shared" si="160"/>
        <v>1</v>
      </c>
      <c r="Q1468" s="114">
        <v>1</v>
      </c>
    </row>
    <row r="1469" spans="1:17" ht="21.75" customHeight="1" x14ac:dyDescent="0.3">
      <c r="A1469" s="214">
        <f>SUBTOTAL(9,$Q$22:Q1468)+1</f>
        <v>1447</v>
      </c>
      <c r="B1469" s="223">
        <v>109120315</v>
      </c>
      <c r="C1469" s="223" t="s">
        <v>1137</v>
      </c>
      <c r="D1469" s="223" t="s">
        <v>99</v>
      </c>
      <c r="E1469" s="223">
        <v>19</v>
      </c>
      <c r="F1469" s="223">
        <v>7.8</v>
      </c>
      <c r="G1469" s="66" t="str">
        <f>IFERROR(VLOOKUP(B1469:B4509,'DOI TUONG'!$C$2:$E$1306,3,FALSE), "")</f>
        <v/>
      </c>
      <c r="H1469" s="66">
        <f t="shared" si="154"/>
        <v>0</v>
      </c>
      <c r="I1469" s="215">
        <f t="shared" si="155"/>
        <v>7.8</v>
      </c>
      <c r="J1469" s="223">
        <v>88</v>
      </c>
      <c r="K1469" s="66" t="str">
        <f t="shared" si="156"/>
        <v>Khá</v>
      </c>
      <c r="L1469" s="66">
        <f t="shared" si="157"/>
        <v>395000</v>
      </c>
      <c r="M1469" s="218" t="str">
        <f t="shared" si="158"/>
        <v/>
      </c>
      <c r="N1469" s="219" t="str">
        <f t="shared" si="159"/>
        <v/>
      </c>
      <c r="O1469" s="219">
        <f t="shared" si="160"/>
        <v>1</v>
      </c>
      <c r="Q1469" s="114">
        <v>1</v>
      </c>
    </row>
    <row r="1470" spans="1:17" ht="21.75" customHeight="1" x14ac:dyDescent="0.3">
      <c r="A1470" s="214">
        <f>SUBTOTAL(9,$Q$22:Q1469)+1</f>
        <v>1448</v>
      </c>
      <c r="B1470" s="223">
        <v>110140130</v>
      </c>
      <c r="C1470" s="223" t="s">
        <v>3930</v>
      </c>
      <c r="D1470" s="223" t="s">
        <v>2300</v>
      </c>
      <c r="E1470" s="223">
        <v>28</v>
      </c>
      <c r="F1470" s="223">
        <v>7.8</v>
      </c>
      <c r="G1470" s="66" t="str">
        <f>IFERROR(VLOOKUP(B1470:B4510,'DOI TUONG'!$C$2:$E$1306,3,FALSE), "")</f>
        <v/>
      </c>
      <c r="H1470" s="66">
        <f t="shared" si="154"/>
        <v>0</v>
      </c>
      <c r="I1470" s="215">
        <f t="shared" si="155"/>
        <v>7.8</v>
      </c>
      <c r="J1470" s="223">
        <v>88</v>
      </c>
      <c r="K1470" s="66" t="str">
        <f t="shared" si="156"/>
        <v>Khá</v>
      </c>
      <c r="L1470" s="66">
        <f t="shared" si="157"/>
        <v>395000</v>
      </c>
      <c r="M1470" s="218" t="str">
        <f t="shared" si="158"/>
        <v/>
      </c>
      <c r="N1470" s="219" t="str">
        <f t="shared" si="159"/>
        <v/>
      </c>
      <c r="O1470" s="219">
        <f t="shared" si="160"/>
        <v>1</v>
      </c>
      <c r="Q1470" s="114">
        <v>1</v>
      </c>
    </row>
    <row r="1471" spans="1:17" ht="21.75" customHeight="1" x14ac:dyDescent="0.3">
      <c r="A1471" s="214">
        <f>SUBTOTAL(9,$Q$22:Q1470)+1</f>
        <v>1449</v>
      </c>
      <c r="B1471" s="223">
        <v>118140047</v>
      </c>
      <c r="C1471" s="223" t="s">
        <v>3801</v>
      </c>
      <c r="D1471" s="223" t="s">
        <v>2183</v>
      </c>
      <c r="E1471" s="223">
        <v>26</v>
      </c>
      <c r="F1471" s="223">
        <v>7.8</v>
      </c>
      <c r="G1471" s="66" t="str">
        <f>IFERROR(VLOOKUP(B1471:B4511,'DOI TUONG'!$C$2:$E$1306,3,FALSE), "")</f>
        <v/>
      </c>
      <c r="H1471" s="66">
        <f t="shared" si="154"/>
        <v>0</v>
      </c>
      <c r="I1471" s="215">
        <f t="shared" si="155"/>
        <v>7.8</v>
      </c>
      <c r="J1471" s="223">
        <v>87</v>
      </c>
      <c r="K1471" s="66" t="str">
        <f t="shared" si="156"/>
        <v>Khá</v>
      </c>
      <c r="L1471" s="66">
        <f t="shared" si="157"/>
        <v>395000</v>
      </c>
      <c r="M1471" s="218" t="str">
        <f t="shared" si="158"/>
        <v/>
      </c>
      <c r="N1471" s="219" t="str">
        <f t="shared" si="159"/>
        <v/>
      </c>
      <c r="O1471" s="219">
        <f t="shared" si="160"/>
        <v>1</v>
      </c>
      <c r="Q1471" s="114">
        <v>1</v>
      </c>
    </row>
    <row r="1472" spans="1:17" ht="21.75" customHeight="1" x14ac:dyDescent="0.3">
      <c r="A1472" s="214">
        <f>SUBTOTAL(9,$Q$22:Q1471)+1</f>
        <v>1450</v>
      </c>
      <c r="B1472" s="223">
        <v>110110366</v>
      </c>
      <c r="C1472" s="223" t="s">
        <v>3931</v>
      </c>
      <c r="D1472" s="223" t="s">
        <v>150</v>
      </c>
      <c r="E1472" s="223">
        <v>19</v>
      </c>
      <c r="F1472" s="223">
        <v>7.8</v>
      </c>
      <c r="G1472" s="66" t="str">
        <f>IFERROR(VLOOKUP(B1472:B4512,'DOI TUONG'!$C$2:$E$1306,3,FALSE), "")</f>
        <v/>
      </c>
      <c r="H1472" s="66">
        <f t="shared" si="154"/>
        <v>0</v>
      </c>
      <c r="I1472" s="215">
        <f t="shared" si="155"/>
        <v>7.8</v>
      </c>
      <c r="J1472" s="223">
        <v>87</v>
      </c>
      <c r="K1472" s="66" t="str">
        <f t="shared" si="156"/>
        <v>Khá</v>
      </c>
      <c r="L1472" s="66">
        <f t="shared" si="157"/>
        <v>395000</v>
      </c>
      <c r="M1472" s="218" t="str">
        <f t="shared" si="158"/>
        <v/>
      </c>
      <c r="N1472" s="219" t="str">
        <f t="shared" si="159"/>
        <v/>
      </c>
      <c r="O1472" s="219">
        <f t="shared" si="160"/>
        <v>1</v>
      </c>
      <c r="Q1472" s="114">
        <v>1</v>
      </c>
    </row>
    <row r="1473" spans="1:17" ht="21.75" customHeight="1" x14ac:dyDescent="0.3">
      <c r="A1473" s="214">
        <f>SUBTOTAL(9,$Q$22:Q1472)+1</f>
        <v>1451</v>
      </c>
      <c r="B1473" s="223">
        <v>102140164</v>
      </c>
      <c r="C1473" s="223" t="s">
        <v>3341</v>
      </c>
      <c r="D1473" s="223" t="s">
        <v>1806</v>
      </c>
      <c r="E1473" s="223">
        <v>20</v>
      </c>
      <c r="F1473" s="223">
        <v>7.8</v>
      </c>
      <c r="G1473" s="66" t="str">
        <f>IFERROR(VLOOKUP(B1473:B4513,'DOI TUONG'!$C$2:$E$1306,3,FALSE), "")</f>
        <v/>
      </c>
      <c r="H1473" s="66">
        <f t="shared" si="154"/>
        <v>0</v>
      </c>
      <c r="I1473" s="215">
        <f t="shared" si="155"/>
        <v>7.8</v>
      </c>
      <c r="J1473" s="223">
        <v>86</v>
      </c>
      <c r="K1473" s="66" t="str">
        <f t="shared" si="156"/>
        <v>Khá</v>
      </c>
      <c r="L1473" s="66">
        <f t="shared" si="157"/>
        <v>395000</v>
      </c>
      <c r="M1473" s="218" t="str">
        <f t="shared" si="158"/>
        <v/>
      </c>
      <c r="N1473" s="219" t="str">
        <f t="shared" si="159"/>
        <v/>
      </c>
      <c r="O1473" s="219">
        <f t="shared" si="160"/>
        <v>1</v>
      </c>
      <c r="Q1473" s="114">
        <v>1</v>
      </c>
    </row>
    <row r="1474" spans="1:17" ht="21.75" customHeight="1" x14ac:dyDescent="0.3">
      <c r="A1474" s="214">
        <f>SUBTOTAL(9,$Q$22:Q1473)+1</f>
        <v>1452</v>
      </c>
      <c r="B1474" s="223">
        <v>105140210</v>
      </c>
      <c r="C1474" s="223" t="s">
        <v>1913</v>
      </c>
      <c r="D1474" s="223" t="s">
        <v>1866</v>
      </c>
      <c r="E1474" s="223">
        <v>22</v>
      </c>
      <c r="F1474" s="223">
        <v>7.8</v>
      </c>
      <c r="G1474" s="66" t="str">
        <f>IFERROR(VLOOKUP(B1474:B4514,'DOI TUONG'!$C$2:$E$1306,3,FALSE), "")</f>
        <v/>
      </c>
      <c r="H1474" s="66">
        <f t="shared" si="154"/>
        <v>0</v>
      </c>
      <c r="I1474" s="215">
        <f t="shared" si="155"/>
        <v>7.8</v>
      </c>
      <c r="J1474" s="223">
        <v>86</v>
      </c>
      <c r="K1474" s="66" t="str">
        <f t="shared" si="156"/>
        <v>Khá</v>
      </c>
      <c r="L1474" s="66">
        <f t="shared" si="157"/>
        <v>395000</v>
      </c>
      <c r="M1474" s="218" t="str">
        <f t="shared" si="158"/>
        <v/>
      </c>
      <c r="N1474" s="219" t="str">
        <f t="shared" si="159"/>
        <v/>
      </c>
      <c r="O1474" s="219">
        <f t="shared" si="160"/>
        <v>1</v>
      </c>
      <c r="Q1474" s="114">
        <v>1</v>
      </c>
    </row>
    <row r="1475" spans="1:17" ht="21.75" customHeight="1" x14ac:dyDescent="0.3">
      <c r="A1475" s="214">
        <f>SUBTOTAL(9,$Q$22:Q1474)+1</f>
        <v>1453</v>
      </c>
      <c r="B1475" s="223">
        <v>107140056</v>
      </c>
      <c r="C1475" s="223" t="s">
        <v>2049</v>
      </c>
      <c r="D1475" s="223" t="s">
        <v>2028</v>
      </c>
      <c r="E1475" s="223">
        <v>22</v>
      </c>
      <c r="F1475" s="223">
        <v>7.8</v>
      </c>
      <c r="G1475" s="66" t="str">
        <f>IFERROR(VLOOKUP(B1475:B4515,'DOI TUONG'!$C$2:$E$1306,3,FALSE), "")</f>
        <v/>
      </c>
      <c r="H1475" s="66">
        <f t="shared" si="154"/>
        <v>0</v>
      </c>
      <c r="I1475" s="215">
        <f t="shared" si="155"/>
        <v>7.8</v>
      </c>
      <c r="J1475" s="223">
        <v>86</v>
      </c>
      <c r="K1475" s="66" t="str">
        <f t="shared" si="156"/>
        <v>Khá</v>
      </c>
      <c r="L1475" s="66">
        <f t="shared" si="157"/>
        <v>395000</v>
      </c>
      <c r="M1475" s="218" t="str">
        <f t="shared" si="158"/>
        <v/>
      </c>
      <c r="N1475" s="219" t="str">
        <f t="shared" si="159"/>
        <v/>
      </c>
      <c r="O1475" s="219">
        <f t="shared" si="160"/>
        <v>1</v>
      </c>
      <c r="Q1475" s="114">
        <v>1</v>
      </c>
    </row>
    <row r="1476" spans="1:17" ht="21.75" customHeight="1" x14ac:dyDescent="0.3">
      <c r="A1476" s="214">
        <f>SUBTOTAL(9,$Q$22:Q1475)+1</f>
        <v>1454</v>
      </c>
      <c r="B1476" s="223">
        <v>102130193</v>
      </c>
      <c r="C1476" s="223" t="s">
        <v>651</v>
      </c>
      <c r="D1476" s="223" t="s">
        <v>53</v>
      </c>
      <c r="E1476" s="223">
        <v>17</v>
      </c>
      <c r="F1476" s="223">
        <v>7.8</v>
      </c>
      <c r="G1476" s="66" t="str">
        <f>IFERROR(VLOOKUP(B1476:B4516,'DOI TUONG'!$C$2:$E$1306,3,FALSE), "")</f>
        <v/>
      </c>
      <c r="H1476" s="66">
        <f t="shared" si="154"/>
        <v>0</v>
      </c>
      <c r="I1476" s="215">
        <f t="shared" si="155"/>
        <v>7.8</v>
      </c>
      <c r="J1476" s="223">
        <v>84</v>
      </c>
      <c r="K1476" s="66" t="str">
        <f t="shared" si="156"/>
        <v>Khá</v>
      </c>
      <c r="L1476" s="66">
        <f t="shared" si="157"/>
        <v>395000</v>
      </c>
      <c r="M1476" s="218" t="str">
        <f t="shared" si="158"/>
        <v/>
      </c>
      <c r="N1476" s="219" t="str">
        <f t="shared" si="159"/>
        <v/>
      </c>
      <c r="O1476" s="219">
        <f t="shared" si="160"/>
        <v>1</v>
      </c>
      <c r="Q1476" s="114">
        <v>1</v>
      </c>
    </row>
    <row r="1477" spans="1:17" ht="21.75" customHeight="1" x14ac:dyDescent="0.3">
      <c r="A1477" s="214">
        <f>SUBTOTAL(9,$Q$22:Q1476)+1</f>
        <v>1455</v>
      </c>
      <c r="B1477" s="223">
        <v>107110306</v>
      </c>
      <c r="C1477" s="223" t="s">
        <v>1334</v>
      </c>
      <c r="D1477" s="223" t="s">
        <v>132</v>
      </c>
      <c r="E1477" s="223">
        <v>19</v>
      </c>
      <c r="F1477" s="223">
        <v>7.8</v>
      </c>
      <c r="G1477" s="66" t="str">
        <f>IFERROR(VLOOKUP(B1477:B4517,'DOI TUONG'!$C$2:$E$1306,3,FALSE), "")</f>
        <v/>
      </c>
      <c r="H1477" s="66">
        <f t="shared" si="154"/>
        <v>0</v>
      </c>
      <c r="I1477" s="215">
        <f t="shared" si="155"/>
        <v>7.8</v>
      </c>
      <c r="J1477" s="223">
        <v>83</v>
      </c>
      <c r="K1477" s="66" t="str">
        <f t="shared" si="156"/>
        <v>Khá</v>
      </c>
      <c r="L1477" s="66">
        <f t="shared" si="157"/>
        <v>395000</v>
      </c>
      <c r="M1477" s="218" t="str">
        <f t="shared" si="158"/>
        <v/>
      </c>
      <c r="N1477" s="219" t="str">
        <f t="shared" si="159"/>
        <v/>
      </c>
      <c r="O1477" s="219">
        <f t="shared" si="160"/>
        <v>1</v>
      </c>
      <c r="Q1477" s="114">
        <v>1</v>
      </c>
    </row>
    <row r="1478" spans="1:17" ht="21.75" customHeight="1" x14ac:dyDescent="0.3">
      <c r="A1478" s="214">
        <f>SUBTOTAL(9,$Q$22:Q1477)+1</f>
        <v>1456</v>
      </c>
      <c r="B1478" s="223">
        <v>105130217</v>
      </c>
      <c r="C1478" s="223" t="s">
        <v>1378</v>
      </c>
      <c r="D1478" s="223" t="s">
        <v>271</v>
      </c>
      <c r="E1478" s="223">
        <v>17.5</v>
      </c>
      <c r="F1478" s="223">
        <v>7.8</v>
      </c>
      <c r="G1478" s="66" t="str">
        <f>IFERROR(VLOOKUP(B1478:B4518,'DOI TUONG'!$C$2:$E$1306,3,FALSE), "")</f>
        <v/>
      </c>
      <c r="H1478" s="66">
        <f t="shared" si="154"/>
        <v>0</v>
      </c>
      <c r="I1478" s="215">
        <f t="shared" si="155"/>
        <v>7.8</v>
      </c>
      <c r="J1478" s="223">
        <v>82</v>
      </c>
      <c r="K1478" s="66" t="str">
        <f t="shared" si="156"/>
        <v>Khá</v>
      </c>
      <c r="L1478" s="66">
        <f t="shared" si="157"/>
        <v>395000</v>
      </c>
      <c r="M1478" s="218" t="str">
        <f t="shared" si="158"/>
        <v/>
      </c>
      <c r="N1478" s="219" t="str">
        <f t="shared" si="159"/>
        <v/>
      </c>
      <c r="O1478" s="219">
        <f t="shared" si="160"/>
        <v>1</v>
      </c>
      <c r="Q1478" s="114">
        <v>1</v>
      </c>
    </row>
    <row r="1479" spans="1:17" ht="21.75" customHeight="1" x14ac:dyDescent="0.3">
      <c r="A1479" s="214">
        <f>SUBTOTAL(9,$Q$22:Q1478)+1</f>
        <v>1457</v>
      </c>
      <c r="B1479" s="223">
        <v>102130123</v>
      </c>
      <c r="C1479" s="223" t="s">
        <v>3342</v>
      </c>
      <c r="D1479" s="223" t="s">
        <v>339</v>
      </c>
      <c r="E1479" s="223">
        <v>20</v>
      </c>
      <c r="F1479" s="223">
        <v>7.8</v>
      </c>
      <c r="G1479" s="66" t="str">
        <f>IFERROR(VLOOKUP(B1479:B4519,'DOI TUONG'!$C$2:$E$1306,3,FALSE), "")</f>
        <v/>
      </c>
      <c r="H1479" s="66">
        <f t="shared" si="154"/>
        <v>0</v>
      </c>
      <c r="I1479" s="215">
        <f t="shared" si="155"/>
        <v>7.8</v>
      </c>
      <c r="J1479" s="223">
        <v>80</v>
      </c>
      <c r="K1479" s="66" t="str">
        <f t="shared" si="156"/>
        <v>Khá</v>
      </c>
      <c r="L1479" s="66">
        <f t="shared" si="157"/>
        <v>395000</v>
      </c>
      <c r="M1479" s="218" t="str">
        <f t="shared" si="158"/>
        <v/>
      </c>
      <c r="N1479" s="219" t="str">
        <f t="shared" si="159"/>
        <v/>
      </c>
      <c r="O1479" s="219">
        <f t="shared" si="160"/>
        <v>1</v>
      </c>
      <c r="Q1479" s="114">
        <v>1</v>
      </c>
    </row>
    <row r="1480" spans="1:17" ht="21.75" customHeight="1" x14ac:dyDescent="0.3">
      <c r="A1480" s="214">
        <f>SUBTOTAL(9,$Q$22:Q1479)+1</f>
        <v>1458</v>
      </c>
      <c r="B1480" s="223">
        <v>105140100</v>
      </c>
      <c r="C1480" s="223" t="s">
        <v>1929</v>
      </c>
      <c r="D1480" s="223" t="s">
        <v>1869</v>
      </c>
      <c r="E1480" s="223">
        <v>20</v>
      </c>
      <c r="F1480" s="223">
        <v>7.8</v>
      </c>
      <c r="G1480" s="66" t="str">
        <f>IFERROR(VLOOKUP(B1480:B4520,'DOI TUONG'!$C$2:$E$1306,3,FALSE), "")</f>
        <v/>
      </c>
      <c r="H1480" s="66">
        <f t="shared" si="154"/>
        <v>0</v>
      </c>
      <c r="I1480" s="215">
        <f t="shared" si="155"/>
        <v>7.8</v>
      </c>
      <c r="J1480" s="223">
        <v>80</v>
      </c>
      <c r="K1480" s="66" t="str">
        <f t="shared" si="156"/>
        <v>Khá</v>
      </c>
      <c r="L1480" s="66">
        <f t="shared" si="157"/>
        <v>395000</v>
      </c>
      <c r="M1480" s="218" t="str">
        <f t="shared" si="158"/>
        <v/>
      </c>
      <c r="N1480" s="219" t="str">
        <f t="shared" si="159"/>
        <v/>
      </c>
      <c r="O1480" s="219">
        <f t="shared" si="160"/>
        <v>1</v>
      </c>
      <c r="Q1480" s="114">
        <v>1</v>
      </c>
    </row>
    <row r="1481" spans="1:17" ht="21.75" customHeight="1" x14ac:dyDescent="0.3">
      <c r="A1481" s="214">
        <f>SUBTOTAL(9,$Q$22:Q1480)+1</f>
        <v>1459</v>
      </c>
      <c r="B1481" s="223">
        <v>117120138</v>
      </c>
      <c r="C1481" s="223" t="s">
        <v>1158</v>
      </c>
      <c r="D1481" s="223" t="s">
        <v>92</v>
      </c>
      <c r="E1481" s="223">
        <v>15</v>
      </c>
      <c r="F1481" s="223">
        <v>7.79</v>
      </c>
      <c r="G1481" s="66" t="str">
        <f>IFERROR(VLOOKUP(B1481:B4521,'DOI TUONG'!$C$2:$E$1306,3,FALSE), "")</f>
        <v/>
      </c>
      <c r="H1481" s="66">
        <f t="shared" si="154"/>
        <v>0</v>
      </c>
      <c r="I1481" s="215">
        <f t="shared" si="155"/>
        <v>7.79</v>
      </c>
      <c r="J1481" s="223">
        <v>91</v>
      </c>
      <c r="K1481" s="66" t="str">
        <f t="shared" si="156"/>
        <v>Khá</v>
      </c>
      <c r="L1481" s="66">
        <f t="shared" si="157"/>
        <v>395000</v>
      </c>
      <c r="M1481" s="218" t="str">
        <f t="shared" si="158"/>
        <v/>
      </c>
      <c r="N1481" s="219" t="str">
        <f t="shared" si="159"/>
        <v/>
      </c>
      <c r="O1481" s="219">
        <f t="shared" si="160"/>
        <v>1</v>
      </c>
      <c r="Q1481" s="114">
        <v>1</v>
      </c>
    </row>
    <row r="1482" spans="1:17" ht="21.75" customHeight="1" x14ac:dyDescent="0.3">
      <c r="A1482" s="214">
        <f>SUBTOTAL(9,$Q$22:Q1481)+1</f>
        <v>1460</v>
      </c>
      <c r="B1482" s="223">
        <v>118110153</v>
      </c>
      <c r="C1482" s="223" t="s">
        <v>3802</v>
      </c>
      <c r="D1482" s="223" t="s">
        <v>95</v>
      </c>
      <c r="E1482" s="223">
        <v>20</v>
      </c>
      <c r="F1482" s="223">
        <v>7.79</v>
      </c>
      <c r="G1482" s="66" t="str">
        <f>IFERROR(VLOOKUP(B1482:B4522,'DOI TUONG'!$C$2:$E$1306,3,FALSE), "")</f>
        <v/>
      </c>
      <c r="H1482" s="66">
        <f t="shared" si="154"/>
        <v>0</v>
      </c>
      <c r="I1482" s="215">
        <f t="shared" si="155"/>
        <v>7.79</v>
      </c>
      <c r="J1482" s="223">
        <v>90</v>
      </c>
      <c r="K1482" s="66" t="str">
        <f t="shared" si="156"/>
        <v>Khá</v>
      </c>
      <c r="L1482" s="66">
        <f t="shared" si="157"/>
        <v>395000</v>
      </c>
      <c r="M1482" s="218" t="str">
        <f t="shared" si="158"/>
        <v/>
      </c>
      <c r="N1482" s="219" t="str">
        <f t="shared" si="159"/>
        <v/>
      </c>
      <c r="O1482" s="219">
        <f t="shared" si="160"/>
        <v>1</v>
      </c>
      <c r="Q1482" s="114">
        <v>1</v>
      </c>
    </row>
    <row r="1483" spans="1:17" ht="21.75" customHeight="1" x14ac:dyDescent="0.3">
      <c r="A1483" s="214">
        <f>SUBTOTAL(9,$Q$22:Q1482)+1</f>
        <v>1461</v>
      </c>
      <c r="B1483" s="223">
        <v>101130158</v>
      </c>
      <c r="C1483" s="223" t="s">
        <v>344</v>
      </c>
      <c r="D1483" s="223" t="s">
        <v>62</v>
      </c>
      <c r="E1483" s="223">
        <v>16.5</v>
      </c>
      <c r="F1483" s="223">
        <v>7.49</v>
      </c>
      <c r="G1483" s="66" t="str">
        <f>IFERROR(VLOOKUP(B1483:B4523,'DOI TUONG'!$C$2:$E$1306,3,FALSE), "")</f>
        <v>BT CĐ</v>
      </c>
      <c r="H1483" s="66">
        <f t="shared" si="154"/>
        <v>0.3</v>
      </c>
      <c r="I1483" s="215">
        <f t="shared" si="155"/>
        <v>7.79</v>
      </c>
      <c r="J1483" s="223">
        <v>89</v>
      </c>
      <c r="K1483" s="66" t="str">
        <f t="shared" si="156"/>
        <v>Khá</v>
      </c>
      <c r="L1483" s="66">
        <f t="shared" si="157"/>
        <v>395000</v>
      </c>
      <c r="M1483" s="218" t="str">
        <f t="shared" si="158"/>
        <v/>
      </c>
      <c r="N1483" s="219" t="str">
        <f t="shared" si="159"/>
        <v/>
      </c>
      <c r="O1483" s="219">
        <f t="shared" si="160"/>
        <v>1</v>
      </c>
      <c r="Q1483" s="114">
        <v>1</v>
      </c>
    </row>
    <row r="1484" spans="1:17" ht="21.75" customHeight="1" x14ac:dyDescent="0.3">
      <c r="A1484" s="214">
        <f>SUBTOTAL(9,$Q$22:Q1483)+1</f>
        <v>1462</v>
      </c>
      <c r="B1484" s="223">
        <v>101110180</v>
      </c>
      <c r="C1484" s="223" t="s">
        <v>1374</v>
      </c>
      <c r="D1484" s="223" t="s">
        <v>170</v>
      </c>
      <c r="E1484" s="223">
        <v>20</v>
      </c>
      <c r="F1484" s="223">
        <v>7.79</v>
      </c>
      <c r="G1484" s="66" t="str">
        <f>IFERROR(VLOOKUP(B1484:B4524,'DOI TUONG'!$C$2:$E$1306,3,FALSE), "")</f>
        <v/>
      </c>
      <c r="H1484" s="66">
        <f t="shared" si="154"/>
        <v>0</v>
      </c>
      <c r="I1484" s="215">
        <f t="shared" si="155"/>
        <v>7.79</v>
      </c>
      <c r="J1484" s="223">
        <v>88</v>
      </c>
      <c r="K1484" s="66" t="str">
        <f t="shared" si="156"/>
        <v>Khá</v>
      </c>
      <c r="L1484" s="66">
        <f t="shared" si="157"/>
        <v>395000</v>
      </c>
      <c r="M1484" s="218" t="str">
        <f t="shared" si="158"/>
        <v/>
      </c>
      <c r="N1484" s="219" t="str">
        <f t="shared" si="159"/>
        <v/>
      </c>
      <c r="O1484" s="219">
        <f t="shared" si="160"/>
        <v>1</v>
      </c>
      <c r="Q1484" s="114">
        <v>1</v>
      </c>
    </row>
    <row r="1485" spans="1:17" ht="21.75" customHeight="1" x14ac:dyDescent="0.3">
      <c r="A1485" s="214">
        <f>SUBTOTAL(9,$Q$22:Q1484)+1</f>
        <v>1463</v>
      </c>
      <c r="B1485" s="223">
        <v>101110182</v>
      </c>
      <c r="C1485" s="223" t="s">
        <v>1770</v>
      </c>
      <c r="D1485" s="223" t="s">
        <v>170</v>
      </c>
      <c r="E1485" s="223">
        <v>22</v>
      </c>
      <c r="F1485" s="223">
        <v>7.79</v>
      </c>
      <c r="G1485" s="66" t="str">
        <f>IFERROR(VLOOKUP(B1485:B4525,'DOI TUONG'!$C$2:$E$1306,3,FALSE), "")</f>
        <v/>
      </c>
      <c r="H1485" s="66">
        <f t="shared" si="154"/>
        <v>0</v>
      </c>
      <c r="I1485" s="215">
        <f t="shared" si="155"/>
        <v>7.79</v>
      </c>
      <c r="J1485" s="223">
        <v>88</v>
      </c>
      <c r="K1485" s="66" t="str">
        <f t="shared" si="156"/>
        <v>Khá</v>
      </c>
      <c r="L1485" s="66">
        <f t="shared" si="157"/>
        <v>395000</v>
      </c>
      <c r="M1485" s="218" t="str">
        <f t="shared" si="158"/>
        <v/>
      </c>
      <c r="N1485" s="219" t="str">
        <f t="shared" si="159"/>
        <v/>
      </c>
      <c r="O1485" s="219">
        <f t="shared" si="160"/>
        <v>1</v>
      </c>
      <c r="Q1485" s="114">
        <v>1</v>
      </c>
    </row>
    <row r="1486" spans="1:17" ht="21.75" customHeight="1" x14ac:dyDescent="0.3">
      <c r="A1486" s="214">
        <f>SUBTOTAL(9,$Q$22:Q1485)+1</f>
        <v>1464</v>
      </c>
      <c r="B1486" s="223">
        <v>105110250</v>
      </c>
      <c r="C1486" s="223" t="s">
        <v>864</v>
      </c>
      <c r="D1486" s="223" t="s">
        <v>35</v>
      </c>
      <c r="E1486" s="223">
        <v>15</v>
      </c>
      <c r="F1486" s="223">
        <v>7.79</v>
      </c>
      <c r="G1486" s="66" t="str">
        <f>IFERROR(VLOOKUP(B1486:B4526,'DOI TUONG'!$C$2:$E$1306,3,FALSE), "")</f>
        <v/>
      </c>
      <c r="H1486" s="66">
        <f t="shared" si="154"/>
        <v>0</v>
      </c>
      <c r="I1486" s="215">
        <f t="shared" si="155"/>
        <v>7.79</v>
      </c>
      <c r="J1486" s="223">
        <v>88</v>
      </c>
      <c r="K1486" s="66" t="str">
        <f t="shared" si="156"/>
        <v>Khá</v>
      </c>
      <c r="L1486" s="66">
        <f t="shared" si="157"/>
        <v>395000</v>
      </c>
      <c r="M1486" s="218" t="str">
        <f t="shared" si="158"/>
        <v/>
      </c>
      <c r="N1486" s="219" t="str">
        <f t="shared" si="159"/>
        <v/>
      </c>
      <c r="O1486" s="219">
        <f t="shared" si="160"/>
        <v>1</v>
      </c>
      <c r="Q1486" s="114">
        <v>1</v>
      </c>
    </row>
    <row r="1487" spans="1:17" ht="21.75" customHeight="1" x14ac:dyDescent="0.3">
      <c r="A1487" s="214">
        <f>SUBTOTAL(9,$Q$22:Q1486)+1</f>
        <v>1465</v>
      </c>
      <c r="B1487" s="223">
        <v>105110414</v>
      </c>
      <c r="C1487" s="223" t="s">
        <v>3458</v>
      </c>
      <c r="D1487" s="223" t="s">
        <v>400</v>
      </c>
      <c r="E1487" s="223">
        <v>15</v>
      </c>
      <c r="F1487" s="223">
        <v>7.79</v>
      </c>
      <c r="G1487" s="66" t="str">
        <f>IFERROR(VLOOKUP(B1487:B4527,'DOI TUONG'!$C$2:$E$1306,3,FALSE), "")</f>
        <v/>
      </c>
      <c r="H1487" s="66">
        <f t="shared" si="154"/>
        <v>0</v>
      </c>
      <c r="I1487" s="215">
        <f t="shared" si="155"/>
        <v>7.79</v>
      </c>
      <c r="J1487" s="223">
        <v>88</v>
      </c>
      <c r="K1487" s="66" t="str">
        <f t="shared" si="156"/>
        <v>Khá</v>
      </c>
      <c r="L1487" s="66">
        <f t="shared" si="157"/>
        <v>395000</v>
      </c>
      <c r="M1487" s="218" t="str">
        <f t="shared" si="158"/>
        <v/>
      </c>
      <c r="N1487" s="219" t="str">
        <f t="shared" si="159"/>
        <v/>
      </c>
      <c r="O1487" s="219">
        <f t="shared" si="160"/>
        <v>1</v>
      </c>
      <c r="Q1487" s="114">
        <v>1</v>
      </c>
    </row>
    <row r="1488" spans="1:17" ht="21.75" customHeight="1" x14ac:dyDescent="0.3">
      <c r="A1488" s="214">
        <f>SUBTOTAL(9,$Q$22:Q1487)+1</f>
        <v>1466</v>
      </c>
      <c r="B1488" s="223">
        <v>107120180</v>
      </c>
      <c r="C1488" s="223" t="s">
        <v>2957</v>
      </c>
      <c r="D1488" s="223" t="s">
        <v>29</v>
      </c>
      <c r="E1488" s="223">
        <v>16</v>
      </c>
      <c r="F1488" s="223">
        <v>7.79</v>
      </c>
      <c r="G1488" s="66" t="str">
        <f>IFERROR(VLOOKUP(B1488:B4528,'DOI TUONG'!$C$2:$E$1306,3,FALSE), "")</f>
        <v/>
      </c>
      <c r="H1488" s="66">
        <f t="shared" si="154"/>
        <v>0</v>
      </c>
      <c r="I1488" s="215">
        <f t="shared" si="155"/>
        <v>7.79</v>
      </c>
      <c r="J1488" s="223">
        <v>88</v>
      </c>
      <c r="K1488" s="66" t="str">
        <f t="shared" si="156"/>
        <v>Khá</v>
      </c>
      <c r="L1488" s="66">
        <f t="shared" si="157"/>
        <v>395000</v>
      </c>
      <c r="M1488" s="218" t="str">
        <f t="shared" si="158"/>
        <v/>
      </c>
      <c r="N1488" s="219" t="str">
        <f t="shared" si="159"/>
        <v/>
      </c>
      <c r="O1488" s="219">
        <f t="shared" si="160"/>
        <v>1</v>
      </c>
      <c r="Q1488" s="114">
        <v>1</v>
      </c>
    </row>
    <row r="1489" spans="1:17" ht="21.75" customHeight="1" x14ac:dyDescent="0.3">
      <c r="A1489" s="214">
        <f>SUBTOTAL(9,$Q$22:Q1488)+1</f>
        <v>1467</v>
      </c>
      <c r="B1489" s="223">
        <v>118130167</v>
      </c>
      <c r="C1489" s="223" t="s">
        <v>1643</v>
      </c>
      <c r="D1489" s="223" t="s">
        <v>59</v>
      </c>
      <c r="E1489" s="223">
        <v>18</v>
      </c>
      <c r="F1489" s="223">
        <v>7.79</v>
      </c>
      <c r="G1489" s="66" t="str">
        <f>IFERROR(VLOOKUP(B1489:B4529,'DOI TUONG'!$C$2:$E$1306,3,FALSE), "")</f>
        <v/>
      </c>
      <c r="H1489" s="66">
        <f t="shared" si="154"/>
        <v>0</v>
      </c>
      <c r="I1489" s="215">
        <f t="shared" si="155"/>
        <v>7.79</v>
      </c>
      <c r="J1489" s="223">
        <v>88</v>
      </c>
      <c r="K1489" s="66" t="str">
        <f t="shared" si="156"/>
        <v>Khá</v>
      </c>
      <c r="L1489" s="66">
        <f t="shared" si="157"/>
        <v>395000</v>
      </c>
      <c r="M1489" s="218" t="str">
        <f t="shared" si="158"/>
        <v/>
      </c>
      <c r="N1489" s="219" t="str">
        <f t="shared" si="159"/>
        <v/>
      </c>
      <c r="O1489" s="219">
        <f t="shared" si="160"/>
        <v>1</v>
      </c>
      <c r="Q1489" s="114">
        <v>1</v>
      </c>
    </row>
    <row r="1490" spans="1:17" ht="21.75" customHeight="1" x14ac:dyDescent="0.3">
      <c r="A1490" s="214">
        <f>SUBTOTAL(9,$Q$22:Q1489)+1</f>
        <v>1468</v>
      </c>
      <c r="B1490" s="223">
        <v>110110270</v>
      </c>
      <c r="C1490" s="223" t="s">
        <v>3932</v>
      </c>
      <c r="D1490" s="223" t="s">
        <v>175</v>
      </c>
      <c r="E1490" s="223">
        <v>21</v>
      </c>
      <c r="F1490" s="223">
        <v>7.79</v>
      </c>
      <c r="G1490" s="66" t="str">
        <f>IFERROR(VLOOKUP(B1490:B4530,'DOI TUONG'!$C$2:$E$1306,3,FALSE), "")</f>
        <v/>
      </c>
      <c r="H1490" s="66">
        <f t="shared" si="154"/>
        <v>0</v>
      </c>
      <c r="I1490" s="215">
        <f t="shared" si="155"/>
        <v>7.79</v>
      </c>
      <c r="J1490" s="223">
        <v>88</v>
      </c>
      <c r="K1490" s="66" t="str">
        <f t="shared" si="156"/>
        <v>Khá</v>
      </c>
      <c r="L1490" s="66">
        <f t="shared" si="157"/>
        <v>395000</v>
      </c>
      <c r="M1490" s="218" t="str">
        <f t="shared" si="158"/>
        <v/>
      </c>
      <c r="N1490" s="219" t="str">
        <f t="shared" si="159"/>
        <v/>
      </c>
      <c r="O1490" s="219">
        <f t="shared" si="160"/>
        <v>1</v>
      </c>
      <c r="Q1490" s="114">
        <v>1</v>
      </c>
    </row>
    <row r="1491" spans="1:17" ht="21.75" customHeight="1" x14ac:dyDescent="0.3">
      <c r="A1491" s="214">
        <f>SUBTOTAL(9,$Q$22:Q1490)+1</f>
        <v>1469</v>
      </c>
      <c r="B1491" s="223">
        <v>107110374</v>
      </c>
      <c r="C1491" s="223" t="s">
        <v>3601</v>
      </c>
      <c r="D1491" s="223" t="s">
        <v>112</v>
      </c>
      <c r="E1491" s="223">
        <v>17</v>
      </c>
      <c r="F1491" s="223">
        <v>7.79</v>
      </c>
      <c r="G1491" s="66" t="str">
        <f>IFERROR(VLOOKUP(B1491:B4531,'DOI TUONG'!$C$2:$E$1306,3,FALSE), "")</f>
        <v/>
      </c>
      <c r="H1491" s="66">
        <f t="shared" si="154"/>
        <v>0</v>
      </c>
      <c r="I1491" s="215">
        <f t="shared" si="155"/>
        <v>7.79</v>
      </c>
      <c r="J1491" s="223">
        <v>87</v>
      </c>
      <c r="K1491" s="66" t="str">
        <f t="shared" si="156"/>
        <v>Khá</v>
      </c>
      <c r="L1491" s="66">
        <f t="shared" si="157"/>
        <v>395000</v>
      </c>
      <c r="M1491" s="218" t="str">
        <f t="shared" si="158"/>
        <v/>
      </c>
      <c r="N1491" s="219" t="str">
        <f t="shared" si="159"/>
        <v/>
      </c>
      <c r="O1491" s="219">
        <f t="shared" si="160"/>
        <v>1</v>
      </c>
      <c r="Q1491" s="114">
        <v>1</v>
      </c>
    </row>
    <row r="1492" spans="1:17" ht="21.75" customHeight="1" x14ac:dyDescent="0.3">
      <c r="A1492" s="214">
        <f>SUBTOTAL(9,$Q$22:Q1491)+1</f>
        <v>1470</v>
      </c>
      <c r="B1492" s="223">
        <v>118120107</v>
      </c>
      <c r="C1492" s="223" t="s">
        <v>1657</v>
      </c>
      <c r="D1492" s="223" t="s">
        <v>80</v>
      </c>
      <c r="E1492" s="223">
        <v>19</v>
      </c>
      <c r="F1492" s="223">
        <v>7.79</v>
      </c>
      <c r="G1492" s="66" t="str">
        <f>IFERROR(VLOOKUP(B1492:B4532,'DOI TUONG'!$C$2:$E$1306,3,FALSE), "")</f>
        <v/>
      </c>
      <c r="H1492" s="66">
        <f t="shared" si="154"/>
        <v>0</v>
      </c>
      <c r="I1492" s="215">
        <f t="shared" si="155"/>
        <v>7.79</v>
      </c>
      <c r="J1492" s="223">
        <v>87</v>
      </c>
      <c r="K1492" s="66" t="str">
        <f t="shared" si="156"/>
        <v>Khá</v>
      </c>
      <c r="L1492" s="66">
        <f t="shared" si="157"/>
        <v>395000</v>
      </c>
      <c r="M1492" s="218" t="str">
        <f t="shared" si="158"/>
        <v/>
      </c>
      <c r="N1492" s="219" t="str">
        <f t="shared" si="159"/>
        <v/>
      </c>
      <c r="O1492" s="219">
        <f t="shared" si="160"/>
        <v>1</v>
      </c>
      <c r="Q1492" s="114">
        <v>1</v>
      </c>
    </row>
    <row r="1493" spans="1:17" ht="21.75" customHeight="1" x14ac:dyDescent="0.3">
      <c r="A1493" s="214">
        <f>SUBTOTAL(9,$Q$22:Q1492)+1</f>
        <v>1471</v>
      </c>
      <c r="B1493" s="223">
        <v>117110068</v>
      </c>
      <c r="C1493" s="223" t="s">
        <v>1198</v>
      </c>
      <c r="D1493" s="223" t="s">
        <v>278</v>
      </c>
      <c r="E1493" s="223">
        <v>19</v>
      </c>
      <c r="F1493" s="223">
        <v>7.79</v>
      </c>
      <c r="G1493" s="66" t="str">
        <f>IFERROR(VLOOKUP(B1493:B4533,'DOI TUONG'!$C$2:$E$1306,3,FALSE), "")</f>
        <v/>
      </c>
      <c r="H1493" s="66">
        <f t="shared" si="154"/>
        <v>0</v>
      </c>
      <c r="I1493" s="215">
        <f t="shared" si="155"/>
        <v>7.79</v>
      </c>
      <c r="J1493" s="223">
        <v>86</v>
      </c>
      <c r="K1493" s="66" t="str">
        <f t="shared" si="156"/>
        <v>Khá</v>
      </c>
      <c r="L1493" s="66">
        <f t="shared" si="157"/>
        <v>395000</v>
      </c>
      <c r="M1493" s="218" t="str">
        <f t="shared" si="158"/>
        <v/>
      </c>
      <c r="N1493" s="219" t="str">
        <f t="shared" si="159"/>
        <v/>
      </c>
      <c r="O1493" s="219">
        <f t="shared" si="160"/>
        <v>1</v>
      </c>
      <c r="Q1493" s="114">
        <v>1</v>
      </c>
    </row>
    <row r="1494" spans="1:17" ht="21.75" customHeight="1" x14ac:dyDescent="0.3">
      <c r="A1494" s="214">
        <f>SUBTOTAL(9,$Q$22:Q1493)+1</f>
        <v>1472</v>
      </c>
      <c r="B1494" s="223">
        <v>118120183</v>
      </c>
      <c r="C1494" s="223" t="s">
        <v>989</v>
      </c>
      <c r="D1494" s="223" t="s">
        <v>166</v>
      </c>
      <c r="E1494" s="223">
        <v>18</v>
      </c>
      <c r="F1494" s="223">
        <v>7.79</v>
      </c>
      <c r="G1494" s="66" t="str">
        <f>IFERROR(VLOOKUP(B1494:B4534,'DOI TUONG'!$C$2:$E$1306,3,FALSE), "")</f>
        <v/>
      </c>
      <c r="H1494" s="66">
        <f t="shared" ref="H1494:H1557" si="161">IF(G1494="UV ĐT",0.3, 0)+IF(G1494="UV HSV", 0.3, 0)+IF(G1494="PBT LCĐ", 0.3,0)+ IF(G1494="UV LCĐ", 0.2, 0)+IF(G1494="BT CĐ", 0.3,0)+ IF(G1494="PBT CĐ", 0.2,0)+ IF(G1494="CN CLB", 0.2,0)+ IF(G1494="CN DĐ", 0.2,0)+IF(G1494="TĐXK", 0.3, 0)+IF(G1494="PĐXK", 0.2, 0)+IF(G1494="LT", 0.3,0)+IF(G1494="LP", 0.2, 0)+IF(G1494="GK 0.2",0.2,0)+IF(G1494="GK 0.3", 0.3, 0)+IF(G1494="TB ĐD",0.3,0)+IF(G1494="PB ĐD",0.2,0)+IF(G1494="ĐT ĐTQ",0.3,0)+IF(G1494="ĐP ĐTQ",0.2,0)</f>
        <v>0</v>
      </c>
      <c r="I1494" s="215">
        <f t="shared" ref="I1494:I1557" si="162">F1494+H1494</f>
        <v>7.79</v>
      </c>
      <c r="J1494" s="223">
        <v>86</v>
      </c>
      <c r="K1494" s="66" t="str">
        <f t="shared" ref="K1494:K1557" si="163">IF(AND(I1494&gt;=9,J1494&gt;=90), "Xuất sắc", IF(AND(I1494&gt;=8,J1494&gt;=80), "Giỏi", "Khá"))</f>
        <v>Khá</v>
      </c>
      <c r="L1494" s="66">
        <f t="shared" ref="L1494:L1557" si="164">IF(K1494="Xuất sắc", 500000, IF(K1494="Giỏi", 450000, 395000))</f>
        <v>395000</v>
      </c>
      <c r="M1494" s="218" t="str">
        <f t="shared" si="158"/>
        <v/>
      </c>
      <c r="N1494" s="219" t="str">
        <f t="shared" si="159"/>
        <v/>
      </c>
      <c r="O1494" s="219">
        <f t="shared" si="160"/>
        <v>1</v>
      </c>
      <c r="Q1494" s="114">
        <v>1</v>
      </c>
    </row>
    <row r="1495" spans="1:17" ht="21.75" customHeight="1" x14ac:dyDescent="0.3">
      <c r="A1495" s="214">
        <f>SUBTOTAL(9,$Q$22:Q1494)+1</f>
        <v>1473</v>
      </c>
      <c r="B1495" s="223">
        <v>109120229</v>
      </c>
      <c r="C1495" s="223" t="s">
        <v>3866</v>
      </c>
      <c r="D1495" s="223" t="s">
        <v>204</v>
      </c>
      <c r="E1495" s="223">
        <v>19</v>
      </c>
      <c r="F1495" s="223">
        <v>7.79</v>
      </c>
      <c r="G1495" s="66" t="str">
        <f>IFERROR(VLOOKUP(B1495:B4535,'DOI TUONG'!$C$2:$E$1306,3,FALSE), "")</f>
        <v/>
      </c>
      <c r="H1495" s="66">
        <f t="shared" si="161"/>
        <v>0</v>
      </c>
      <c r="I1495" s="215">
        <f t="shared" si="162"/>
        <v>7.79</v>
      </c>
      <c r="J1495" s="223">
        <v>86</v>
      </c>
      <c r="K1495" s="66" t="str">
        <f t="shared" si="163"/>
        <v>Khá</v>
      </c>
      <c r="L1495" s="66">
        <f t="shared" si="164"/>
        <v>395000</v>
      </c>
      <c r="M1495" s="218" t="str">
        <f t="shared" si="158"/>
        <v/>
      </c>
      <c r="N1495" s="219" t="str">
        <f t="shared" si="159"/>
        <v/>
      </c>
      <c r="O1495" s="219">
        <f t="shared" si="160"/>
        <v>1</v>
      </c>
      <c r="Q1495" s="114">
        <v>1</v>
      </c>
    </row>
    <row r="1496" spans="1:17" ht="21.75" customHeight="1" x14ac:dyDescent="0.3">
      <c r="A1496" s="214">
        <f>SUBTOTAL(9,$Q$22:Q1495)+1</f>
        <v>1474</v>
      </c>
      <c r="B1496" s="223">
        <v>105130229</v>
      </c>
      <c r="C1496" s="223" t="s">
        <v>3459</v>
      </c>
      <c r="D1496" s="223" t="s">
        <v>271</v>
      </c>
      <c r="E1496" s="223">
        <v>22.5</v>
      </c>
      <c r="F1496" s="223">
        <v>7.79</v>
      </c>
      <c r="G1496" s="66" t="str">
        <f>IFERROR(VLOOKUP(B1496:B4536,'DOI TUONG'!$C$2:$E$1306,3,FALSE), "")</f>
        <v/>
      </c>
      <c r="H1496" s="66">
        <f t="shared" si="161"/>
        <v>0</v>
      </c>
      <c r="I1496" s="215">
        <f t="shared" si="162"/>
        <v>7.79</v>
      </c>
      <c r="J1496" s="223">
        <v>85</v>
      </c>
      <c r="K1496" s="66" t="str">
        <f t="shared" si="163"/>
        <v>Khá</v>
      </c>
      <c r="L1496" s="66">
        <f t="shared" si="164"/>
        <v>395000</v>
      </c>
      <c r="M1496" s="218" t="str">
        <f t="shared" si="158"/>
        <v/>
      </c>
      <c r="N1496" s="219" t="str">
        <f t="shared" si="159"/>
        <v/>
      </c>
      <c r="O1496" s="219">
        <f t="shared" si="160"/>
        <v>1</v>
      </c>
      <c r="Q1496" s="114">
        <v>1</v>
      </c>
    </row>
    <row r="1497" spans="1:17" ht="21.75" customHeight="1" x14ac:dyDescent="0.3">
      <c r="A1497" s="214">
        <f>SUBTOTAL(9,$Q$22:Q1496)+1</f>
        <v>1475</v>
      </c>
      <c r="B1497" s="223">
        <v>118110127</v>
      </c>
      <c r="C1497" s="223" t="s">
        <v>2213</v>
      </c>
      <c r="D1497" s="223" t="s">
        <v>231</v>
      </c>
      <c r="E1497" s="223">
        <v>17</v>
      </c>
      <c r="F1497" s="223">
        <v>7.79</v>
      </c>
      <c r="G1497" s="66" t="str">
        <f>IFERROR(VLOOKUP(B1497:B4537,'DOI TUONG'!$C$2:$E$1306,3,FALSE), "")</f>
        <v/>
      </c>
      <c r="H1497" s="66">
        <f t="shared" si="161"/>
        <v>0</v>
      </c>
      <c r="I1497" s="215">
        <f t="shared" si="162"/>
        <v>7.79</v>
      </c>
      <c r="J1497" s="223">
        <v>85</v>
      </c>
      <c r="K1497" s="66" t="str">
        <f t="shared" si="163"/>
        <v>Khá</v>
      </c>
      <c r="L1497" s="66">
        <f t="shared" si="164"/>
        <v>395000</v>
      </c>
      <c r="M1497" s="218" t="str">
        <f t="shared" si="158"/>
        <v/>
      </c>
      <c r="N1497" s="219" t="str">
        <f t="shared" si="159"/>
        <v/>
      </c>
      <c r="O1497" s="219">
        <f t="shared" si="160"/>
        <v>1</v>
      </c>
      <c r="Q1497" s="114">
        <v>1</v>
      </c>
    </row>
    <row r="1498" spans="1:17" ht="21.75" customHeight="1" x14ac:dyDescent="0.3">
      <c r="A1498" s="214">
        <f>SUBTOTAL(9,$Q$22:Q1497)+1</f>
        <v>1476</v>
      </c>
      <c r="B1498" s="223">
        <v>110140110</v>
      </c>
      <c r="C1498" s="223" t="s">
        <v>2320</v>
      </c>
      <c r="D1498" s="223" t="s">
        <v>2296</v>
      </c>
      <c r="E1498" s="223">
        <v>19</v>
      </c>
      <c r="F1498" s="223">
        <v>7.79</v>
      </c>
      <c r="G1498" s="66" t="str">
        <f>IFERROR(VLOOKUP(B1498:B4538,'DOI TUONG'!$C$2:$E$1306,3,FALSE), "")</f>
        <v/>
      </c>
      <c r="H1498" s="66">
        <f t="shared" si="161"/>
        <v>0</v>
      </c>
      <c r="I1498" s="215">
        <f t="shared" si="162"/>
        <v>7.79</v>
      </c>
      <c r="J1498" s="223">
        <v>85</v>
      </c>
      <c r="K1498" s="66" t="str">
        <f t="shared" si="163"/>
        <v>Khá</v>
      </c>
      <c r="L1498" s="66">
        <f t="shared" si="164"/>
        <v>395000</v>
      </c>
      <c r="M1498" s="218" t="str">
        <f t="shared" si="158"/>
        <v/>
      </c>
      <c r="N1498" s="219" t="str">
        <f t="shared" si="159"/>
        <v/>
      </c>
      <c r="O1498" s="219">
        <f t="shared" si="160"/>
        <v>1</v>
      </c>
      <c r="Q1498" s="114">
        <v>1</v>
      </c>
    </row>
    <row r="1499" spans="1:17" ht="21.75" customHeight="1" x14ac:dyDescent="0.3">
      <c r="A1499" s="214">
        <f>SUBTOTAL(9,$Q$22:Q1498)+1</f>
        <v>1477</v>
      </c>
      <c r="B1499" s="223">
        <v>107120173</v>
      </c>
      <c r="C1499" s="223" t="s">
        <v>1363</v>
      </c>
      <c r="D1499" s="223" t="s">
        <v>29</v>
      </c>
      <c r="E1499" s="223">
        <v>16</v>
      </c>
      <c r="F1499" s="223">
        <v>7.59</v>
      </c>
      <c r="G1499" s="66" t="str">
        <f>IFERROR(VLOOKUP(B1499:B4539,'DOI TUONG'!$C$2:$E$1306,3,FALSE), "")</f>
        <v>LP</v>
      </c>
      <c r="H1499" s="66">
        <f t="shared" si="161"/>
        <v>0.2</v>
      </c>
      <c r="I1499" s="215">
        <f t="shared" si="162"/>
        <v>7.79</v>
      </c>
      <c r="J1499" s="223">
        <v>85</v>
      </c>
      <c r="K1499" s="66" t="str">
        <f t="shared" si="163"/>
        <v>Khá</v>
      </c>
      <c r="L1499" s="66">
        <f t="shared" si="164"/>
        <v>395000</v>
      </c>
      <c r="M1499" s="218" t="str">
        <f t="shared" si="158"/>
        <v/>
      </c>
      <c r="N1499" s="219" t="str">
        <f t="shared" si="159"/>
        <v/>
      </c>
      <c r="O1499" s="219">
        <f t="shared" si="160"/>
        <v>1</v>
      </c>
      <c r="Q1499" s="114">
        <v>1</v>
      </c>
    </row>
    <row r="1500" spans="1:17" ht="21.75" customHeight="1" x14ac:dyDescent="0.3">
      <c r="A1500" s="214">
        <f>SUBTOTAL(9,$Q$22:Q1499)+1</f>
        <v>1478</v>
      </c>
      <c r="B1500" s="223">
        <v>107140197</v>
      </c>
      <c r="C1500" s="223" t="s">
        <v>3602</v>
      </c>
      <c r="D1500" s="223" t="s">
        <v>1991</v>
      </c>
      <c r="E1500" s="223">
        <v>18</v>
      </c>
      <c r="F1500" s="223">
        <v>7.79</v>
      </c>
      <c r="G1500" s="66" t="str">
        <f>IFERROR(VLOOKUP(B1500:B4540,'DOI TUONG'!$C$2:$E$1306,3,FALSE), "")</f>
        <v/>
      </c>
      <c r="H1500" s="66">
        <f t="shared" si="161"/>
        <v>0</v>
      </c>
      <c r="I1500" s="215">
        <f t="shared" si="162"/>
        <v>7.79</v>
      </c>
      <c r="J1500" s="223">
        <v>84</v>
      </c>
      <c r="K1500" s="66" t="str">
        <f t="shared" si="163"/>
        <v>Khá</v>
      </c>
      <c r="L1500" s="66">
        <f t="shared" si="164"/>
        <v>395000</v>
      </c>
      <c r="M1500" s="218" t="str">
        <f t="shared" ref="M1500:M1563" si="165">IF(K1500="Xuất sắc",1,"")</f>
        <v/>
      </c>
      <c r="N1500" s="219" t="str">
        <f t="shared" ref="N1500:N1563" si="166">IF(K1500="Giỏi",1,"")</f>
        <v/>
      </c>
      <c r="O1500" s="219">
        <f t="shared" ref="O1500:O1563" si="167">IF(K1500="Khá",1,"")</f>
        <v>1</v>
      </c>
      <c r="Q1500" s="114">
        <v>1</v>
      </c>
    </row>
    <row r="1501" spans="1:17" ht="21.75" customHeight="1" x14ac:dyDescent="0.3">
      <c r="A1501" s="214">
        <f>SUBTOTAL(9,$Q$22:Q1500)+1</f>
        <v>1479</v>
      </c>
      <c r="B1501" s="223">
        <v>105110312</v>
      </c>
      <c r="C1501" s="223" t="s">
        <v>1163</v>
      </c>
      <c r="D1501" s="223" t="s">
        <v>56</v>
      </c>
      <c r="E1501" s="223">
        <v>15</v>
      </c>
      <c r="F1501" s="223">
        <v>7.79</v>
      </c>
      <c r="G1501" s="66" t="str">
        <f>IFERROR(VLOOKUP(B1501:B4541,'DOI TUONG'!$C$2:$E$1306,3,FALSE), "")</f>
        <v/>
      </c>
      <c r="H1501" s="66">
        <f t="shared" si="161"/>
        <v>0</v>
      </c>
      <c r="I1501" s="215">
        <f t="shared" si="162"/>
        <v>7.79</v>
      </c>
      <c r="J1501" s="223">
        <v>83</v>
      </c>
      <c r="K1501" s="66" t="str">
        <f t="shared" si="163"/>
        <v>Khá</v>
      </c>
      <c r="L1501" s="66">
        <f t="shared" si="164"/>
        <v>395000</v>
      </c>
      <c r="M1501" s="218" t="str">
        <f t="shared" si="165"/>
        <v/>
      </c>
      <c r="N1501" s="219" t="str">
        <f t="shared" si="166"/>
        <v/>
      </c>
      <c r="O1501" s="219">
        <f t="shared" si="167"/>
        <v>1</v>
      </c>
      <c r="Q1501" s="114">
        <v>1</v>
      </c>
    </row>
    <row r="1502" spans="1:17" ht="21.75" customHeight="1" x14ac:dyDescent="0.3">
      <c r="A1502" s="214">
        <f>SUBTOTAL(9,$Q$22:Q1501)+1</f>
        <v>1480</v>
      </c>
      <c r="B1502" s="223">
        <v>118140106</v>
      </c>
      <c r="C1502" s="223" t="s">
        <v>3803</v>
      </c>
      <c r="D1502" s="223" t="s">
        <v>2232</v>
      </c>
      <c r="E1502" s="223">
        <v>27</v>
      </c>
      <c r="F1502" s="223">
        <v>7.79</v>
      </c>
      <c r="G1502" s="66" t="str">
        <f>IFERROR(VLOOKUP(B1502:B4542,'DOI TUONG'!$C$2:$E$1306,3,FALSE), "")</f>
        <v/>
      </c>
      <c r="H1502" s="66">
        <f t="shared" si="161"/>
        <v>0</v>
      </c>
      <c r="I1502" s="215">
        <f t="shared" si="162"/>
        <v>7.79</v>
      </c>
      <c r="J1502" s="223">
        <v>83</v>
      </c>
      <c r="K1502" s="66" t="str">
        <f t="shared" si="163"/>
        <v>Khá</v>
      </c>
      <c r="L1502" s="66">
        <f t="shared" si="164"/>
        <v>395000</v>
      </c>
      <c r="M1502" s="218" t="str">
        <f t="shared" si="165"/>
        <v/>
      </c>
      <c r="N1502" s="219" t="str">
        <f t="shared" si="166"/>
        <v/>
      </c>
      <c r="O1502" s="219">
        <f t="shared" si="167"/>
        <v>1</v>
      </c>
      <c r="Q1502" s="114">
        <v>1</v>
      </c>
    </row>
    <row r="1503" spans="1:17" ht="21.75" customHeight="1" x14ac:dyDescent="0.3">
      <c r="A1503" s="214">
        <f>SUBTOTAL(9,$Q$22:Q1502)+1</f>
        <v>1481</v>
      </c>
      <c r="B1503" s="223">
        <v>117120143</v>
      </c>
      <c r="C1503" s="223" t="s">
        <v>3733</v>
      </c>
      <c r="D1503" s="223" t="s">
        <v>92</v>
      </c>
      <c r="E1503" s="223">
        <v>17</v>
      </c>
      <c r="F1503" s="223">
        <v>7.79</v>
      </c>
      <c r="G1503" s="66" t="str">
        <f>IFERROR(VLOOKUP(B1503:B4543,'DOI TUONG'!$C$2:$E$1306,3,FALSE), "")</f>
        <v/>
      </c>
      <c r="H1503" s="66">
        <f t="shared" si="161"/>
        <v>0</v>
      </c>
      <c r="I1503" s="215">
        <f t="shared" si="162"/>
        <v>7.79</v>
      </c>
      <c r="J1503" s="223">
        <v>75</v>
      </c>
      <c r="K1503" s="66" t="str">
        <f t="shared" si="163"/>
        <v>Khá</v>
      </c>
      <c r="L1503" s="66">
        <f t="shared" si="164"/>
        <v>395000</v>
      </c>
      <c r="M1503" s="218" t="str">
        <f t="shared" si="165"/>
        <v/>
      </c>
      <c r="N1503" s="219" t="str">
        <f t="shared" si="166"/>
        <v/>
      </c>
      <c r="O1503" s="219">
        <f t="shared" si="167"/>
        <v>1</v>
      </c>
      <c r="Q1503" s="114">
        <v>1</v>
      </c>
    </row>
    <row r="1504" spans="1:17" ht="21.75" customHeight="1" x14ac:dyDescent="0.3">
      <c r="A1504" s="214">
        <f>SUBTOTAL(9,$Q$22:Q1503)+1</f>
        <v>1482</v>
      </c>
      <c r="B1504" s="223">
        <v>117110076</v>
      </c>
      <c r="C1504" s="223" t="s">
        <v>812</v>
      </c>
      <c r="D1504" s="223" t="s">
        <v>278</v>
      </c>
      <c r="E1504" s="223">
        <v>19</v>
      </c>
      <c r="F1504" s="223">
        <v>7.78</v>
      </c>
      <c r="G1504" s="66" t="str">
        <f>IFERROR(VLOOKUP(B1504:B4544,'DOI TUONG'!$C$2:$E$1306,3,FALSE), "")</f>
        <v/>
      </c>
      <c r="H1504" s="66">
        <f t="shared" si="161"/>
        <v>0</v>
      </c>
      <c r="I1504" s="215">
        <f t="shared" si="162"/>
        <v>7.78</v>
      </c>
      <c r="J1504" s="223">
        <v>90</v>
      </c>
      <c r="K1504" s="66" t="str">
        <f t="shared" si="163"/>
        <v>Khá</v>
      </c>
      <c r="L1504" s="66">
        <f t="shared" si="164"/>
        <v>395000</v>
      </c>
      <c r="M1504" s="218" t="str">
        <f t="shared" si="165"/>
        <v/>
      </c>
      <c r="N1504" s="219" t="str">
        <f t="shared" si="166"/>
        <v/>
      </c>
      <c r="O1504" s="219">
        <f t="shared" si="167"/>
        <v>1</v>
      </c>
      <c r="Q1504" s="114">
        <v>1</v>
      </c>
    </row>
    <row r="1505" spans="1:17" ht="21.75" customHeight="1" x14ac:dyDescent="0.3">
      <c r="A1505" s="214">
        <f>SUBTOTAL(9,$Q$22:Q1504)+1</f>
        <v>1483</v>
      </c>
      <c r="B1505" s="223">
        <v>118120173</v>
      </c>
      <c r="C1505" s="223" t="s">
        <v>1028</v>
      </c>
      <c r="D1505" s="223" t="s">
        <v>166</v>
      </c>
      <c r="E1505" s="223">
        <v>18</v>
      </c>
      <c r="F1505" s="223">
        <v>7.78</v>
      </c>
      <c r="G1505" s="66" t="str">
        <f>IFERROR(VLOOKUP(B1505:B4545,'DOI TUONG'!$C$2:$E$1306,3,FALSE), "")</f>
        <v/>
      </c>
      <c r="H1505" s="66">
        <f t="shared" si="161"/>
        <v>0</v>
      </c>
      <c r="I1505" s="215">
        <f t="shared" si="162"/>
        <v>7.78</v>
      </c>
      <c r="J1505" s="223">
        <v>89</v>
      </c>
      <c r="K1505" s="66" t="str">
        <f t="shared" si="163"/>
        <v>Khá</v>
      </c>
      <c r="L1505" s="66">
        <f t="shared" si="164"/>
        <v>395000</v>
      </c>
      <c r="M1505" s="218" t="str">
        <f t="shared" si="165"/>
        <v/>
      </c>
      <c r="N1505" s="219" t="str">
        <f t="shared" si="166"/>
        <v/>
      </c>
      <c r="O1505" s="219">
        <f t="shared" si="167"/>
        <v>1</v>
      </c>
      <c r="Q1505" s="114">
        <v>1</v>
      </c>
    </row>
    <row r="1506" spans="1:17" ht="21.75" customHeight="1" x14ac:dyDescent="0.3">
      <c r="A1506" s="214">
        <f>SUBTOTAL(9,$Q$22:Q1505)+1</f>
        <v>1484</v>
      </c>
      <c r="B1506" s="223">
        <v>118120138</v>
      </c>
      <c r="C1506" s="223" t="s">
        <v>1203</v>
      </c>
      <c r="D1506" s="223" t="s">
        <v>166</v>
      </c>
      <c r="E1506" s="223">
        <v>18</v>
      </c>
      <c r="F1506" s="223">
        <v>7.78</v>
      </c>
      <c r="G1506" s="66" t="str">
        <f>IFERROR(VLOOKUP(B1506:B4546,'DOI TUONG'!$C$2:$E$1306,3,FALSE), "")</f>
        <v/>
      </c>
      <c r="H1506" s="66">
        <f t="shared" si="161"/>
        <v>0</v>
      </c>
      <c r="I1506" s="215">
        <f t="shared" si="162"/>
        <v>7.78</v>
      </c>
      <c r="J1506" s="223">
        <v>89</v>
      </c>
      <c r="K1506" s="66" t="str">
        <f t="shared" si="163"/>
        <v>Khá</v>
      </c>
      <c r="L1506" s="66">
        <f t="shared" si="164"/>
        <v>395000</v>
      </c>
      <c r="M1506" s="218" t="str">
        <f t="shared" si="165"/>
        <v/>
      </c>
      <c r="N1506" s="219" t="str">
        <f t="shared" si="166"/>
        <v/>
      </c>
      <c r="O1506" s="219">
        <f t="shared" si="167"/>
        <v>1</v>
      </c>
      <c r="Q1506" s="114">
        <v>1</v>
      </c>
    </row>
    <row r="1507" spans="1:17" ht="21.75" customHeight="1" x14ac:dyDescent="0.3">
      <c r="A1507" s="214">
        <f>SUBTOTAL(9,$Q$22:Q1506)+1</f>
        <v>1485</v>
      </c>
      <c r="B1507" s="223">
        <v>110120213</v>
      </c>
      <c r="C1507" s="223" t="s">
        <v>874</v>
      </c>
      <c r="D1507" s="223" t="s">
        <v>45</v>
      </c>
      <c r="E1507" s="223">
        <v>16.5</v>
      </c>
      <c r="F1507" s="223">
        <v>7.78</v>
      </c>
      <c r="G1507" s="66" t="str">
        <f>IFERROR(VLOOKUP(B1507:B4547,'DOI TUONG'!$C$2:$E$1306,3,FALSE), "")</f>
        <v/>
      </c>
      <c r="H1507" s="66">
        <f t="shared" si="161"/>
        <v>0</v>
      </c>
      <c r="I1507" s="215">
        <f t="shared" si="162"/>
        <v>7.78</v>
      </c>
      <c r="J1507" s="223">
        <v>89</v>
      </c>
      <c r="K1507" s="66" t="str">
        <f t="shared" si="163"/>
        <v>Khá</v>
      </c>
      <c r="L1507" s="66">
        <f t="shared" si="164"/>
        <v>395000</v>
      </c>
      <c r="M1507" s="218" t="str">
        <f t="shared" si="165"/>
        <v/>
      </c>
      <c r="N1507" s="219" t="str">
        <f t="shared" si="166"/>
        <v/>
      </c>
      <c r="O1507" s="219">
        <f t="shared" si="167"/>
        <v>1</v>
      </c>
      <c r="Q1507" s="114">
        <v>1</v>
      </c>
    </row>
    <row r="1508" spans="1:17" ht="21.75" customHeight="1" x14ac:dyDescent="0.3">
      <c r="A1508" s="214">
        <f>SUBTOTAL(9,$Q$22:Q1507)+1</f>
        <v>1486</v>
      </c>
      <c r="B1508" s="223">
        <v>117130067</v>
      </c>
      <c r="C1508" s="223" t="s">
        <v>2142</v>
      </c>
      <c r="D1508" s="223" t="s">
        <v>295</v>
      </c>
      <c r="E1508" s="223">
        <v>17.5</v>
      </c>
      <c r="F1508" s="223">
        <v>7.78</v>
      </c>
      <c r="G1508" s="66" t="str">
        <f>IFERROR(VLOOKUP(B1508:B4548,'DOI TUONG'!$C$2:$E$1306,3,FALSE), "")</f>
        <v/>
      </c>
      <c r="H1508" s="66">
        <f t="shared" si="161"/>
        <v>0</v>
      </c>
      <c r="I1508" s="215">
        <f t="shared" si="162"/>
        <v>7.78</v>
      </c>
      <c r="J1508" s="223">
        <v>88</v>
      </c>
      <c r="K1508" s="66" t="str">
        <f t="shared" si="163"/>
        <v>Khá</v>
      </c>
      <c r="L1508" s="66">
        <f t="shared" si="164"/>
        <v>395000</v>
      </c>
      <c r="M1508" s="218" t="str">
        <f t="shared" si="165"/>
        <v/>
      </c>
      <c r="N1508" s="219" t="str">
        <f t="shared" si="166"/>
        <v/>
      </c>
      <c r="O1508" s="219">
        <f t="shared" si="167"/>
        <v>1</v>
      </c>
      <c r="Q1508" s="114">
        <v>1</v>
      </c>
    </row>
    <row r="1509" spans="1:17" ht="21.75" customHeight="1" x14ac:dyDescent="0.3">
      <c r="A1509" s="214">
        <f>SUBTOTAL(9,$Q$22:Q1508)+1</f>
        <v>1487</v>
      </c>
      <c r="B1509" s="223">
        <v>118120170</v>
      </c>
      <c r="C1509" s="223" t="s">
        <v>1354</v>
      </c>
      <c r="D1509" s="223" t="s">
        <v>166</v>
      </c>
      <c r="E1509" s="223">
        <v>18</v>
      </c>
      <c r="F1509" s="223">
        <v>7.78</v>
      </c>
      <c r="G1509" s="66" t="str">
        <f>IFERROR(VLOOKUP(B1509:B4549,'DOI TUONG'!$C$2:$E$1306,3,FALSE), "")</f>
        <v/>
      </c>
      <c r="H1509" s="66">
        <f t="shared" si="161"/>
        <v>0</v>
      </c>
      <c r="I1509" s="215">
        <f t="shared" si="162"/>
        <v>7.78</v>
      </c>
      <c r="J1509" s="223">
        <v>88</v>
      </c>
      <c r="K1509" s="66" t="str">
        <f t="shared" si="163"/>
        <v>Khá</v>
      </c>
      <c r="L1509" s="66">
        <f t="shared" si="164"/>
        <v>395000</v>
      </c>
      <c r="M1509" s="218" t="str">
        <f t="shared" si="165"/>
        <v/>
      </c>
      <c r="N1509" s="219" t="str">
        <f t="shared" si="166"/>
        <v/>
      </c>
      <c r="O1509" s="219">
        <f t="shared" si="167"/>
        <v>1</v>
      </c>
      <c r="Q1509" s="114">
        <v>1</v>
      </c>
    </row>
    <row r="1510" spans="1:17" ht="21.75" customHeight="1" x14ac:dyDescent="0.3">
      <c r="A1510" s="214">
        <f>SUBTOTAL(9,$Q$22:Q1509)+1</f>
        <v>1488</v>
      </c>
      <c r="B1510" s="223">
        <v>108120030</v>
      </c>
      <c r="C1510" s="223" t="s">
        <v>318</v>
      </c>
      <c r="D1510" s="223" t="s">
        <v>245</v>
      </c>
      <c r="E1510" s="223">
        <v>20</v>
      </c>
      <c r="F1510" s="223">
        <v>7.78</v>
      </c>
      <c r="G1510" s="66" t="str">
        <f>IFERROR(VLOOKUP(B1510:B4550,'DOI TUONG'!$C$2:$E$1306,3,FALSE), "")</f>
        <v/>
      </c>
      <c r="H1510" s="66">
        <f t="shared" si="161"/>
        <v>0</v>
      </c>
      <c r="I1510" s="215">
        <f t="shared" si="162"/>
        <v>7.78</v>
      </c>
      <c r="J1510" s="223">
        <v>88</v>
      </c>
      <c r="K1510" s="66" t="str">
        <f t="shared" si="163"/>
        <v>Khá</v>
      </c>
      <c r="L1510" s="66">
        <f t="shared" si="164"/>
        <v>395000</v>
      </c>
      <c r="M1510" s="218" t="str">
        <f t="shared" si="165"/>
        <v/>
      </c>
      <c r="N1510" s="219" t="str">
        <f t="shared" si="166"/>
        <v/>
      </c>
      <c r="O1510" s="219">
        <f t="shared" si="167"/>
        <v>1</v>
      </c>
      <c r="Q1510" s="114">
        <v>1</v>
      </c>
    </row>
    <row r="1511" spans="1:17" ht="21.75" customHeight="1" x14ac:dyDescent="0.3">
      <c r="A1511" s="214">
        <f>SUBTOTAL(9,$Q$22:Q1510)+1</f>
        <v>1489</v>
      </c>
      <c r="B1511" s="223">
        <v>117120042</v>
      </c>
      <c r="C1511" s="223" t="s">
        <v>3734</v>
      </c>
      <c r="D1511" s="223" t="s">
        <v>189</v>
      </c>
      <c r="E1511" s="223">
        <v>17</v>
      </c>
      <c r="F1511" s="223">
        <v>7.78</v>
      </c>
      <c r="G1511" s="66" t="str">
        <f>IFERROR(VLOOKUP(B1511:B4551,'DOI TUONG'!$C$2:$E$1306,3,FALSE), "")</f>
        <v/>
      </c>
      <c r="H1511" s="66">
        <f t="shared" si="161"/>
        <v>0</v>
      </c>
      <c r="I1511" s="215">
        <f t="shared" si="162"/>
        <v>7.78</v>
      </c>
      <c r="J1511" s="223">
        <v>87</v>
      </c>
      <c r="K1511" s="66" t="str">
        <f t="shared" si="163"/>
        <v>Khá</v>
      </c>
      <c r="L1511" s="66">
        <f t="shared" si="164"/>
        <v>395000</v>
      </c>
      <c r="M1511" s="218" t="str">
        <f t="shared" si="165"/>
        <v/>
      </c>
      <c r="N1511" s="219" t="str">
        <f t="shared" si="166"/>
        <v/>
      </c>
      <c r="O1511" s="219">
        <f t="shared" si="167"/>
        <v>1</v>
      </c>
      <c r="Q1511" s="114">
        <v>1</v>
      </c>
    </row>
    <row r="1512" spans="1:17" ht="21.75" customHeight="1" x14ac:dyDescent="0.3">
      <c r="A1512" s="214">
        <f>SUBTOTAL(9,$Q$22:Q1511)+1</f>
        <v>1490</v>
      </c>
      <c r="B1512" s="223">
        <v>101110447</v>
      </c>
      <c r="C1512" s="223" t="s">
        <v>1505</v>
      </c>
      <c r="D1512" s="223" t="s">
        <v>100</v>
      </c>
      <c r="E1512" s="223">
        <v>26</v>
      </c>
      <c r="F1512" s="223">
        <v>7.78</v>
      </c>
      <c r="G1512" s="66" t="str">
        <f>IFERROR(VLOOKUP(B1512:B4552,'DOI TUONG'!$C$2:$E$1306,3,FALSE), "")</f>
        <v/>
      </c>
      <c r="H1512" s="66">
        <f t="shared" si="161"/>
        <v>0</v>
      </c>
      <c r="I1512" s="215">
        <f t="shared" si="162"/>
        <v>7.78</v>
      </c>
      <c r="J1512" s="223">
        <v>86</v>
      </c>
      <c r="K1512" s="66" t="str">
        <f t="shared" si="163"/>
        <v>Khá</v>
      </c>
      <c r="L1512" s="66">
        <f t="shared" si="164"/>
        <v>395000</v>
      </c>
      <c r="M1512" s="218" t="str">
        <f t="shared" si="165"/>
        <v/>
      </c>
      <c r="N1512" s="219" t="str">
        <f t="shared" si="166"/>
        <v/>
      </c>
      <c r="O1512" s="219">
        <f t="shared" si="167"/>
        <v>1</v>
      </c>
      <c r="Q1512" s="114">
        <v>1</v>
      </c>
    </row>
    <row r="1513" spans="1:17" ht="21.75" customHeight="1" x14ac:dyDescent="0.3">
      <c r="A1513" s="214">
        <f>SUBTOTAL(9,$Q$22:Q1512)+1</f>
        <v>1491</v>
      </c>
      <c r="B1513" s="223">
        <v>101110480</v>
      </c>
      <c r="C1513" s="223" t="s">
        <v>1661</v>
      </c>
      <c r="D1513" s="223" t="s">
        <v>100</v>
      </c>
      <c r="E1513" s="223">
        <v>24</v>
      </c>
      <c r="F1513" s="223">
        <v>7.78</v>
      </c>
      <c r="G1513" s="66" t="str">
        <f>IFERROR(VLOOKUP(B1513:B4553,'DOI TUONG'!$C$2:$E$1306,3,FALSE), "")</f>
        <v/>
      </c>
      <c r="H1513" s="66">
        <f t="shared" si="161"/>
        <v>0</v>
      </c>
      <c r="I1513" s="215">
        <f t="shared" si="162"/>
        <v>7.78</v>
      </c>
      <c r="J1513" s="223">
        <v>86</v>
      </c>
      <c r="K1513" s="66" t="str">
        <f t="shared" si="163"/>
        <v>Khá</v>
      </c>
      <c r="L1513" s="66">
        <f t="shared" si="164"/>
        <v>395000</v>
      </c>
      <c r="M1513" s="218" t="str">
        <f t="shared" si="165"/>
        <v/>
      </c>
      <c r="N1513" s="219" t="str">
        <f t="shared" si="166"/>
        <v/>
      </c>
      <c r="O1513" s="219">
        <f t="shared" si="167"/>
        <v>1</v>
      </c>
      <c r="Q1513" s="114">
        <v>1</v>
      </c>
    </row>
    <row r="1514" spans="1:17" ht="21.75" customHeight="1" x14ac:dyDescent="0.3">
      <c r="A1514" s="214">
        <f>SUBTOTAL(9,$Q$22:Q1513)+1</f>
        <v>1492</v>
      </c>
      <c r="B1514" s="223">
        <v>107110256</v>
      </c>
      <c r="C1514" s="223" t="s">
        <v>978</v>
      </c>
      <c r="D1514" s="223" t="s">
        <v>162</v>
      </c>
      <c r="E1514" s="223">
        <v>19</v>
      </c>
      <c r="F1514" s="223">
        <v>7.78</v>
      </c>
      <c r="G1514" s="66" t="str">
        <f>IFERROR(VLOOKUP(B1514:B4554,'DOI TUONG'!$C$2:$E$1306,3,FALSE), "")</f>
        <v/>
      </c>
      <c r="H1514" s="66">
        <f t="shared" si="161"/>
        <v>0</v>
      </c>
      <c r="I1514" s="215">
        <f t="shared" si="162"/>
        <v>7.78</v>
      </c>
      <c r="J1514" s="223">
        <v>86</v>
      </c>
      <c r="K1514" s="66" t="str">
        <f t="shared" si="163"/>
        <v>Khá</v>
      </c>
      <c r="L1514" s="66">
        <f t="shared" si="164"/>
        <v>395000</v>
      </c>
      <c r="M1514" s="218" t="str">
        <f t="shared" si="165"/>
        <v/>
      </c>
      <c r="N1514" s="219" t="str">
        <f t="shared" si="166"/>
        <v/>
      </c>
      <c r="O1514" s="219">
        <f t="shared" si="167"/>
        <v>1</v>
      </c>
      <c r="Q1514" s="114">
        <v>1</v>
      </c>
    </row>
    <row r="1515" spans="1:17" ht="21.75" customHeight="1" x14ac:dyDescent="0.3">
      <c r="A1515" s="214">
        <f>SUBTOTAL(9,$Q$22:Q1514)+1</f>
        <v>1493</v>
      </c>
      <c r="B1515" s="223">
        <v>117120167</v>
      </c>
      <c r="C1515" s="223" t="s">
        <v>3735</v>
      </c>
      <c r="D1515" s="223" t="s">
        <v>92</v>
      </c>
      <c r="E1515" s="223">
        <v>19</v>
      </c>
      <c r="F1515" s="223">
        <v>7.78</v>
      </c>
      <c r="G1515" s="66" t="str">
        <f>IFERROR(VLOOKUP(B1515:B4555,'DOI TUONG'!$C$2:$E$1306,3,FALSE), "")</f>
        <v/>
      </c>
      <c r="H1515" s="66">
        <f t="shared" si="161"/>
        <v>0</v>
      </c>
      <c r="I1515" s="215">
        <f t="shared" si="162"/>
        <v>7.78</v>
      </c>
      <c r="J1515" s="223">
        <v>85</v>
      </c>
      <c r="K1515" s="66" t="str">
        <f t="shared" si="163"/>
        <v>Khá</v>
      </c>
      <c r="L1515" s="66">
        <f t="shared" si="164"/>
        <v>395000</v>
      </c>
      <c r="M1515" s="218" t="str">
        <f t="shared" si="165"/>
        <v/>
      </c>
      <c r="N1515" s="219" t="str">
        <f t="shared" si="166"/>
        <v/>
      </c>
      <c r="O1515" s="219">
        <f t="shared" si="167"/>
        <v>1</v>
      </c>
      <c r="Q1515" s="114">
        <v>1</v>
      </c>
    </row>
    <row r="1516" spans="1:17" ht="21.75" customHeight="1" x14ac:dyDescent="0.3">
      <c r="A1516" s="214">
        <f>SUBTOTAL(9,$Q$22:Q1515)+1</f>
        <v>1494</v>
      </c>
      <c r="B1516" s="223">
        <v>118120058</v>
      </c>
      <c r="C1516" s="223" t="s">
        <v>3804</v>
      </c>
      <c r="D1516" s="223" t="s">
        <v>82</v>
      </c>
      <c r="E1516" s="223">
        <v>19</v>
      </c>
      <c r="F1516" s="223">
        <v>7.78</v>
      </c>
      <c r="G1516" s="66" t="str">
        <f>IFERROR(VLOOKUP(B1516:B4556,'DOI TUONG'!$C$2:$E$1306,3,FALSE), "")</f>
        <v/>
      </c>
      <c r="H1516" s="66">
        <f t="shared" si="161"/>
        <v>0</v>
      </c>
      <c r="I1516" s="215">
        <f t="shared" si="162"/>
        <v>7.78</v>
      </c>
      <c r="J1516" s="223">
        <v>85</v>
      </c>
      <c r="K1516" s="66" t="str">
        <f t="shared" si="163"/>
        <v>Khá</v>
      </c>
      <c r="L1516" s="66">
        <f t="shared" si="164"/>
        <v>395000</v>
      </c>
      <c r="M1516" s="218" t="str">
        <f t="shared" si="165"/>
        <v/>
      </c>
      <c r="N1516" s="219" t="str">
        <f t="shared" si="166"/>
        <v/>
      </c>
      <c r="O1516" s="219">
        <f t="shared" si="167"/>
        <v>1</v>
      </c>
      <c r="Q1516" s="114">
        <v>1</v>
      </c>
    </row>
    <row r="1517" spans="1:17" ht="21.75" customHeight="1" x14ac:dyDescent="0.3">
      <c r="A1517" s="214">
        <f>SUBTOTAL(9,$Q$22:Q1516)+1</f>
        <v>1495</v>
      </c>
      <c r="B1517" s="223">
        <v>109110310</v>
      </c>
      <c r="C1517" s="223" t="s">
        <v>1063</v>
      </c>
      <c r="D1517" s="223" t="s">
        <v>194</v>
      </c>
      <c r="E1517" s="223">
        <v>18.5</v>
      </c>
      <c r="F1517" s="223">
        <v>7.78</v>
      </c>
      <c r="G1517" s="66" t="str">
        <f>IFERROR(VLOOKUP(B1517:B4557,'DOI TUONG'!$C$2:$E$1306,3,FALSE), "")</f>
        <v/>
      </c>
      <c r="H1517" s="66">
        <f t="shared" si="161"/>
        <v>0</v>
      </c>
      <c r="I1517" s="215">
        <f t="shared" si="162"/>
        <v>7.78</v>
      </c>
      <c r="J1517" s="223">
        <v>85</v>
      </c>
      <c r="K1517" s="66" t="str">
        <f t="shared" si="163"/>
        <v>Khá</v>
      </c>
      <c r="L1517" s="66">
        <f t="shared" si="164"/>
        <v>395000</v>
      </c>
      <c r="M1517" s="218" t="str">
        <f t="shared" si="165"/>
        <v/>
      </c>
      <c r="N1517" s="219" t="str">
        <f t="shared" si="166"/>
        <v/>
      </c>
      <c r="O1517" s="219">
        <f t="shared" si="167"/>
        <v>1</v>
      </c>
      <c r="Q1517" s="114">
        <v>1</v>
      </c>
    </row>
    <row r="1518" spans="1:17" ht="21.75" customHeight="1" x14ac:dyDescent="0.3">
      <c r="A1518" s="214">
        <f>SUBTOTAL(9,$Q$22:Q1517)+1</f>
        <v>1496</v>
      </c>
      <c r="B1518" s="223">
        <v>110110403</v>
      </c>
      <c r="C1518" s="223" t="s">
        <v>2319</v>
      </c>
      <c r="D1518" s="223" t="s">
        <v>150</v>
      </c>
      <c r="E1518" s="223">
        <v>19</v>
      </c>
      <c r="F1518" s="223">
        <v>7.78</v>
      </c>
      <c r="G1518" s="66" t="str">
        <f>IFERROR(VLOOKUP(B1518:B4558,'DOI TUONG'!$C$2:$E$1306,3,FALSE), "")</f>
        <v/>
      </c>
      <c r="H1518" s="66">
        <f t="shared" si="161"/>
        <v>0</v>
      </c>
      <c r="I1518" s="215">
        <f t="shared" si="162"/>
        <v>7.78</v>
      </c>
      <c r="J1518" s="223">
        <v>85</v>
      </c>
      <c r="K1518" s="66" t="str">
        <f t="shared" si="163"/>
        <v>Khá</v>
      </c>
      <c r="L1518" s="66">
        <f t="shared" si="164"/>
        <v>395000</v>
      </c>
      <c r="M1518" s="218" t="str">
        <f t="shared" si="165"/>
        <v/>
      </c>
      <c r="N1518" s="219" t="str">
        <f t="shared" si="166"/>
        <v/>
      </c>
      <c r="O1518" s="219">
        <f t="shared" si="167"/>
        <v>1</v>
      </c>
      <c r="Q1518" s="114">
        <v>1</v>
      </c>
    </row>
    <row r="1519" spans="1:17" ht="21.75" customHeight="1" x14ac:dyDescent="0.3">
      <c r="A1519" s="214">
        <f>SUBTOTAL(9,$Q$22:Q1518)+1</f>
        <v>1497</v>
      </c>
      <c r="B1519" s="223">
        <v>104110145</v>
      </c>
      <c r="C1519" s="223" t="s">
        <v>1512</v>
      </c>
      <c r="D1519" s="223" t="s">
        <v>197</v>
      </c>
      <c r="E1519" s="223">
        <v>21</v>
      </c>
      <c r="F1519" s="223">
        <v>7.78</v>
      </c>
      <c r="G1519" s="66" t="str">
        <f>IFERROR(VLOOKUP(B1519:B4559,'DOI TUONG'!$C$2:$E$1306,3,FALSE), "")</f>
        <v/>
      </c>
      <c r="H1519" s="66">
        <f t="shared" si="161"/>
        <v>0</v>
      </c>
      <c r="I1519" s="215">
        <f t="shared" si="162"/>
        <v>7.78</v>
      </c>
      <c r="J1519" s="223">
        <v>84</v>
      </c>
      <c r="K1519" s="66" t="str">
        <f t="shared" si="163"/>
        <v>Khá</v>
      </c>
      <c r="L1519" s="66">
        <f t="shared" si="164"/>
        <v>395000</v>
      </c>
      <c r="M1519" s="218" t="str">
        <f t="shared" si="165"/>
        <v/>
      </c>
      <c r="N1519" s="219" t="str">
        <f t="shared" si="166"/>
        <v/>
      </c>
      <c r="O1519" s="219">
        <f t="shared" si="167"/>
        <v>1</v>
      </c>
      <c r="Q1519" s="114">
        <v>1</v>
      </c>
    </row>
    <row r="1520" spans="1:17" ht="21.75" customHeight="1" x14ac:dyDescent="0.3">
      <c r="A1520" s="214">
        <f>SUBTOTAL(9,$Q$22:Q1519)+1</f>
        <v>1498</v>
      </c>
      <c r="B1520" s="223">
        <v>104120067</v>
      </c>
      <c r="C1520" s="223" t="s">
        <v>3102</v>
      </c>
      <c r="D1520" s="223" t="s">
        <v>392</v>
      </c>
      <c r="E1520" s="223">
        <v>17</v>
      </c>
      <c r="F1520" s="223">
        <v>7.78</v>
      </c>
      <c r="G1520" s="66" t="str">
        <f>IFERROR(VLOOKUP(B1520:B4560,'DOI TUONG'!$C$2:$E$1306,3,FALSE), "")</f>
        <v/>
      </c>
      <c r="H1520" s="66">
        <f t="shared" si="161"/>
        <v>0</v>
      </c>
      <c r="I1520" s="215">
        <f t="shared" si="162"/>
        <v>7.78</v>
      </c>
      <c r="J1520" s="223">
        <v>84</v>
      </c>
      <c r="K1520" s="66" t="str">
        <f t="shared" si="163"/>
        <v>Khá</v>
      </c>
      <c r="L1520" s="66">
        <f t="shared" si="164"/>
        <v>395000</v>
      </c>
      <c r="M1520" s="218" t="str">
        <f t="shared" si="165"/>
        <v/>
      </c>
      <c r="N1520" s="219" t="str">
        <f t="shared" si="166"/>
        <v/>
      </c>
      <c r="O1520" s="219">
        <f t="shared" si="167"/>
        <v>1</v>
      </c>
      <c r="Q1520" s="114">
        <v>1</v>
      </c>
    </row>
    <row r="1521" spans="1:17" ht="21.75" customHeight="1" x14ac:dyDescent="0.3">
      <c r="A1521" s="214">
        <f>SUBTOTAL(9,$Q$22:Q1520)+1</f>
        <v>1499</v>
      </c>
      <c r="B1521" s="223">
        <v>103110242</v>
      </c>
      <c r="C1521" s="223" t="s">
        <v>3272</v>
      </c>
      <c r="D1521" s="223" t="s">
        <v>414</v>
      </c>
      <c r="E1521" s="223">
        <v>18.5</v>
      </c>
      <c r="F1521" s="223">
        <v>7.78</v>
      </c>
      <c r="G1521" s="66" t="str">
        <f>IFERROR(VLOOKUP(B1521:B4561,'DOI TUONG'!$C$2:$E$1306,3,FALSE), "")</f>
        <v/>
      </c>
      <c r="H1521" s="66">
        <f t="shared" si="161"/>
        <v>0</v>
      </c>
      <c r="I1521" s="215">
        <f t="shared" si="162"/>
        <v>7.78</v>
      </c>
      <c r="J1521" s="223">
        <v>84</v>
      </c>
      <c r="K1521" s="66" t="str">
        <f t="shared" si="163"/>
        <v>Khá</v>
      </c>
      <c r="L1521" s="66">
        <f t="shared" si="164"/>
        <v>395000</v>
      </c>
      <c r="M1521" s="218" t="str">
        <f t="shared" si="165"/>
        <v/>
      </c>
      <c r="N1521" s="219" t="str">
        <f t="shared" si="166"/>
        <v/>
      </c>
      <c r="O1521" s="219">
        <f t="shared" si="167"/>
        <v>1</v>
      </c>
      <c r="Q1521" s="114">
        <v>1</v>
      </c>
    </row>
    <row r="1522" spans="1:17" ht="21.75" customHeight="1" x14ac:dyDescent="0.3">
      <c r="A1522" s="214">
        <f>SUBTOTAL(9,$Q$22:Q1521)+1</f>
        <v>1500</v>
      </c>
      <c r="B1522" s="223">
        <v>102110368</v>
      </c>
      <c r="C1522" s="223" t="s">
        <v>1117</v>
      </c>
      <c r="D1522" s="223" t="s">
        <v>32</v>
      </c>
      <c r="E1522" s="223">
        <v>21</v>
      </c>
      <c r="F1522" s="223">
        <v>7.78</v>
      </c>
      <c r="G1522" s="66" t="str">
        <f>IFERROR(VLOOKUP(B1522:B4562,'DOI TUONG'!$C$2:$E$1306,3,FALSE), "")</f>
        <v/>
      </c>
      <c r="H1522" s="66">
        <f t="shared" si="161"/>
        <v>0</v>
      </c>
      <c r="I1522" s="215">
        <f t="shared" si="162"/>
        <v>7.78</v>
      </c>
      <c r="J1522" s="223">
        <v>84</v>
      </c>
      <c r="K1522" s="66" t="str">
        <f t="shared" si="163"/>
        <v>Khá</v>
      </c>
      <c r="L1522" s="66">
        <f t="shared" si="164"/>
        <v>395000</v>
      </c>
      <c r="M1522" s="218" t="str">
        <f t="shared" si="165"/>
        <v/>
      </c>
      <c r="N1522" s="219" t="str">
        <f t="shared" si="166"/>
        <v/>
      </c>
      <c r="O1522" s="219">
        <f t="shared" si="167"/>
        <v>1</v>
      </c>
      <c r="Q1522" s="114">
        <v>1</v>
      </c>
    </row>
    <row r="1523" spans="1:17" ht="21.75" customHeight="1" x14ac:dyDescent="0.3">
      <c r="A1523" s="214">
        <f>SUBTOTAL(9,$Q$22:Q1522)+1</f>
        <v>1501</v>
      </c>
      <c r="B1523" s="223">
        <v>102110309</v>
      </c>
      <c r="C1523" s="223" t="s">
        <v>736</v>
      </c>
      <c r="D1523" s="223" t="s">
        <v>145</v>
      </c>
      <c r="E1523" s="223">
        <v>16</v>
      </c>
      <c r="F1523" s="223">
        <v>7.78</v>
      </c>
      <c r="G1523" s="66" t="str">
        <f>IFERROR(VLOOKUP(B1523:B4563,'DOI TUONG'!$C$2:$E$1306,3,FALSE), "")</f>
        <v/>
      </c>
      <c r="H1523" s="66">
        <f t="shared" si="161"/>
        <v>0</v>
      </c>
      <c r="I1523" s="215">
        <f t="shared" si="162"/>
        <v>7.78</v>
      </c>
      <c r="J1523" s="223">
        <v>84</v>
      </c>
      <c r="K1523" s="66" t="str">
        <f t="shared" si="163"/>
        <v>Khá</v>
      </c>
      <c r="L1523" s="66">
        <f t="shared" si="164"/>
        <v>395000</v>
      </c>
      <c r="M1523" s="218" t="str">
        <f t="shared" si="165"/>
        <v/>
      </c>
      <c r="N1523" s="219" t="str">
        <f t="shared" si="166"/>
        <v/>
      </c>
      <c r="O1523" s="219">
        <f t="shared" si="167"/>
        <v>1</v>
      </c>
      <c r="Q1523" s="114">
        <v>1</v>
      </c>
    </row>
    <row r="1524" spans="1:17" ht="21.75" customHeight="1" x14ac:dyDescent="0.3">
      <c r="A1524" s="214">
        <f>SUBTOTAL(9,$Q$22:Q1523)+1</f>
        <v>1502</v>
      </c>
      <c r="B1524" s="223">
        <v>107140238</v>
      </c>
      <c r="C1524" s="223" t="s">
        <v>2030</v>
      </c>
      <c r="D1524" s="223" t="s">
        <v>1991</v>
      </c>
      <c r="E1524" s="223">
        <v>18</v>
      </c>
      <c r="F1524" s="223">
        <v>7.78</v>
      </c>
      <c r="G1524" s="66" t="str">
        <f>IFERROR(VLOOKUP(B1524:B4564,'DOI TUONG'!$C$2:$E$1306,3,FALSE), "")</f>
        <v/>
      </c>
      <c r="H1524" s="66">
        <f t="shared" si="161"/>
        <v>0</v>
      </c>
      <c r="I1524" s="215">
        <f t="shared" si="162"/>
        <v>7.78</v>
      </c>
      <c r="J1524" s="223">
        <v>84</v>
      </c>
      <c r="K1524" s="66" t="str">
        <f t="shared" si="163"/>
        <v>Khá</v>
      </c>
      <c r="L1524" s="66">
        <f t="shared" si="164"/>
        <v>395000</v>
      </c>
      <c r="M1524" s="218" t="str">
        <f t="shared" si="165"/>
        <v/>
      </c>
      <c r="N1524" s="219" t="str">
        <f t="shared" si="166"/>
        <v/>
      </c>
      <c r="O1524" s="219">
        <f t="shared" si="167"/>
        <v>1</v>
      </c>
      <c r="Q1524" s="114">
        <v>1</v>
      </c>
    </row>
    <row r="1525" spans="1:17" ht="21.75" customHeight="1" x14ac:dyDescent="0.3">
      <c r="A1525" s="214">
        <f>SUBTOTAL(9,$Q$22:Q1524)+1</f>
        <v>1503</v>
      </c>
      <c r="B1525" s="223">
        <v>118120082</v>
      </c>
      <c r="C1525" s="223" t="s">
        <v>1277</v>
      </c>
      <c r="D1525" s="223" t="s">
        <v>80</v>
      </c>
      <c r="E1525" s="223">
        <v>19</v>
      </c>
      <c r="F1525" s="223">
        <v>7.78</v>
      </c>
      <c r="G1525" s="66" t="str">
        <f>IFERROR(VLOOKUP(B1525:B4565,'DOI TUONG'!$C$2:$E$1306,3,FALSE), "")</f>
        <v/>
      </c>
      <c r="H1525" s="66">
        <f t="shared" si="161"/>
        <v>0</v>
      </c>
      <c r="I1525" s="215">
        <f t="shared" si="162"/>
        <v>7.78</v>
      </c>
      <c r="J1525" s="223">
        <v>84</v>
      </c>
      <c r="K1525" s="66" t="str">
        <f t="shared" si="163"/>
        <v>Khá</v>
      </c>
      <c r="L1525" s="66">
        <f t="shared" si="164"/>
        <v>395000</v>
      </c>
      <c r="M1525" s="218" t="str">
        <f t="shared" si="165"/>
        <v/>
      </c>
      <c r="N1525" s="219" t="str">
        <f t="shared" si="166"/>
        <v/>
      </c>
      <c r="O1525" s="219">
        <f t="shared" si="167"/>
        <v>1</v>
      </c>
      <c r="Q1525" s="114">
        <v>1</v>
      </c>
    </row>
    <row r="1526" spans="1:17" ht="21.75" customHeight="1" x14ac:dyDescent="0.3">
      <c r="A1526" s="214">
        <f>SUBTOTAL(9,$Q$22:Q1525)+1</f>
        <v>1504</v>
      </c>
      <c r="B1526" s="223">
        <v>106140145</v>
      </c>
      <c r="C1526" s="223" t="s">
        <v>3554</v>
      </c>
      <c r="D1526" s="223" t="s">
        <v>1961</v>
      </c>
      <c r="E1526" s="223">
        <v>20</v>
      </c>
      <c r="F1526" s="223">
        <v>7.78</v>
      </c>
      <c r="G1526" s="66" t="str">
        <f>IFERROR(VLOOKUP(B1526:B4566,'DOI TUONG'!$C$2:$E$1306,3,FALSE), "")</f>
        <v/>
      </c>
      <c r="H1526" s="66">
        <f t="shared" si="161"/>
        <v>0</v>
      </c>
      <c r="I1526" s="215">
        <f t="shared" si="162"/>
        <v>7.78</v>
      </c>
      <c r="J1526" s="223">
        <v>83</v>
      </c>
      <c r="K1526" s="66" t="str">
        <f t="shared" si="163"/>
        <v>Khá</v>
      </c>
      <c r="L1526" s="66">
        <f t="shared" si="164"/>
        <v>395000</v>
      </c>
      <c r="M1526" s="218" t="str">
        <f t="shared" si="165"/>
        <v/>
      </c>
      <c r="N1526" s="219" t="str">
        <f t="shared" si="166"/>
        <v/>
      </c>
      <c r="O1526" s="219">
        <f t="shared" si="167"/>
        <v>1</v>
      </c>
      <c r="Q1526" s="114">
        <v>1</v>
      </c>
    </row>
    <row r="1527" spans="1:17" ht="21.75" customHeight="1" x14ac:dyDescent="0.3">
      <c r="A1527" s="214">
        <f>SUBTOTAL(9,$Q$22:Q1526)+1</f>
        <v>1505</v>
      </c>
      <c r="B1527" s="223">
        <v>117120111</v>
      </c>
      <c r="C1527" s="223" t="s">
        <v>3736</v>
      </c>
      <c r="D1527" s="223" t="s">
        <v>92</v>
      </c>
      <c r="E1527" s="223">
        <v>19</v>
      </c>
      <c r="F1527" s="223">
        <v>7.78</v>
      </c>
      <c r="G1527" s="66" t="str">
        <f>IFERROR(VLOOKUP(B1527:B4567,'DOI TUONG'!$C$2:$E$1306,3,FALSE), "")</f>
        <v/>
      </c>
      <c r="H1527" s="66">
        <f t="shared" si="161"/>
        <v>0</v>
      </c>
      <c r="I1527" s="215">
        <f t="shared" si="162"/>
        <v>7.78</v>
      </c>
      <c r="J1527" s="223">
        <v>83</v>
      </c>
      <c r="K1527" s="66" t="str">
        <f t="shared" si="163"/>
        <v>Khá</v>
      </c>
      <c r="L1527" s="66">
        <f t="shared" si="164"/>
        <v>395000</v>
      </c>
      <c r="M1527" s="218" t="str">
        <f t="shared" si="165"/>
        <v/>
      </c>
      <c r="N1527" s="219" t="str">
        <f t="shared" si="166"/>
        <v/>
      </c>
      <c r="O1527" s="219">
        <f t="shared" si="167"/>
        <v>1</v>
      </c>
      <c r="Q1527" s="114">
        <v>1</v>
      </c>
    </row>
    <row r="1528" spans="1:17" ht="21.75" customHeight="1" x14ac:dyDescent="0.3">
      <c r="A1528" s="214">
        <f>SUBTOTAL(9,$Q$22:Q1527)+1</f>
        <v>1506</v>
      </c>
      <c r="B1528" s="223">
        <v>118140015</v>
      </c>
      <c r="C1528" s="223" t="s">
        <v>2211</v>
      </c>
      <c r="D1528" s="223" t="s">
        <v>2183</v>
      </c>
      <c r="E1528" s="223">
        <v>18</v>
      </c>
      <c r="F1528" s="223">
        <v>7.78</v>
      </c>
      <c r="G1528" s="66" t="str">
        <f>IFERROR(VLOOKUP(B1528:B4568,'DOI TUONG'!$C$2:$E$1306,3,FALSE), "")</f>
        <v/>
      </c>
      <c r="H1528" s="66">
        <f t="shared" si="161"/>
        <v>0</v>
      </c>
      <c r="I1528" s="215">
        <f t="shared" si="162"/>
        <v>7.78</v>
      </c>
      <c r="J1528" s="223">
        <v>83</v>
      </c>
      <c r="K1528" s="66" t="str">
        <f t="shared" si="163"/>
        <v>Khá</v>
      </c>
      <c r="L1528" s="66">
        <f t="shared" si="164"/>
        <v>395000</v>
      </c>
      <c r="M1528" s="218" t="str">
        <f t="shared" si="165"/>
        <v/>
      </c>
      <c r="N1528" s="219" t="str">
        <f t="shared" si="166"/>
        <v/>
      </c>
      <c r="O1528" s="219">
        <f t="shared" si="167"/>
        <v>1</v>
      </c>
      <c r="Q1528" s="114">
        <v>1</v>
      </c>
    </row>
    <row r="1529" spans="1:17" ht="21.75" customHeight="1" x14ac:dyDescent="0.3">
      <c r="A1529" s="214">
        <f>SUBTOTAL(9,$Q$22:Q1528)+1</f>
        <v>1507</v>
      </c>
      <c r="B1529" s="223">
        <v>101120130</v>
      </c>
      <c r="C1529" s="223" t="s">
        <v>3165</v>
      </c>
      <c r="D1529" s="223" t="s">
        <v>155</v>
      </c>
      <c r="E1529" s="223">
        <v>19.5</v>
      </c>
      <c r="F1529" s="223">
        <v>7.78</v>
      </c>
      <c r="G1529" s="66" t="str">
        <f>IFERROR(VLOOKUP(B1529:B4569,'DOI TUONG'!$C$2:$E$1306,3,FALSE), "")</f>
        <v/>
      </c>
      <c r="H1529" s="66">
        <f t="shared" si="161"/>
        <v>0</v>
      </c>
      <c r="I1529" s="215">
        <f t="shared" si="162"/>
        <v>7.78</v>
      </c>
      <c r="J1529" s="223">
        <v>82</v>
      </c>
      <c r="K1529" s="66" t="str">
        <f t="shared" si="163"/>
        <v>Khá</v>
      </c>
      <c r="L1529" s="66">
        <f t="shared" si="164"/>
        <v>395000</v>
      </c>
      <c r="M1529" s="218" t="str">
        <f t="shared" si="165"/>
        <v/>
      </c>
      <c r="N1529" s="219" t="str">
        <f t="shared" si="166"/>
        <v/>
      </c>
      <c r="O1529" s="219">
        <f t="shared" si="167"/>
        <v>1</v>
      </c>
      <c r="Q1529" s="114">
        <v>1</v>
      </c>
    </row>
    <row r="1530" spans="1:17" ht="21.75" customHeight="1" x14ac:dyDescent="0.3">
      <c r="A1530" s="214">
        <f>SUBTOTAL(9,$Q$22:Q1529)+1</f>
        <v>1508</v>
      </c>
      <c r="B1530" s="223">
        <v>118130015</v>
      </c>
      <c r="C1530" s="223" t="s">
        <v>492</v>
      </c>
      <c r="D1530" s="223" t="s">
        <v>298</v>
      </c>
      <c r="E1530" s="223">
        <v>19</v>
      </c>
      <c r="F1530" s="223">
        <v>7.78</v>
      </c>
      <c r="G1530" s="66" t="str">
        <f>IFERROR(VLOOKUP(B1530:B4570,'DOI TUONG'!$C$2:$E$1306,3,FALSE), "")</f>
        <v/>
      </c>
      <c r="H1530" s="66">
        <f t="shared" si="161"/>
        <v>0</v>
      </c>
      <c r="I1530" s="215">
        <f t="shared" si="162"/>
        <v>7.78</v>
      </c>
      <c r="J1530" s="223">
        <v>82</v>
      </c>
      <c r="K1530" s="66" t="str">
        <f t="shared" si="163"/>
        <v>Khá</v>
      </c>
      <c r="L1530" s="66">
        <f t="shared" si="164"/>
        <v>395000</v>
      </c>
      <c r="M1530" s="218" t="str">
        <f t="shared" si="165"/>
        <v/>
      </c>
      <c r="N1530" s="219" t="str">
        <f t="shared" si="166"/>
        <v/>
      </c>
      <c r="O1530" s="219">
        <f t="shared" si="167"/>
        <v>1</v>
      </c>
      <c r="Q1530" s="114">
        <v>1</v>
      </c>
    </row>
    <row r="1531" spans="1:17" ht="21.75" customHeight="1" x14ac:dyDescent="0.3">
      <c r="A1531" s="214">
        <f>SUBTOTAL(9,$Q$22:Q1530)+1</f>
        <v>1509</v>
      </c>
      <c r="B1531" s="223">
        <v>110120142</v>
      </c>
      <c r="C1531" s="223" t="s">
        <v>986</v>
      </c>
      <c r="D1531" s="223" t="s">
        <v>61</v>
      </c>
      <c r="E1531" s="223">
        <v>16.5</v>
      </c>
      <c r="F1531" s="223">
        <v>7.78</v>
      </c>
      <c r="G1531" s="66" t="str">
        <f>IFERROR(VLOOKUP(B1531:B4571,'DOI TUONG'!$C$2:$E$1306,3,FALSE), "")</f>
        <v/>
      </c>
      <c r="H1531" s="66">
        <f t="shared" si="161"/>
        <v>0</v>
      </c>
      <c r="I1531" s="215">
        <f t="shared" si="162"/>
        <v>7.78</v>
      </c>
      <c r="J1531" s="223">
        <v>82</v>
      </c>
      <c r="K1531" s="66" t="str">
        <f t="shared" si="163"/>
        <v>Khá</v>
      </c>
      <c r="L1531" s="66">
        <f t="shared" si="164"/>
        <v>395000</v>
      </c>
      <c r="M1531" s="218" t="str">
        <f t="shared" si="165"/>
        <v/>
      </c>
      <c r="N1531" s="219" t="str">
        <f t="shared" si="166"/>
        <v/>
      </c>
      <c r="O1531" s="219">
        <f t="shared" si="167"/>
        <v>1</v>
      </c>
      <c r="Q1531" s="114">
        <v>1</v>
      </c>
    </row>
    <row r="1532" spans="1:17" ht="21.75" customHeight="1" x14ac:dyDescent="0.3">
      <c r="A1532" s="214">
        <f>SUBTOTAL(9,$Q$22:Q1531)+1</f>
        <v>1510</v>
      </c>
      <c r="B1532" s="223">
        <v>107110412</v>
      </c>
      <c r="C1532" s="223" t="s">
        <v>2108</v>
      </c>
      <c r="D1532" s="223" t="s">
        <v>112</v>
      </c>
      <c r="E1532" s="223">
        <v>17</v>
      </c>
      <c r="F1532" s="223">
        <v>7.57</v>
      </c>
      <c r="G1532" s="66" t="str">
        <f>IFERROR(VLOOKUP(B1532:B4572,'DOI TUONG'!$C$2:$E$1306,3,FALSE), "")</f>
        <v>UV LCĐ</v>
      </c>
      <c r="H1532" s="66">
        <f t="shared" si="161"/>
        <v>0.2</v>
      </c>
      <c r="I1532" s="215">
        <f t="shared" si="162"/>
        <v>7.7700000000000005</v>
      </c>
      <c r="J1532" s="223">
        <v>92</v>
      </c>
      <c r="K1532" s="66" t="str">
        <f t="shared" si="163"/>
        <v>Khá</v>
      </c>
      <c r="L1532" s="66">
        <f t="shared" si="164"/>
        <v>395000</v>
      </c>
      <c r="M1532" s="218" t="str">
        <f t="shared" si="165"/>
        <v/>
      </c>
      <c r="N1532" s="219" t="str">
        <f t="shared" si="166"/>
        <v/>
      </c>
      <c r="O1532" s="219">
        <f t="shared" si="167"/>
        <v>1</v>
      </c>
      <c r="Q1532" s="114">
        <v>1</v>
      </c>
    </row>
    <row r="1533" spans="1:17" ht="21.75" customHeight="1" x14ac:dyDescent="0.3">
      <c r="A1533" s="214">
        <f>SUBTOTAL(9,$Q$22:Q1532)+1</f>
        <v>1511</v>
      </c>
      <c r="B1533" s="223">
        <v>109110301</v>
      </c>
      <c r="C1533" s="223" t="s">
        <v>1253</v>
      </c>
      <c r="D1533" s="223" t="s">
        <v>194</v>
      </c>
      <c r="E1533" s="223">
        <v>18.5</v>
      </c>
      <c r="F1533" s="223">
        <v>7.57</v>
      </c>
      <c r="G1533" s="66" t="str">
        <f>IFERROR(VLOOKUP(B1533:B4573,'DOI TUONG'!$C$2:$E$1306,3,FALSE), "")</f>
        <v>PBT CĐ</v>
      </c>
      <c r="H1533" s="66">
        <f t="shared" si="161"/>
        <v>0.2</v>
      </c>
      <c r="I1533" s="215">
        <f t="shared" si="162"/>
        <v>7.7700000000000005</v>
      </c>
      <c r="J1533" s="223">
        <v>84</v>
      </c>
      <c r="K1533" s="66" t="str">
        <f t="shared" si="163"/>
        <v>Khá</v>
      </c>
      <c r="L1533" s="66">
        <f t="shared" si="164"/>
        <v>395000</v>
      </c>
      <c r="M1533" s="218" t="str">
        <f t="shared" si="165"/>
        <v/>
      </c>
      <c r="N1533" s="219" t="str">
        <f t="shared" si="166"/>
        <v/>
      </c>
      <c r="O1533" s="219">
        <f t="shared" si="167"/>
        <v>1</v>
      </c>
      <c r="Q1533" s="114">
        <v>1</v>
      </c>
    </row>
    <row r="1534" spans="1:17" ht="21.75" customHeight="1" x14ac:dyDescent="0.3">
      <c r="A1534" s="214">
        <f>SUBTOTAL(9,$Q$22:Q1533)+1</f>
        <v>1512</v>
      </c>
      <c r="B1534" s="223">
        <v>101140170</v>
      </c>
      <c r="C1534" s="223" t="s">
        <v>3166</v>
      </c>
      <c r="D1534" s="223" t="s">
        <v>1731</v>
      </c>
      <c r="E1534" s="223">
        <v>20</v>
      </c>
      <c r="F1534" s="223">
        <v>7.77</v>
      </c>
      <c r="G1534" s="66" t="str">
        <f>IFERROR(VLOOKUP(B1534:B4574,'DOI TUONG'!$C$2:$E$1306,3,FALSE), "")</f>
        <v/>
      </c>
      <c r="H1534" s="66">
        <f t="shared" si="161"/>
        <v>0</v>
      </c>
      <c r="I1534" s="215">
        <f t="shared" si="162"/>
        <v>7.77</v>
      </c>
      <c r="J1534" s="223">
        <v>90</v>
      </c>
      <c r="K1534" s="66" t="str">
        <f t="shared" si="163"/>
        <v>Khá</v>
      </c>
      <c r="L1534" s="66">
        <f t="shared" si="164"/>
        <v>395000</v>
      </c>
      <c r="M1534" s="218" t="str">
        <f t="shared" si="165"/>
        <v/>
      </c>
      <c r="N1534" s="219" t="str">
        <f t="shared" si="166"/>
        <v/>
      </c>
      <c r="O1534" s="219">
        <f t="shared" si="167"/>
        <v>1</v>
      </c>
      <c r="Q1534" s="114">
        <v>1</v>
      </c>
    </row>
    <row r="1535" spans="1:17" ht="21.75" customHeight="1" x14ac:dyDescent="0.3">
      <c r="A1535" s="214">
        <f>SUBTOTAL(9,$Q$22:Q1534)+1</f>
        <v>1513</v>
      </c>
      <c r="B1535" s="223">
        <v>102120189</v>
      </c>
      <c r="C1535" s="223" t="s">
        <v>793</v>
      </c>
      <c r="D1535" s="223" t="s">
        <v>49</v>
      </c>
      <c r="E1535" s="223">
        <v>16</v>
      </c>
      <c r="F1535" s="223">
        <v>7.77</v>
      </c>
      <c r="G1535" s="66" t="str">
        <f>IFERROR(VLOOKUP(B1535:B4575,'DOI TUONG'!$C$2:$E$1306,3,FALSE), "")</f>
        <v/>
      </c>
      <c r="H1535" s="66">
        <f t="shared" si="161"/>
        <v>0</v>
      </c>
      <c r="I1535" s="215">
        <f t="shared" si="162"/>
        <v>7.77</v>
      </c>
      <c r="J1535" s="223">
        <v>89</v>
      </c>
      <c r="K1535" s="66" t="str">
        <f t="shared" si="163"/>
        <v>Khá</v>
      </c>
      <c r="L1535" s="66">
        <f t="shared" si="164"/>
        <v>395000</v>
      </c>
      <c r="M1535" s="218" t="str">
        <f t="shared" si="165"/>
        <v/>
      </c>
      <c r="N1535" s="219" t="str">
        <f t="shared" si="166"/>
        <v/>
      </c>
      <c r="O1535" s="219">
        <f t="shared" si="167"/>
        <v>1</v>
      </c>
      <c r="Q1535" s="114">
        <v>1</v>
      </c>
    </row>
    <row r="1536" spans="1:17" ht="21.75" customHeight="1" x14ac:dyDescent="0.3">
      <c r="A1536" s="214">
        <f>SUBTOTAL(9,$Q$22:Q1535)+1</f>
        <v>1514</v>
      </c>
      <c r="B1536" s="223">
        <v>105110136</v>
      </c>
      <c r="C1536" s="223" t="s">
        <v>971</v>
      </c>
      <c r="D1536" s="223" t="s">
        <v>285</v>
      </c>
      <c r="E1536" s="223">
        <v>15</v>
      </c>
      <c r="F1536" s="223">
        <v>7.77</v>
      </c>
      <c r="G1536" s="66" t="str">
        <f>IFERROR(VLOOKUP(B1536:B4576,'DOI TUONG'!$C$2:$E$1306,3,FALSE), "")</f>
        <v/>
      </c>
      <c r="H1536" s="66">
        <f t="shared" si="161"/>
        <v>0</v>
      </c>
      <c r="I1536" s="215">
        <f t="shared" si="162"/>
        <v>7.77</v>
      </c>
      <c r="J1536" s="223">
        <v>88</v>
      </c>
      <c r="K1536" s="66" t="str">
        <f t="shared" si="163"/>
        <v>Khá</v>
      </c>
      <c r="L1536" s="66">
        <f t="shared" si="164"/>
        <v>395000</v>
      </c>
      <c r="M1536" s="218" t="str">
        <f t="shared" si="165"/>
        <v/>
      </c>
      <c r="N1536" s="219" t="str">
        <f t="shared" si="166"/>
        <v/>
      </c>
      <c r="O1536" s="219">
        <f t="shared" si="167"/>
        <v>1</v>
      </c>
      <c r="Q1536" s="114">
        <v>1</v>
      </c>
    </row>
    <row r="1537" spans="1:17" ht="21.75" customHeight="1" x14ac:dyDescent="0.3">
      <c r="A1537" s="214">
        <f>SUBTOTAL(9,$Q$22:Q1536)+1</f>
        <v>1515</v>
      </c>
      <c r="B1537" s="223">
        <v>117110081</v>
      </c>
      <c r="C1537" s="223" t="s">
        <v>1286</v>
      </c>
      <c r="D1537" s="223" t="s">
        <v>278</v>
      </c>
      <c r="E1537" s="223">
        <v>19</v>
      </c>
      <c r="F1537" s="223">
        <v>7.77</v>
      </c>
      <c r="G1537" s="66" t="str">
        <f>IFERROR(VLOOKUP(B1537:B4577,'DOI TUONG'!$C$2:$E$1306,3,FALSE), "")</f>
        <v/>
      </c>
      <c r="H1537" s="66">
        <f t="shared" si="161"/>
        <v>0</v>
      </c>
      <c r="I1537" s="215">
        <f t="shared" si="162"/>
        <v>7.77</v>
      </c>
      <c r="J1537" s="223">
        <v>88</v>
      </c>
      <c r="K1537" s="66" t="str">
        <f t="shared" si="163"/>
        <v>Khá</v>
      </c>
      <c r="L1537" s="66">
        <f t="shared" si="164"/>
        <v>395000</v>
      </c>
      <c r="M1537" s="218" t="str">
        <f t="shared" si="165"/>
        <v/>
      </c>
      <c r="N1537" s="219" t="str">
        <f t="shared" si="166"/>
        <v/>
      </c>
      <c r="O1537" s="219">
        <f t="shared" si="167"/>
        <v>1</v>
      </c>
      <c r="Q1537" s="114">
        <v>1</v>
      </c>
    </row>
    <row r="1538" spans="1:17" ht="21.75" customHeight="1" x14ac:dyDescent="0.3">
      <c r="A1538" s="214">
        <f>SUBTOTAL(9,$Q$22:Q1537)+1</f>
        <v>1516</v>
      </c>
      <c r="B1538" s="223">
        <v>107130056</v>
      </c>
      <c r="C1538" s="223" t="s">
        <v>1608</v>
      </c>
      <c r="D1538" s="223" t="s">
        <v>302</v>
      </c>
      <c r="E1538" s="223">
        <v>15</v>
      </c>
      <c r="F1538" s="223">
        <v>7.77</v>
      </c>
      <c r="G1538" s="66" t="str">
        <f>IFERROR(VLOOKUP(B1538:B4578,'DOI TUONG'!$C$2:$E$1306,3,FALSE), "")</f>
        <v/>
      </c>
      <c r="H1538" s="66">
        <f t="shared" si="161"/>
        <v>0</v>
      </c>
      <c r="I1538" s="215">
        <f t="shared" si="162"/>
        <v>7.77</v>
      </c>
      <c r="J1538" s="223">
        <v>87</v>
      </c>
      <c r="K1538" s="66" t="str">
        <f t="shared" si="163"/>
        <v>Khá</v>
      </c>
      <c r="L1538" s="66">
        <f t="shared" si="164"/>
        <v>395000</v>
      </c>
      <c r="M1538" s="218" t="str">
        <f t="shared" si="165"/>
        <v/>
      </c>
      <c r="N1538" s="219" t="str">
        <f t="shared" si="166"/>
        <v/>
      </c>
      <c r="O1538" s="219">
        <f t="shared" si="167"/>
        <v>1</v>
      </c>
      <c r="Q1538" s="114">
        <v>1</v>
      </c>
    </row>
    <row r="1539" spans="1:17" ht="21.75" customHeight="1" x14ac:dyDescent="0.3">
      <c r="A1539" s="214">
        <f>SUBTOTAL(9,$Q$22:Q1538)+1</f>
        <v>1517</v>
      </c>
      <c r="B1539" s="223">
        <v>105140085</v>
      </c>
      <c r="C1539" s="223" t="s">
        <v>3460</v>
      </c>
      <c r="D1539" s="223" t="s">
        <v>1884</v>
      </c>
      <c r="E1539" s="223">
        <v>16</v>
      </c>
      <c r="F1539" s="223">
        <v>7.77</v>
      </c>
      <c r="G1539" s="66" t="str">
        <f>IFERROR(VLOOKUP(B1539:B4579,'DOI TUONG'!$C$2:$E$1306,3,FALSE), "")</f>
        <v/>
      </c>
      <c r="H1539" s="66">
        <f t="shared" si="161"/>
        <v>0</v>
      </c>
      <c r="I1539" s="215">
        <f t="shared" si="162"/>
        <v>7.77</v>
      </c>
      <c r="J1539" s="223">
        <v>86</v>
      </c>
      <c r="K1539" s="66" t="str">
        <f t="shared" si="163"/>
        <v>Khá</v>
      </c>
      <c r="L1539" s="66">
        <f t="shared" si="164"/>
        <v>395000</v>
      </c>
      <c r="M1539" s="218" t="str">
        <f t="shared" si="165"/>
        <v/>
      </c>
      <c r="N1539" s="219" t="str">
        <f t="shared" si="166"/>
        <v/>
      </c>
      <c r="O1539" s="219">
        <f t="shared" si="167"/>
        <v>1</v>
      </c>
      <c r="Q1539" s="114">
        <v>1</v>
      </c>
    </row>
    <row r="1540" spans="1:17" ht="21.75" customHeight="1" x14ac:dyDescent="0.3">
      <c r="A1540" s="214">
        <f>SUBTOTAL(9,$Q$22:Q1539)+1</f>
        <v>1518</v>
      </c>
      <c r="B1540" s="223">
        <v>118110069</v>
      </c>
      <c r="C1540" s="223" t="s">
        <v>1503</v>
      </c>
      <c r="D1540" s="223" t="s">
        <v>178</v>
      </c>
      <c r="E1540" s="223">
        <v>17</v>
      </c>
      <c r="F1540" s="223">
        <v>7.77</v>
      </c>
      <c r="G1540" s="66" t="str">
        <f>IFERROR(VLOOKUP(B1540:B4580,'DOI TUONG'!$C$2:$E$1306,3,FALSE), "")</f>
        <v/>
      </c>
      <c r="H1540" s="66">
        <f t="shared" si="161"/>
        <v>0</v>
      </c>
      <c r="I1540" s="215">
        <f t="shared" si="162"/>
        <v>7.77</v>
      </c>
      <c r="J1540" s="223">
        <v>86</v>
      </c>
      <c r="K1540" s="66" t="str">
        <f t="shared" si="163"/>
        <v>Khá</v>
      </c>
      <c r="L1540" s="66">
        <f t="shared" si="164"/>
        <v>395000</v>
      </c>
      <c r="M1540" s="218" t="str">
        <f t="shared" si="165"/>
        <v/>
      </c>
      <c r="N1540" s="219" t="str">
        <f t="shared" si="166"/>
        <v/>
      </c>
      <c r="O1540" s="219">
        <f t="shared" si="167"/>
        <v>1</v>
      </c>
      <c r="Q1540" s="114">
        <v>1</v>
      </c>
    </row>
    <row r="1541" spans="1:17" ht="21.75" customHeight="1" x14ac:dyDescent="0.3">
      <c r="A1541" s="214">
        <f>SUBTOTAL(9,$Q$22:Q1540)+1</f>
        <v>1519</v>
      </c>
      <c r="B1541" s="223">
        <v>103130235</v>
      </c>
      <c r="C1541" s="223" t="s">
        <v>3273</v>
      </c>
      <c r="D1541" s="223" t="s">
        <v>411</v>
      </c>
      <c r="E1541" s="223">
        <v>16.5</v>
      </c>
      <c r="F1541" s="223">
        <v>7.77</v>
      </c>
      <c r="G1541" s="66" t="str">
        <f>IFERROR(VLOOKUP(B1541:B4581,'DOI TUONG'!$C$2:$E$1306,3,FALSE), "")</f>
        <v/>
      </c>
      <c r="H1541" s="66">
        <f t="shared" si="161"/>
        <v>0</v>
      </c>
      <c r="I1541" s="215">
        <f t="shared" si="162"/>
        <v>7.77</v>
      </c>
      <c r="J1541" s="223">
        <v>84</v>
      </c>
      <c r="K1541" s="66" t="str">
        <f t="shared" si="163"/>
        <v>Khá</v>
      </c>
      <c r="L1541" s="66">
        <f t="shared" si="164"/>
        <v>395000</v>
      </c>
      <c r="M1541" s="218" t="str">
        <f t="shared" si="165"/>
        <v/>
      </c>
      <c r="N1541" s="219" t="str">
        <f t="shared" si="166"/>
        <v/>
      </c>
      <c r="O1541" s="219">
        <f t="shared" si="167"/>
        <v>1</v>
      </c>
      <c r="Q1541" s="114">
        <v>1</v>
      </c>
    </row>
    <row r="1542" spans="1:17" ht="21.75" customHeight="1" x14ac:dyDescent="0.3">
      <c r="A1542" s="214">
        <f>SUBTOTAL(9,$Q$22:Q1541)+1</f>
        <v>1520</v>
      </c>
      <c r="B1542" s="223">
        <v>105140030</v>
      </c>
      <c r="C1542" s="223" t="s">
        <v>3461</v>
      </c>
      <c r="D1542" s="223" t="s">
        <v>1884</v>
      </c>
      <c r="E1542" s="223">
        <v>24</v>
      </c>
      <c r="F1542" s="223">
        <v>7.77</v>
      </c>
      <c r="G1542" s="66" t="str">
        <f>IFERROR(VLOOKUP(B1542:B4582,'DOI TUONG'!$C$2:$E$1306,3,FALSE), "")</f>
        <v/>
      </c>
      <c r="H1542" s="66">
        <f t="shared" si="161"/>
        <v>0</v>
      </c>
      <c r="I1542" s="215">
        <f t="shared" si="162"/>
        <v>7.77</v>
      </c>
      <c r="J1542" s="223">
        <v>84</v>
      </c>
      <c r="K1542" s="66" t="str">
        <f t="shared" si="163"/>
        <v>Khá</v>
      </c>
      <c r="L1542" s="66">
        <f t="shared" si="164"/>
        <v>395000</v>
      </c>
      <c r="M1542" s="218" t="str">
        <f t="shared" si="165"/>
        <v/>
      </c>
      <c r="N1542" s="219" t="str">
        <f t="shared" si="166"/>
        <v/>
      </c>
      <c r="O1542" s="219">
        <f t="shared" si="167"/>
        <v>1</v>
      </c>
      <c r="Q1542" s="114">
        <v>1</v>
      </c>
    </row>
    <row r="1543" spans="1:17" ht="21.75" customHeight="1" x14ac:dyDescent="0.3">
      <c r="A1543" s="214">
        <f>SUBTOTAL(9,$Q$22:Q1542)+1</f>
        <v>1521</v>
      </c>
      <c r="B1543" s="223">
        <v>107120223</v>
      </c>
      <c r="C1543" s="223" t="s">
        <v>3603</v>
      </c>
      <c r="D1543" s="223" t="s">
        <v>36</v>
      </c>
      <c r="E1543" s="223">
        <v>15</v>
      </c>
      <c r="F1543" s="223">
        <v>7.77</v>
      </c>
      <c r="G1543" s="66" t="str">
        <f>IFERROR(VLOOKUP(B1543:B4583,'DOI TUONG'!$C$2:$E$1306,3,FALSE), "")</f>
        <v/>
      </c>
      <c r="H1543" s="66">
        <f t="shared" si="161"/>
        <v>0</v>
      </c>
      <c r="I1543" s="215">
        <f t="shared" si="162"/>
        <v>7.77</v>
      </c>
      <c r="J1543" s="223">
        <v>83</v>
      </c>
      <c r="K1543" s="66" t="str">
        <f t="shared" si="163"/>
        <v>Khá</v>
      </c>
      <c r="L1543" s="66">
        <f t="shared" si="164"/>
        <v>395000</v>
      </c>
      <c r="M1543" s="218" t="str">
        <f t="shared" si="165"/>
        <v/>
      </c>
      <c r="N1543" s="219" t="str">
        <f t="shared" si="166"/>
        <v/>
      </c>
      <c r="O1543" s="219">
        <f t="shared" si="167"/>
        <v>1</v>
      </c>
      <c r="Q1543" s="114">
        <v>1</v>
      </c>
    </row>
    <row r="1544" spans="1:17" ht="21.75" customHeight="1" x14ac:dyDescent="0.3">
      <c r="A1544" s="214">
        <f>SUBTOTAL(9,$Q$22:Q1543)+1</f>
        <v>1522</v>
      </c>
      <c r="B1544" s="223">
        <v>111130098</v>
      </c>
      <c r="C1544" s="223" t="s">
        <v>4020</v>
      </c>
      <c r="D1544" s="223" t="s">
        <v>148</v>
      </c>
      <c r="E1544" s="223">
        <v>16.5</v>
      </c>
      <c r="F1544" s="223">
        <v>7.77</v>
      </c>
      <c r="G1544" s="66" t="str">
        <f>IFERROR(VLOOKUP(B1544:B4584,'DOI TUONG'!$C$2:$E$1306,3,FALSE), "")</f>
        <v/>
      </c>
      <c r="H1544" s="66">
        <f t="shared" si="161"/>
        <v>0</v>
      </c>
      <c r="I1544" s="215">
        <f t="shared" si="162"/>
        <v>7.77</v>
      </c>
      <c r="J1544" s="223">
        <v>83</v>
      </c>
      <c r="K1544" s="66" t="str">
        <f t="shared" si="163"/>
        <v>Khá</v>
      </c>
      <c r="L1544" s="66">
        <f t="shared" si="164"/>
        <v>395000</v>
      </c>
      <c r="M1544" s="218" t="str">
        <f t="shared" si="165"/>
        <v/>
      </c>
      <c r="N1544" s="219" t="str">
        <f t="shared" si="166"/>
        <v/>
      </c>
      <c r="O1544" s="219">
        <f t="shared" si="167"/>
        <v>1</v>
      </c>
      <c r="Q1544" s="114">
        <v>1</v>
      </c>
    </row>
    <row r="1545" spans="1:17" ht="21.75" customHeight="1" x14ac:dyDescent="0.3">
      <c r="A1545" s="214">
        <f>SUBTOTAL(9,$Q$22:Q1544)+1</f>
        <v>1523</v>
      </c>
      <c r="B1545" s="223">
        <v>101110293</v>
      </c>
      <c r="C1545" s="223" t="s">
        <v>1434</v>
      </c>
      <c r="D1545" s="223" t="s">
        <v>270</v>
      </c>
      <c r="E1545" s="223">
        <v>20</v>
      </c>
      <c r="F1545" s="223">
        <v>7.77</v>
      </c>
      <c r="G1545" s="66" t="str">
        <f>IFERROR(VLOOKUP(B1545:B4585,'DOI TUONG'!$C$2:$E$1306,3,FALSE), "")</f>
        <v/>
      </c>
      <c r="H1545" s="66">
        <f t="shared" si="161"/>
        <v>0</v>
      </c>
      <c r="I1545" s="215">
        <f t="shared" si="162"/>
        <v>7.77</v>
      </c>
      <c r="J1545" s="223">
        <v>82</v>
      </c>
      <c r="K1545" s="66" t="str">
        <f t="shared" si="163"/>
        <v>Khá</v>
      </c>
      <c r="L1545" s="66">
        <f t="shared" si="164"/>
        <v>395000</v>
      </c>
      <c r="M1545" s="218" t="str">
        <f t="shared" si="165"/>
        <v/>
      </c>
      <c r="N1545" s="219" t="str">
        <f t="shared" si="166"/>
        <v/>
      </c>
      <c r="O1545" s="219">
        <f t="shared" si="167"/>
        <v>1</v>
      </c>
      <c r="Q1545" s="114">
        <v>1</v>
      </c>
    </row>
    <row r="1546" spans="1:17" ht="21.75" customHeight="1" x14ac:dyDescent="0.3">
      <c r="A1546" s="214">
        <f>SUBTOTAL(9,$Q$22:Q1545)+1</f>
        <v>1524</v>
      </c>
      <c r="B1546" s="223">
        <v>102140040</v>
      </c>
      <c r="C1546" s="223" t="s">
        <v>3343</v>
      </c>
      <c r="D1546" s="223" t="s">
        <v>1802</v>
      </c>
      <c r="E1546" s="223">
        <v>22</v>
      </c>
      <c r="F1546" s="223">
        <v>7.77</v>
      </c>
      <c r="G1546" s="66" t="str">
        <f>IFERROR(VLOOKUP(B1546:B4586,'DOI TUONG'!$C$2:$E$1306,3,FALSE), "")</f>
        <v/>
      </c>
      <c r="H1546" s="66">
        <f t="shared" si="161"/>
        <v>0</v>
      </c>
      <c r="I1546" s="215">
        <f t="shared" si="162"/>
        <v>7.77</v>
      </c>
      <c r="J1546" s="223">
        <v>82</v>
      </c>
      <c r="K1546" s="66" t="str">
        <f t="shared" si="163"/>
        <v>Khá</v>
      </c>
      <c r="L1546" s="66">
        <f t="shared" si="164"/>
        <v>395000</v>
      </c>
      <c r="M1546" s="218" t="str">
        <f t="shared" si="165"/>
        <v/>
      </c>
      <c r="N1546" s="219" t="str">
        <f t="shared" si="166"/>
        <v/>
      </c>
      <c r="O1546" s="219">
        <f t="shared" si="167"/>
        <v>1</v>
      </c>
      <c r="Q1546" s="114">
        <v>1</v>
      </c>
    </row>
    <row r="1547" spans="1:17" ht="21.75" customHeight="1" x14ac:dyDescent="0.3">
      <c r="A1547" s="214">
        <f>SUBTOTAL(9,$Q$22:Q1546)+1</f>
        <v>1525</v>
      </c>
      <c r="B1547" s="223">
        <v>117130034</v>
      </c>
      <c r="C1547" s="223" t="s">
        <v>1598</v>
      </c>
      <c r="D1547" s="223" t="s">
        <v>295</v>
      </c>
      <c r="E1547" s="223">
        <v>18</v>
      </c>
      <c r="F1547" s="223">
        <v>7.77</v>
      </c>
      <c r="G1547" s="66" t="str">
        <f>IFERROR(VLOOKUP(B1547:B4587,'DOI TUONG'!$C$2:$E$1306,3,FALSE), "")</f>
        <v/>
      </c>
      <c r="H1547" s="66">
        <f t="shared" si="161"/>
        <v>0</v>
      </c>
      <c r="I1547" s="215">
        <f t="shared" si="162"/>
        <v>7.77</v>
      </c>
      <c r="J1547" s="223">
        <v>82</v>
      </c>
      <c r="K1547" s="66" t="str">
        <f t="shared" si="163"/>
        <v>Khá</v>
      </c>
      <c r="L1547" s="66">
        <f t="shared" si="164"/>
        <v>395000</v>
      </c>
      <c r="M1547" s="218" t="str">
        <f t="shared" si="165"/>
        <v/>
      </c>
      <c r="N1547" s="219" t="str">
        <f t="shared" si="166"/>
        <v/>
      </c>
      <c r="O1547" s="219">
        <f t="shared" si="167"/>
        <v>1</v>
      </c>
      <c r="Q1547" s="114">
        <v>1</v>
      </c>
    </row>
    <row r="1548" spans="1:17" ht="21.75" customHeight="1" x14ac:dyDescent="0.3">
      <c r="A1548" s="214">
        <f>SUBTOTAL(9,$Q$22:Q1547)+1</f>
        <v>1526</v>
      </c>
      <c r="B1548" s="223">
        <v>102140030</v>
      </c>
      <c r="C1548" s="223" t="s">
        <v>3344</v>
      </c>
      <c r="D1548" s="223" t="s">
        <v>1802</v>
      </c>
      <c r="E1548" s="223">
        <v>20</v>
      </c>
      <c r="F1548" s="223">
        <v>7.76</v>
      </c>
      <c r="G1548" s="66" t="str">
        <f>IFERROR(VLOOKUP(B1548:B4588,'DOI TUONG'!$C$2:$E$1306,3,FALSE), "")</f>
        <v/>
      </c>
      <c r="H1548" s="66">
        <f t="shared" si="161"/>
        <v>0</v>
      </c>
      <c r="I1548" s="215">
        <f t="shared" si="162"/>
        <v>7.76</v>
      </c>
      <c r="J1548" s="223">
        <v>91</v>
      </c>
      <c r="K1548" s="66" t="str">
        <f t="shared" si="163"/>
        <v>Khá</v>
      </c>
      <c r="L1548" s="66">
        <f t="shared" si="164"/>
        <v>395000</v>
      </c>
      <c r="M1548" s="218" t="str">
        <f t="shared" si="165"/>
        <v/>
      </c>
      <c r="N1548" s="219" t="str">
        <f t="shared" si="166"/>
        <v/>
      </c>
      <c r="O1548" s="219">
        <f t="shared" si="167"/>
        <v>1</v>
      </c>
      <c r="Q1548" s="114">
        <v>1</v>
      </c>
    </row>
    <row r="1549" spans="1:17" ht="21.75" customHeight="1" x14ac:dyDescent="0.3">
      <c r="A1549" s="214">
        <f>SUBTOTAL(9,$Q$22:Q1548)+1</f>
        <v>1527</v>
      </c>
      <c r="B1549" s="223">
        <v>108140020</v>
      </c>
      <c r="C1549" s="223" t="s">
        <v>2794</v>
      </c>
      <c r="D1549" s="223" t="s">
        <v>2253</v>
      </c>
      <c r="E1549" s="223">
        <v>22</v>
      </c>
      <c r="F1549" s="223">
        <v>7.46</v>
      </c>
      <c r="G1549" s="66" t="str">
        <f>IFERROR(VLOOKUP(B1549:B4589,'DOI TUONG'!$C$2:$E$1306,3,FALSE), "")</f>
        <v>BT CĐ</v>
      </c>
      <c r="H1549" s="66">
        <f t="shared" si="161"/>
        <v>0.3</v>
      </c>
      <c r="I1549" s="215">
        <f t="shared" si="162"/>
        <v>7.76</v>
      </c>
      <c r="J1549" s="223">
        <v>91</v>
      </c>
      <c r="K1549" s="66" t="str">
        <f t="shared" si="163"/>
        <v>Khá</v>
      </c>
      <c r="L1549" s="66">
        <f t="shared" si="164"/>
        <v>395000</v>
      </c>
      <c r="M1549" s="218" t="str">
        <f t="shared" si="165"/>
        <v/>
      </c>
      <c r="N1549" s="219" t="str">
        <f t="shared" si="166"/>
        <v/>
      </c>
      <c r="O1549" s="219">
        <f t="shared" si="167"/>
        <v>1</v>
      </c>
      <c r="Q1549" s="114">
        <v>1</v>
      </c>
    </row>
    <row r="1550" spans="1:17" ht="21.75" customHeight="1" x14ac:dyDescent="0.3">
      <c r="A1550" s="214">
        <f>SUBTOTAL(9,$Q$22:Q1549)+1</f>
        <v>1528</v>
      </c>
      <c r="B1550" s="223">
        <v>103110257</v>
      </c>
      <c r="C1550" s="223" t="s">
        <v>3274</v>
      </c>
      <c r="D1550" s="223" t="s">
        <v>414</v>
      </c>
      <c r="E1550" s="223">
        <v>18.5</v>
      </c>
      <c r="F1550" s="223">
        <v>7.76</v>
      </c>
      <c r="G1550" s="66" t="str">
        <f>IFERROR(VLOOKUP(B1550:B4590,'DOI TUONG'!$C$2:$E$1306,3,FALSE), "")</f>
        <v/>
      </c>
      <c r="H1550" s="66">
        <f t="shared" si="161"/>
        <v>0</v>
      </c>
      <c r="I1550" s="215">
        <f t="shared" si="162"/>
        <v>7.76</v>
      </c>
      <c r="J1550" s="223">
        <v>90</v>
      </c>
      <c r="K1550" s="66" t="str">
        <f t="shared" si="163"/>
        <v>Khá</v>
      </c>
      <c r="L1550" s="66">
        <f t="shared" si="164"/>
        <v>395000</v>
      </c>
      <c r="M1550" s="218" t="str">
        <f t="shared" si="165"/>
        <v/>
      </c>
      <c r="N1550" s="219" t="str">
        <f t="shared" si="166"/>
        <v/>
      </c>
      <c r="O1550" s="219">
        <f t="shared" si="167"/>
        <v>1</v>
      </c>
      <c r="Q1550" s="114">
        <v>1</v>
      </c>
    </row>
    <row r="1551" spans="1:17" ht="21.75" customHeight="1" x14ac:dyDescent="0.3">
      <c r="A1551" s="214">
        <f>SUBTOTAL(9,$Q$22:Q1550)+1</f>
        <v>1529</v>
      </c>
      <c r="B1551" s="223">
        <v>102110286</v>
      </c>
      <c r="C1551" s="223" t="s">
        <v>1850</v>
      </c>
      <c r="D1551" s="223" t="s">
        <v>64</v>
      </c>
      <c r="E1551" s="223">
        <v>14</v>
      </c>
      <c r="F1551" s="223">
        <v>7.76</v>
      </c>
      <c r="G1551" s="66" t="str">
        <f>IFERROR(VLOOKUP(B1551:B4591,'DOI TUONG'!$C$2:$E$1306,3,FALSE), "")</f>
        <v/>
      </c>
      <c r="H1551" s="66">
        <f t="shared" si="161"/>
        <v>0</v>
      </c>
      <c r="I1551" s="215">
        <f t="shared" si="162"/>
        <v>7.76</v>
      </c>
      <c r="J1551" s="223">
        <v>90</v>
      </c>
      <c r="K1551" s="66" t="str">
        <f t="shared" si="163"/>
        <v>Khá</v>
      </c>
      <c r="L1551" s="66">
        <f t="shared" si="164"/>
        <v>395000</v>
      </c>
      <c r="M1551" s="218" t="str">
        <f t="shared" si="165"/>
        <v/>
      </c>
      <c r="N1551" s="219" t="str">
        <f t="shared" si="166"/>
        <v/>
      </c>
      <c r="O1551" s="219">
        <f t="shared" si="167"/>
        <v>1</v>
      </c>
      <c r="Q1551" s="114">
        <v>1</v>
      </c>
    </row>
    <row r="1552" spans="1:17" ht="21.75" customHeight="1" x14ac:dyDescent="0.3">
      <c r="A1552" s="214">
        <f>SUBTOTAL(9,$Q$22:Q1551)+1</f>
        <v>1530</v>
      </c>
      <c r="B1552" s="223">
        <v>102130167</v>
      </c>
      <c r="C1552" s="223" t="s">
        <v>1847</v>
      </c>
      <c r="D1552" s="223" t="s">
        <v>142</v>
      </c>
      <c r="E1552" s="223">
        <v>16</v>
      </c>
      <c r="F1552" s="223">
        <v>7.76</v>
      </c>
      <c r="G1552" s="66" t="str">
        <f>IFERROR(VLOOKUP(B1552:B4592,'DOI TUONG'!$C$2:$E$1306,3,FALSE), "")</f>
        <v/>
      </c>
      <c r="H1552" s="66">
        <f t="shared" si="161"/>
        <v>0</v>
      </c>
      <c r="I1552" s="215">
        <f t="shared" si="162"/>
        <v>7.76</v>
      </c>
      <c r="J1552" s="223">
        <v>89</v>
      </c>
      <c r="K1552" s="66" t="str">
        <f t="shared" si="163"/>
        <v>Khá</v>
      </c>
      <c r="L1552" s="66">
        <f t="shared" si="164"/>
        <v>395000</v>
      </c>
      <c r="M1552" s="218" t="str">
        <f t="shared" si="165"/>
        <v/>
      </c>
      <c r="N1552" s="219" t="str">
        <f t="shared" si="166"/>
        <v/>
      </c>
      <c r="O1552" s="219">
        <f t="shared" si="167"/>
        <v>1</v>
      </c>
      <c r="Q1552" s="114">
        <v>1</v>
      </c>
    </row>
    <row r="1553" spans="1:17" ht="21.75" customHeight="1" x14ac:dyDescent="0.3">
      <c r="A1553" s="214">
        <f>SUBTOTAL(9,$Q$22:Q1552)+1</f>
        <v>1531</v>
      </c>
      <c r="B1553" s="223">
        <v>107130143</v>
      </c>
      <c r="C1553" s="223" t="s">
        <v>1977</v>
      </c>
      <c r="D1553" s="223" t="s">
        <v>125</v>
      </c>
      <c r="E1553" s="223">
        <v>17</v>
      </c>
      <c r="F1553" s="223">
        <v>7.76</v>
      </c>
      <c r="G1553" s="66" t="str">
        <f>IFERROR(VLOOKUP(B1553:B4593,'DOI TUONG'!$C$2:$E$1306,3,FALSE), "")</f>
        <v/>
      </c>
      <c r="H1553" s="66">
        <f t="shared" si="161"/>
        <v>0</v>
      </c>
      <c r="I1553" s="215">
        <f t="shared" si="162"/>
        <v>7.76</v>
      </c>
      <c r="J1553" s="223">
        <v>89</v>
      </c>
      <c r="K1553" s="66" t="str">
        <f t="shared" si="163"/>
        <v>Khá</v>
      </c>
      <c r="L1553" s="66">
        <f t="shared" si="164"/>
        <v>395000</v>
      </c>
      <c r="M1553" s="218" t="str">
        <f t="shared" si="165"/>
        <v/>
      </c>
      <c r="N1553" s="219" t="str">
        <f t="shared" si="166"/>
        <v/>
      </c>
      <c r="O1553" s="219">
        <f t="shared" si="167"/>
        <v>1</v>
      </c>
      <c r="Q1553" s="114">
        <v>1</v>
      </c>
    </row>
    <row r="1554" spans="1:17" ht="21.75" customHeight="1" x14ac:dyDescent="0.3">
      <c r="A1554" s="214">
        <f>SUBTOTAL(9,$Q$22:Q1553)+1</f>
        <v>1532</v>
      </c>
      <c r="B1554" s="223">
        <v>101110379</v>
      </c>
      <c r="C1554" s="223" t="s">
        <v>1147</v>
      </c>
      <c r="D1554" s="223" t="s">
        <v>140</v>
      </c>
      <c r="E1554" s="223">
        <v>23</v>
      </c>
      <c r="F1554" s="223">
        <v>7.76</v>
      </c>
      <c r="G1554" s="66" t="str">
        <f>IFERROR(VLOOKUP(B1554:B4594,'DOI TUONG'!$C$2:$E$1306,3,FALSE), "")</f>
        <v/>
      </c>
      <c r="H1554" s="66">
        <f t="shared" si="161"/>
        <v>0</v>
      </c>
      <c r="I1554" s="215">
        <f t="shared" si="162"/>
        <v>7.76</v>
      </c>
      <c r="J1554" s="223">
        <v>88</v>
      </c>
      <c r="K1554" s="66" t="str">
        <f t="shared" si="163"/>
        <v>Khá</v>
      </c>
      <c r="L1554" s="66">
        <f t="shared" si="164"/>
        <v>395000</v>
      </c>
      <c r="M1554" s="218" t="str">
        <f t="shared" si="165"/>
        <v/>
      </c>
      <c r="N1554" s="219" t="str">
        <f t="shared" si="166"/>
        <v/>
      </c>
      <c r="O1554" s="219">
        <f t="shared" si="167"/>
        <v>1</v>
      </c>
      <c r="Q1554" s="114">
        <v>1</v>
      </c>
    </row>
    <row r="1555" spans="1:17" ht="21.75" customHeight="1" x14ac:dyDescent="0.3">
      <c r="A1555" s="214">
        <f>SUBTOTAL(9,$Q$22:Q1554)+1</f>
        <v>1533</v>
      </c>
      <c r="B1555" s="223">
        <v>107130089</v>
      </c>
      <c r="C1555" s="223" t="s">
        <v>3604</v>
      </c>
      <c r="D1555" s="223" t="s">
        <v>302</v>
      </c>
      <c r="E1555" s="223">
        <v>14</v>
      </c>
      <c r="F1555" s="223">
        <v>7.76</v>
      </c>
      <c r="G1555" s="66" t="str">
        <f>IFERROR(VLOOKUP(B1555:B4595,'DOI TUONG'!$C$2:$E$1306,3,FALSE), "")</f>
        <v/>
      </c>
      <c r="H1555" s="66">
        <f t="shared" si="161"/>
        <v>0</v>
      </c>
      <c r="I1555" s="215">
        <f t="shared" si="162"/>
        <v>7.76</v>
      </c>
      <c r="J1555" s="223">
        <v>88</v>
      </c>
      <c r="K1555" s="66" t="str">
        <f t="shared" si="163"/>
        <v>Khá</v>
      </c>
      <c r="L1555" s="66">
        <f t="shared" si="164"/>
        <v>395000</v>
      </c>
      <c r="M1555" s="218" t="str">
        <f t="shared" si="165"/>
        <v/>
      </c>
      <c r="N1555" s="219" t="str">
        <f t="shared" si="166"/>
        <v/>
      </c>
      <c r="O1555" s="219">
        <f t="shared" si="167"/>
        <v>1</v>
      </c>
      <c r="Q1555" s="114">
        <v>1</v>
      </c>
    </row>
    <row r="1556" spans="1:17" ht="21.75" customHeight="1" x14ac:dyDescent="0.3">
      <c r="A1556" s="214">
        <f>SUBTOTAL(9,$Q$22:Q1555)+1</f>
        <v>1534</v>
      </c>
      <c r="B1556" s="223">
        <v>118120103</v>
      </c>
      <c r="C1556" s="223" t="s">
        <v>3805</v>
      </c>
      <c r="D1556" s="223" t="s">
        <v>80</v>
      </c>
      <c r="E1556" s="223">
        <v>19</v>
      </c>
      <c r="F1556" s="223">
        <v>7.76</v>
      </c>
      <c r="G1556" s="66" t="str">
        <f>IFERROR(VLOOKUP(B1556:B4596,'DOI TUONG'!$C$2:$E$1306,3,FALSE), "")</f>
        <v/>
      </c>
      <c r="H1556" s="66">
        <f t="shared" si="161"/>
        <v>0</v>
      </c>
      <c r="I1556" s="215">
        <f t="shared" si="162"/>
        <v>7.76</v>
      </c>
      <c r="J1556" s="223">
        <v>88</v>
      </c>
      <c r="K1556" s="66" t="str">
        <f t="shared" si="163"/>
        <v>Khá</v>
      </c>
      <c r="L1556" s="66">
        <f t="shared" si="164"/>
        <v>395000</v>
      </c>
      <c r="M1556" s="218" t="str">
        <f t="shared" si="165"/>
        <v/>
      </c>
      <c r="N1556" s="219" t="str">
        <f t="shared" si="166"/>
        <v/>
      </c>
      <c r="O1556" s="219">
        <f t="shared" si="167"/>
        <v>1</v>
      </c>
      <c r="Q1556" s="114">
        <v>1</v>
      </c>
    </row>
    <row r="1557" spans="1:17" ht="21.75" customHeight="1" x14ac:dyDescent="0.3">
      <c r="A1557" s="214">
        <f>SUBTOTAL(9,$Q$22:Q1556)+1</f>
        <v>1535</v>
      </c>
      <c r="B1557" s="223">
        <v>118120172</v>
      </c>
      <c r="C1557" s="223" t="s">
        <v>2227</v>
      </c>
      <c r="D1557" s="223" t="s">
        <v>166</v>
      </c>
      <c r="E1557" s="223">
        <v>18</v>
      </c>
      <c r="F1557" s="223">
        <v>7.76</v>
      </c>
      <c r="G1557" s="66" t="str">
        <f>IFERROR(VLOOKUP(B1557:B4597,'DOI TUONG'!$C$2:$E$1306,3,FALSE), "")</f>
        <v/>
      </c>
      <c r="H1557" s="66">
        <f t="shared" si="161"/>
        <v>0</v>
      </c>
      <c r="I1557" s="215">
        <f t="shared" si="162"/>
        <v>7.76</v>
      </c>
      <c r="J1557" s="223">
        <v>88</v>
      </c>
      <c r="K1557" s="66" t="str">
        <f t="shared" si="163"/>
        <v>Khá</v>
      </c>
      <c r="L1557" s="66">
        <f t="shared" si="164"/>
        <v>395000</v>
      </c>
      <c r="M1557" s="218" t="str">
        <f t="shared" si="165"/>
        <v/>
      </c>
      <c r="N1557" s="219" t="str">
        <f t="shared" si="166"/>
        <v/>
      </c>
      <c r="O1557" s="219">
        <f t="shared" si="167"/>
        <v>1</v>
      </c>
      <c r="Q1557" s="114">
        <v>1</v>
      </c>
    </row>
    <row r="1558" spans="1:17" ht="21.75" customHeight="1" x14ac:dyDescent="0.3">
      <c r="A1558" s="214">
        <f>SUBTOTAL(9,$Q$22:Q1557)+1</f>
        <v>1536</v>
      </c>
      <c r="B1558" s="223">
        <v>101140152</v>
      </c>
      <c r="C1558" s="223" t="s">
        <v>1752</v>
      </c>
      <c r="D1558" s="223" t="s">
        <v>1731</v>
      </c>
      <c r="E1558" s="223">
        <v>25</v>
      </c>
      <c r="F1558" s="223">
        <v>7.76</v>
      </c>
      <c r="G1558" s="66" t="str">
        <f>IFERROR(VLOOKUP(B1558:B4598,'DOI TUONG'!$C$2:$E$1306,3,FALSE), "")</f>
        <v/>
      </c>
      <c r="H1558" s="66">
        <f t="shared" ref="H1558:H1621" si="168">IF(G1558="UV ĐT",0.3, 0)+IF(G1558="UV HSV", 0.3, 0)+IF(G1558="PBT LCĐ", 0.3,0)+ IF(G1558="UV LCĐ", 0.2, 0)+IF(G1558="BT CĐ", 0.3,0)+ IF(G1558="PBT CĐ", 0.2,0)+ IF(G1558="CN CLB", 0.2,0)+ IF(G1558="CN DĐ", 0.2,0)+IF(G1558="TĐXK", 0.3, 0)+IF(G1558="PĐXK", 0.2, 0)+IF(G1558="LT", 0.3,0)+IF(G1558="LP", 0.2, 0)+IF(G1558="GK 0.2",0.2,0)+IF(G1558="GK 0.3", 0.3, 0)+IF(G1558="TB ĐD",0.3,0)+IF(G1558="PB ĐD",0.2,0)+IF(G1558="ĐT ĐTQ",0.3,0)+IF(G1558="ĐP ĐTQ",0.2,0)</f>
        <v>0</v>
      </c>
      <c r="I1558" s="215">
        <f t="shared" ref="I1558:I1621" si="169">F1558+H1558</f>
        <v>7.76</v>
      </c>
      <c r="J1558" s="223">
        <v>87</v>
      </c>
      <c r="K1558" s="66" t="str">
        <f t="shared" ref="K1558:K1621" si="170">IF(AND(I1558&gt;=9,J1558&gt;=90), "Xuất sắc", IF(AND(I1558&gt;=8,J1558&gt;=80), "Giỏi", "Khá"))</f>
        <v>Khá</v>
      </c>
      <c r="L1558" s="66">
        <f t="shared" ref="L1558:L1621" si="171">IF(K1558="Xuất sắc", 500000, IF(K1558="Giỏi", 450000, 395000))</f>
        <v>395000</v>
      </c>
      <c r="M1558" s="218" t="str">
        <f t="shared" si="165"/>
        <v/>
      </c>
      <c r="N1558" s="219" t="str">
        <f t="shared" si="166"/>
        <v/>
      </c>
      <c r="O1558" s="219">
        <f t="shared" si="167"/>
        <v>1</v>
      </c>
      <c r="Q1558" s="114">
        <v>1</v>
      </c>
    </row>
    <row r="1559" spans="1:17" ht="21.75" customHeight="1" x14ac:dyDescent="0.3">
      <c r="A1559" s="214">
        <f>SUBTOTAL(9,$Q$22:Q1558)+1</f>
        <v>1537</v>
      </c>
      <c r="B1559" s="223">
        <v>107140136</v>
      </c>
      <c r="C1559" s="223" t="s">
        <v>3605</v>
      </c>
      <c r="D1559" s="223" t="s">
        <v>1998</v>
      </c>
      <c r="E1559" s="223">
        <v>22</v>
      </c>
      <c r="F1559" s="223">
        <v>7.76</v>
      </c>
      <c r="G1559" s="66" t="str">
        <f>IFERROR(VLOOKUP(B1559:B4599,'DOI TUONG'!$C$2:$E$1306,3,FALSE), "")</f>
        <v/>
      </c>
      <c r="H1559" s="66">
        <f t="shared" si="168"/>
        <v>0</v>
      </c>
      <c r="I1559" s="215">
        <f t="shared" si="169"/>
        <v>7.76</v>
      </c>
      <c r="J1559" s="223">
        <v>87</v>
      </c>
      <c r="K1559" s="66" t="str">
        <f t="shared" si="170"/>
        <v>Khá</v>
      </c>
      <c r="L1559" s="66">
        <f t="shared" si="171"/>
        <v>395000</v>
      </c>
      <c r="M1559" s="218" t="str">
        <f t="shared" si="165"/>
        <v/>
      </c>
      <c r="N1559" s="219" t="str">
        <f t="shared" si="166"/>
        <v/>
      </c>
      <c r="O1559" s="219">
        <f t="shared" si="167"/>
        <v>1</v>
      </c>
      <c r="Q1559" s="114">
        <v>1</v>
      </c>
    </row>
    <row r="1560" spans="1:17" ht="21.75" customHeight="1" x14ac:dyDescent="0.3">
      <c r="A1560" s="214">
        <f>SUBTOTAL(9,$Q$22:Q1559)+1</f>
        <v>1538</v>
      </c>
      <c r="B1560" s="223">
        <v>107120144</v>
      </c>
      <c r="C1560" s="223" t="s">
        <v>3606</v>
      </c>
      <c r="D1560" s="223" t="s">
        <v>29</v>
      </c>
      <c r="E1560" s="223">
        <v>14</v>
      </c>
      <c r="F1560" s="223">
        <v>7.76</v>
      </c>
      <c r="G1560" s="66" t="str">
        <f>IFERROR(VLOOKUP(B1560:B4600,'DOI TUONG'!$C$2:$E$1306,3,FALSE), "")</f>
        <v/>
      </c>
      <c r="H1560" s="66">
        <f t="shared" si="168"/>
        <v>0</v>
      </c>
      <c r="I1560" s="215">
        <f t="shared" si="169"/>
        <v>7.76</v>
      </c>
      <c r="J1560" s="223">
        <v>87</v>
      </c>
      <c r="K1560" s="66" t="str">
        <f t="shared" si="170"/>
        <v>Khá</v>
      </c>
      <c r="L1560" s="66">
        <f t="shared" si="171"/>
        <v>395000</v>
      </c>
      <c r="M1560" s="218" t="str">
        <f t="shared" si="165"/>
        <v/>
      </c>
      <c r="N1560" s="219" t="str">
        <f t="shared" si="166"/>
        <v/>
      </c>
      <c r="O1560" s="219">
        <f t="shared" si="167"/>
        <v>1</v>
      </c>
      <c r="Q1560" s="114">
        <v>1</v>
      </c>
    </row>
    <row r="1561" spans="1:17" ht="21.75" customHeight="1" x14ac:dyDescent="0.3">
      <c r="A1561" s="214">
        <f>SUBTOTAL(9,$Q$22:Q1560)+1</f>
        <v>1539</v>
      </c>
      <c r="B1561" s="223">
        <v>117110117</v>
      </c>
      <c r="C1561" s="223" t="s">
        <v>1560</v>
      </c>
      <c r="D1561" s="223" t="s">
        <v>297</v>
      </c>
      <c r="E1561" s="223">
        <v>19</v>
      </c>
      <c r="F1561" s="223">
        <v>7.76</v>
      </c>
      <c r="G1561" s="66" t="str">
        <f>IFERROR(VLOOKUP(B1561:B4601,'DOI TUONG'!$C$2:$E$1306,3,FALSE), "")</f>
        <v/>
      </c>
      <c r="H1561" s="66">
        <f t="shared" si="168"/>
        <v>0</v>
      </c>
      <c r="I1561" s="215">
        <f t="shared" si="169"/>
        <v>7.76</v>
      </c>
      <c r="J1561" s="223">
        <v>87</v>
      </c>
      <c r="K1561" s="66" t="str">
        <f t="shared" si="170"/>
        <v>Khá</v>
      </c>
      <c r="L1561" s="66">
        <f t="shared" si="171"/>
        <v>395000</v>
      </c>
      <c r="M1561" s="218" t="str">
        <f t="shared" si="165"/>
        <v/>
      </c>
      <c r="N1561" s="219" t="str">
        <f t="shared" si="166"/>
        <v/>
      </c>
      <c r="O1561" s="219">
        <f t="shared" si="167"/>
        <v>1</v>
      </c>
      <c r="Q1561" s="114">
        <v>1</v>
      </c>
    </row>
    <row r="1562" spans="1:17" ht="21.75" customHeight="1" x14ac:dyDescent="0.3">
      <c r="A1562" s="214">
        <f>SUBTOTAL(9,$Q$22:Q1561)+1</f>
        <v>1540</v>
      </c>
      <c r="B1562" s="223">
        <v>117120076</v>
      </c>
      <c r="C1562" s="223" t="s">
        <v>2153</v>
      </c>
      <c r="D1562" s="223" t="s">
        <v>189</v>
      </c>
      <c r="E1562" s="223">
        <v>17</v>
      </c>
      <c r="F1562" s="223">
        <v>7.76</v>
      </c>
      <c r="G1562" s="66" t="str">
        <f>IFERROR(VLOOKUP(B1562:B4602,'DOI TUONG'!$C$2:$E$1306,3,FALSE), "")</f>
        <v/>
      </c>
      <c r="H1562" s="66">
        <f t="shared" si="168"/>
        <v>0</v>
      </c>
      <c r="I1562" s="215">
        <f t="shared" si="169"/>
        <v>7.76</v>
      </c>
      <c r="J1562" s="223">
        <v>87</v>
      </c>
      <c r="K1562" s="66" t="str">
        <f t="shared" si="170"/>
        <v>Khá</v>
      </c>
      <c r="L1562" s="66">
        <f t="shared" si="171"/>
        <v>395000</v>
      </c>
      <c r="M1562" s="218" t="str">
        <f t="shared" si="165"/>
        <v/>
      </c>
      <c r="N1562" s="219" t="str">
        <f t="shared" si="166"/>
        <v/>
      </c>
      <c r="O1562" s="219">
        <f t="shared" si="167"/>
        <v>1</v>
      </c>
      <c r="Q1562" s="114">
        <v>1</v>
      </c>
    </row>
    <row r="1563" spans="1:17" ht="21.75" customHeight="1" x14ac:dyDescent="0.3">
      <c r="A1563" s="214">
        <f>SUBTOTAL(9,$Q$22:Q1562)+1</f>
        <v>1541</v>
      </c>
      <c r="B1563" s="223">
        <v>110110164</v>
      </c>
      <c r="C1563" s="223" t="s">
        <v>827</v>
      </c>
      <c r="D1563" s="223" t="s">
        <v>214</v>
      </c>
      <c r="E1563" s="223">
        <v>18</v>
      </c>
      <c r="F1563" s="223">
        <v>7.76</v>
      </c>
      <c r="G1563" s="66" t="str">
        <f>IFERROR(VLOOKUP(B1563:B4603,'DOI TUONG'!$C$2:$E$1306,3,FALSE), "")</f>
        <v/>
      </c>
      <c r="H1563" s="66">
        <f t="shared" si="168"/>
        <v>0</v>
      </c>
      <c r="I1563" s="215">
        <f t="shared" si="169"/>
        <v>7.76</v>
      </c>
      <c r="J1563" s="223">
        <v>86</v>
      </c>
      <c r="K1563" s="66" t="str">
        <f t="shared" si="170"/>
        <v>Khá</v>
      </c>
      <c r="L1563" s="66">
        <f t="shared" si="171"/>
        <v>395000</v>
      </c>
      <c r="M1563" s="218" t="str">
        <f t="shared" si="165"/>
        <v/>
      </c>
      <c r="N1563" s="219" t="str">
        <f t="shared" si="166"/>
        <v/>
      </c>
      <c r="O1563" s="219">
        <f t="shared" si="167"/>
        <v>1</v>
      </c>
      <c r="Q1563" s="114">
        <v>1</v>
      </c>
    </row>
    <row r="1564" spans="1:17" ht="21.75" customHeight="1" x14ac:dyDescent="0.3">
      <c r="A1564" s="214">
        <f>SUBTOTAL(9,$Q$22:Q1563)+1</f>
        <v>1542</v>
      </c>
      <c r="B1564" s="223">
        <v>110110314</v>
      </c>
      <c r="C1564" s="223" t="s">
        <v>3933</v>
      </c>
      <c r="D1564" s="223" t="s">
        <v>150</v>
      </c>
      <c r="E1564" s="223">
        <v>19</v>
      </c>
      <c r="F1564" s="223">
        <v>7.76</v>
      </c>
      <c r="G1564" s="66" t="str">
        <f>IFERROR(VLOOKUP(B1564:B4604,'DOI TUONG'!$C$2:$E$1306,3,FALSE), "")</f>
        <v/>
      </c>
      <c r="H1564" s="66">
        <f t="shared" si="168"/>
        <v>0</v>
      </c>
      <c r="I1564" s="215">
        <f t="shared" si="169"/>
        <v>7.76</v>
      </c>
      <c r="J1564" s="223">
        <v>86</v>
      </c>
      <c r="K1564" s="66" t="str">
        <f t="shared" si="170"/>
        <v>Khá</v>
      </c>
      <c r="L1564" s="66">
        <f t="shared" si="171"/>
        <v>395000</v>
      </c>
      <c r="M1564" s="218" t="str">
        <f t="shared" ref="M1564:M1627" si="172">IF(K1564="Xuất sắc",1,"")</f>
        <v/>
      </c>
      <c r="N1564" s="219" t="str">
        <f t="shared" ref="N1564:N1627" si="173">IF(K1564="Giỏi",1,"")</f>
        <v/>
      </c>
      <c r="O1564" s="219">
        <f t="shared" ref="O1564:O1627" si="174">IF(K1564="Khá",1,"")</f>
        <v>1</v>
      </c>
      <c r="Q1564" s="114">
        <v>1</v>
      </c>
    </row>
    <row r="1565" spans="1:17" ht="21.75" customHeight="1" x14ac:dyDescent="0.3">
      <c r="A1565" s="214">
        <f>SUBTOTAL(9,$Q$22:Q1564)+1</f>
        <v>1543</v>
      </c>
      <c r="B1565" s="223">
        <v>101120109</v>
      </c>
      <c r="C1565" s="223" t="s">
        <v>3167</v>
      </c>
      <c r="D1565" s="223" t="s">
        <v>155</v>
      </c>
      <c r="E1565" s="223">
        <v>19.5</v>
      </c>
      <c r="F1565" s="223">
        <v>7.76</v>
      </c>
      <c r="G1565" s="66" t="str">
        <f>IFERROR(VLOOKUP(B1565:B4605,'DOI TUONG'!$C$2:$E$1306,3,FALSE), "")</f>
        <v/>
      </c>
      <c r="H1565" s="66">
        <f t="shared" si="168"/>
        <v>0</v>
      </c>
      <c r="I1565" s="215">
        <f t="shared" si="169"/>
        <v>7.76</v>
      </c>
      <c r="J1565" s="223">
        <v>85</v>
      </c>
      <c r="K1565" s="66" t="str">
        <f t="shared" si="170"/>
        <v>Khá</v>
      </c>
      <c r="L1565" s="66">
        <f t="shared" si="171"/>
        <v>395000</v>
      </c>
      <c r="M1565" s="218" t="str">
        <f t="shared" si="172"/>
        <v/>
      </c>
      <c r="N1565" s="219" t="str">
        <f t="shared" si="173"/>
        <v/>
      </c>
      <c r="O1565" s="219">
        <f t="shared" si="174"/>
        <v>1</v>
      </c>
      <c r="Q1565" s="114">
        <v>1</v>
      </c>
    </row>
    <row r="1566" spans="1:17" ht="21.75" customHeight="1" x14ac:dyDescent="0.3">
      <c r="A1566" s="214">
        <f>SUBTOTAL(9,$Q$22:Q1565)+1</f>
        <v>1544</v>
      </c>
      <c r="B1566" s="223">
        <v>103110178</v>
      </c>
      <c r="C1566" s="223" t="s">
        <v>1507</v>
      </c>
      <c r="D1566" s="223" t="s">
        <v>139</v>
      </c>
      <c r="E1566" s="223">
        <v>20</v>
      </c>
      <c r="F1566" s="223">
        <v>7.76</v>
      </c>
      <c r="G1566" s="66" t="str">
        <f>IFERROR(VLOOKUP(B1566:B4606,'DOI TUONG'!$C$2:$E$1306,3,FALSE), "")</f>
        <v/>
      </c>
      <c r="H1566" s="66">
        <f t="shared" si="168"/>
        <v>0</v>
      </c>
      <c r="I1566" s="215">
        <f t="shared" si="169"/>
        <v>7.76</v>
      </c>
      <c r="J1566" s="223">
        <v>85</v>
      </c>
      <c r="K1566" s="66" t="str">
        <f t="shared" si="170"/>
        <v>Khá</v>
      </c>
      <c r="L1566" s="66">
        <f t="shared" si="171"/>
        <v>395000</v>
      </c>
      <c r="M1566" s="218" t="str">
        <f t="shared" si="172"/>
        <v/>
      </c>
      <c r="N1566" s="219" t="str">
        <f t="shared" si="173"/>
        <v/>
      </c>
      <c r="O1566" s="219">
        <f t="shared" si="174"/>
        <v>1</v>
      </c>
      <c r="Q1566" s="114">
        <v>1</v>
      </c>
    </row>
    <row r="1567" spans="1:17" ht="21.75" customHeight="1" x14ac:dyDescent="0.3">
      <c r="A1567" s="214">
        <f>SUBTOTAL(9,$Q$22:Q1566)+1</f>
        <v>1545</v>
      </c>
      <c r="B1567" s="223">
        <v>102130165</v>
      </c>
      <c r="C1567" s="223" t="s">
        <v>1826</v>
      </c>
      <c r="D1567" s="223" t="s">
        <v>142</v>
      </c>
      <c r="E1567" s="223">
        <v>18</v>
      </c>
      <c r="F1567" s="223">
        <v>7.76</v>
      </c>
      <c r="G1567" s="66" t="str">
        <f>IFERROR(VLOOKUP(B1567:B4607,'DOI TUONG'!$C$2:$E$1306,3,FALSE), "")</f>
        <v/>
      </c>
      <c r="H1567" s="66">
        <f t="shared" si="168"/>
        <v>0</v>
      </c>
      <c r="I1567" s="215">
        <f t="shared" si="169"/>
        <v>7.76</v>
      </c>
      <c r="J1567" s="223">
        <v>85</v>
      </c>
      <c r="K1567" s="66" t="str">
        <f t="shared" si="170"/>
        <v>Khá</v>
      </c>
      <c r="L1567" s="66">
        <f t="shared" si="171"/>
        <v>395000</v>
      </c>
      <c r="M1567" s="218" t="str">
        <f t="shared" si="172"/>
        <v/>
      </c>
      <c r="N1567" s="219" t="str">
        <f t="shared" si="173"/>
        <v/>
      </c>
      <c r="O1567" s="219">
        <f t="shared" si="174"/>
        <v>1</v>
      </c>
      <c r="Q1567" s="114">
        <v>1</v>
      </c>
    </row>
    <row r="1568" spans="1:17" ht="21.75" customHeight="1" x14ac:dyDescent="0.3">
      <c r="A1568" s="214">
        <f>SUBTOTAL(9,$Q$22:Q1567)+1</f>
        <v>1546</v>
      </c>
      <c r="B1568" s="223">
        <v>117130015</v>
      </c>
      <c r="C1568" s="223" t="s">
        <v>1665</v>
      </c>
      <c r="D1568" s="223" t="s">
        <v>295</v>
      </c>
      <c r="E1568" s="223">
        <v>16</v>
      </c>
      <c r="F1568" s="223">
        <v>7.76</v>
      </c>
      <c r="G1568" s="66" t="str">
        <f>IFERROR(VLOOKUP(B1568:B4608,'DOI TUONG'!$C$2:$E$1306,3,FALSE), "")</f>
        <v/>
      </c>
      <c r="H1568" s="66">
        <f t="shared" si="168"/>
        <v>0</v>
      </c>
      <c r="I1568" s="215">
        <f t="shared" si="169"/>
        <v>7.76</v>
      </c>
      <c r="J1568" s="223">
        <v>85</v>
      </c>
      <c r="K1568" s="66" t="str">
        <f t="shared" si="170"/>
        <v>Khá</v>
      </c>
      <c r="L1568" s="66">
        <f t="shared" si="171"/>
        <v>395000</v>
      </c>
      <c r="M1568" s="218" t="str">
        <f t="shared" si="172"/>
        <v/>
      </c>
      <c r="N1568" s="219" t="str">
        <f t="shared" si="173"/>
        <v/>
      </c>
      <c r="O1568" s="219">
        <f t="shared" si="174"/>
        <v>1</v>
      </c>
      <c r="Q1568" s="114">
        <v>1</v>
      </c>
    </row>
    <row r="1569" spans="1:17" ht="21.75" customHeight="1" x14ac:dyDescent="0.3">
      <c r="A1569" s="214">
        <f>SUBTOTAL(9,$Q$22:Q1568)+1</f>
        <v>1547</v>
      </c>
      <c r="B1569" s="223">
        <v>110110165</v>
      </c>
      <c r="C1569" s="223" t="s">
        <v>1339</v>
      </c>
      <c r="D1569" s="223" t="s">
        <v>214</v>
      </c>
      <c r="E1569" s="223">
        <v>18</v>
      </c>
      <c r="F1569" s="223">
        <v>7.76</v>
      </c>
      <c r="G1569" s="66" t="str">
        <f>IFERROR(VLOOKUP(B1569:B4609,'DOI TUONG'!$C$2:$E$1306,3,FALSE), "")</f>
        <v/>
      </c>
      <c r="H1569" s="66">
        <f t="shared" si="168"/>
        <v>0</v>
      </c>
      <c r="I1569" s="215">
        <f t="shared" si="169"/>
        <v>7.76</v>
      </c>
      <c r="J1569" s="223">
        <v>85</v>
      </c>
      <c r="K1569" s="66" t="str">
        <f t="shared" si="170"/>
        <v>Khá</v>
      </c>
      <c r="L1569" s="66">
        <f t="shared" si="171"/>
        <v>395000</v>
      </c>
      <c r="M1569" s="218" t="str">
        <f t="shared" si="172"/>
        <v/>
      </c>
      <c r="N1569" s="219" t="str">
        <f t="shared" si="173"/>
        <v/>
      </c>
      <c r="O1569" s="219">
        <f t="shared" si="174"/>
        <v>1</v>
      </c>
      <c r="Q1569" s="114">
        <v>1</v>
      </c>
    </row>
    <row r="1570" spans="1:17" ht="21.75" customHeight="1" x14ac:dyDescent="0.3">
      <c r="A1570" s="214">
        <f>SUBTOTAL(9,$Q$22:Q1569)+1</f>
        <v>1548</v>
      </c>
      <c r="B1570" s="223">
        <v>109120147</v>
      </c>
      <c r="C1570" s="223" t="s">
        <v>1910</v>
      </c>
      <c r="D1570" s="223" t="s">
        <v>158</v>
      </c>
      <c r="E1570" s="223">
        <v>14</v>
      </c>
      <c r="F1570" s="223">
        <v>7.76</v>
      </c>
      <c r="G1570" s="66" t="str">
        <f>IFERROR(VLOOKUP(B1570:B4610,'DOI TUONG'!$C$2:$E$1306,3,FALSE), "")</f>
        <v/>
      </c>
      <c r="H1570" s="66">
        <f t="shared" si="168"/>
        <v>0</v>
      </c>
      <c r="I1570" s="215">
        <f t="shared" si="169"/>
        <v>7.76</v>
      </c>
      <c r="J1570" s="223">
        <v>84</v>
      </c>
      <c r="K1570" s="66" t="str">
        <f t="shared" si="170"/>
        <v>Khá</v>
      </c>
      <c r="L1570" s="66">
        <f t="shared" si="171"/>
        <v>395000</v>
      </c>
      <c r="M1570" s="218" t="str">
        <f t="shared" si="172"/>
        <v/>
      </c>
      <c r="N1570" s="219" t="str">
        <f t="shared" si="173"/>
        <v/>
      </c>
      <c r="O1570" s="219">
        <f t="shared" si="174"/>
        <v>1</v>
      </c>
      <c r="Q1570" s="114">
        <v>1</v>
      </c>
    </row>
    <row r="1571" spans="1:17" ht="21.75" customHeight="1" x14ac:dyDescent="0.3">
      <c r="A1571" s="214">
        <f>SUBTOTAL(9,$Q$22:Q1570)+1</f>
        <v>1549</v>
      </c>
      <c r="B1571" s="223">
        <v>107110352</v>
      </c>
      <c r="C1571" s="223" t="s">
        <v>2023</v>
      </c>
      <c r="D1571" s="223" t="s">
        <v>66</v>
      </c>
      <c r="E1571" s="223">
        <v>19</v>
      </c>
      <c r="F1571" s="223">
        <v>7.76</v>
      </c>
      <c r="G1571" s="66" t="str">
        <f>IFERROR(VLOOKUP(B1571:B4611,'DOI TUONG'!$C$2:$E$1306,3,FALSE), "")</f>
        <v/>
      </c>
      <c r="H1571" s="66">
        <f t="shared" si="168"/>
        <v>0</v>
      </c>
      <c r="I1571" s="215">
        <f t="shared" si="169"/>
        <v>7.76</v>
      </c>
      <c r="J1571" s="223">
        <v>83</v>
      </c>
      <c r="K1571" s="66" t="str">
        <f t="shared" si="170"/>
        <v>Khá</v>
      </c>
      <c r="L1571" s="66">
        <f t="shared" si="171"/>
        <v>395000</v>
      </c>
      <c r="M1571" s="218" t="str">
        <f t="shared" si="172"/>
        <v/>
      </c>
      <c r="N1571" s="219" t="str">
        <f t="shared" si="173"/>
        <v/>
      </c>
      <c r="O1571" s="219">
        <f t="shared" si="174"/>
        <v>1</v>
      </c>
      <c r="Q1571" s="114">
        <v>1</v>
      </c>
    </row>
    <row r="1572" spans="1:17" ht="21.75" customHeight="1" x14ac:dyDescent="0.3">
      <c r="A1572" s="214">
        <f>SUBTOTAL(9,$Q$22:Q1571)+1</f>
        <v>1550</v>
      </c>
      <c r="B1572" s="223">
        <v>105120061</v>
      </c>
      <c r="C1572" s="223" t="s">
        <v>3462</v>
      </c>
      <c r="D1572" s="223" t="s">
        <v>110</v>
      </c>
      <c r="E1572" s="223">
        <v>16</v>
      </c>
      <c r="F1572" s="223">
        <v>7.76</v>
      </c>
      <c r="G1572" s="66" t="str">
        <f>IFERROR(VLOOKUP(B1572:B4612,'DOI TUONG'!$C$2:$E$1306,3,FALSE), "")</f>
        <v/>
      </c>
      <c r="H1572" s="66">
        <f t="shared" si="168"/>
        <v>0</v>
      </c>
      <c r="I1572" s="215">
        <f t="shared" si="169"/>
        <v>7.76</v>
      </c>
      <c r="J1572" s="223">
        <v>82</v>
      </c>
      <c r="K1572" s="66" t="str">
        <f t="shared" si="170"/>
        <v>Khá</v>
      </c>
      <c r="L1572" s="66">
        <f t="shared" si="171"/>
        <v>395000</v>
      </c>
      <c r="M1572" s="218" t="str">
        <f t="shared" si="172"/>
        <v/>
      </c>
      <c r="N1572" s="219" t="str">
        <f t="shared" si="173"/>
        <v/>
      </c>
      <c r="O1572" s="219">
        <f t="shared" si="174"/>
        <v>1</v>
      </c>
      <c r="Q1572" s="114">
        <v>1</v>
      </c>
    </row>
    <row r="1573" spans="1:17" ht="21.75" customHeight="1" x14ac:dyDescent="0.3">
      <c r="A1573" s="214">
        <f>SUBTOTAL(9,$Q$22:Q1572)+1</f>
        <v>1551</v>
      </c>
      <c r="B1573" s="223">
        <v>118130013</v>
      </c>
      <c r="C1573" s="223" t="s">
        <v>2218</v>
      </c>
      <c r="D1573" s="223" t="s">
        <v>298</v>
      </c>
      <c r="E1573" s="223">
        <v>19</v>
      </c>
      <c r="F1573" s="223">
        <v>7.76</v>
      </c>
      <c r="G1573" s="66" t="str">
        <f>IFERROR(VLOOKUP(B1573:B4613,'DOI TUONG'!$C$2:$E$1306,3,FALSE), "")</f>
        <v/>
      </c>
      <c r="H1573" s="66">
        <f t="shared" si="168"/>
        <v>0</v>
      </c>
      <c r="I1573" s="215">
        <f t="shared" si="169"/>
        <v>7.76</v>
      </c>
      <c r="J1573" s="223">
        <v>82</v>
      </c>
      <c r="K1573" s="66" t="str">
        <f t="shared" si="170"/>
        <v>Khá</v>
      </c>
      <c r="L1573" s="66">
        <f t="shared" si="171"/>
        <v>395000</v>
      </c>
      <c r="M1573" s="218" t="str">
        <f t="shared" si="172"/>
        <v/>
      </c>
      <c r="N1573" s="219" t="str">
        <f t="shared" si="173"/>
        <v/>
      </c>
      <c r="O1573" s="219">
        <f t="shared" si="174"/>
        <v>1</v>
      </c>
      <c r="Q1573" s="114">
        <v>1</v>
      </c>
    </row>
    <row r="1574" spans="1:17" ht="21.75" customHeight="1" x14ac:dyDescent="0.3">
      <c r="A1574" s="214">
        <f>SUBTOTAL(9,$Q$22:Q1573)+1</f>
        <v>1552</v>
      </c>
      <c r="B1574" s="223">
        <v>107130116</v>
      </c>
      <c r="C1574" s="223" t="s">
        <v>1559</v>
      </c>
      <c r="D1574" s="223" t="s">
        <v>289</v>
      </c>
      <c r="E1574" s="223">
        <v>17</v>
      </c>
      <c r="F1574" s="223">
        <v>7.76</v>
      </c>
      <c r="G1574" s="66" t="str">
        <f>IFERROR(VLOOKUP(B1574:B4614,'DOI TUONG'!$C$2:$E$1306,3,FALSE), "")</f>
        <v/>
      </c>
      <c r="H1574" s="66">
        <f t="shared" si="168"/>
        <v>0</v>
      </c>
      <c r="I1574" s="215">
        <f t="shared" si="169"/>
        <v>7.76</v>
      </c>
      <c r="J1574" s="223">
        <v>80</v>
      </c>
      <c r="K1574" s="66" t="str">
        <f t="shared" si="170"/>
        <v>Khá</v>
      </c>
      <c r="L1574" s="66">
        <f t="shared" si="171"/>
        <v>395000</v>
      </c>
      <c r="M1574" s="218" t="str">
        <f t="shared" si="172"/>
        <v/>
      </c>
      <c r="N1574" s="219" t="str">
        <f t="shared" si="173"/>
        <v/>
      </c>
      <c r="O1574" s="219">
        <f t="shared" si="174"/>
        <v>1</v>
      </c>
      <c r="Q1574" s="114">
        <v>1</v>
      </c>
    </row>
    <row r="1575" spans="1:17" ht="21.75" customHeight="1" x14ac:dyDescent="0.3">
      <c r="A1575" s="214">
        <f>SUBTOTAL(9,$Q$22:Q1574)+1</f>
        <v>1553</v>
      </c>
      <c r="B1575" s="223">
        <v>109110125</v>
      </c>
      <c r="C1575" s="223" t="s">
        <v>921</v>
      </c>
      <c r="D1575" s="223" t="s">
        <v>128</v>
      </c>
      <c r="E1575" s="223">
        <v>18.5</v>
      </c>
      <c r="F1575" s="223">
        <v>7.76</v>
      </c>
      <c r="G1575" s="66" t="str">
        <f>IFERROR(VLOOKUP(B1575:B4615,'DOI TUONG'!$C$2:$E$1306,3,FALSE), "")</f>
        <v/>
      </c>
      <c r="H1575" s="66">
        <f t="shared" si="168"/>
        <v>0</v>
      </c>
      <c r="I1575" s="215">
        <f t="shared" si="169"/>
        <v>7.76</v>
      </c>
      <c r="J1575" s="223">
        <v>80</v>
      </c>
      <c r="K1575" s="66" t="str">
        <f t="shared" si="170"/>
        <v>Khá</v>
      </c>
      <c r="L1575" s="66">
        <f t="shared" si="171"/>
        <v>395000</v>
      </c>
      <c r="M1575" s="218" t="str">
        <f t="shared" si="172"/>
        <v/>
      </c>
      <c r="N1575" s="219" t="str">
        <f t="shared" si="173"/>
        <v/>
      </c>
      <c r="O1575" s="219">
        <f t="shared" si="174"/>
        <v>1</v>
      </c>
      <c r="Q1575" s="114">
        <v>1</v>
      </c>
    </row>
    <row r="1576" spans="1:17" ht="21.75" customHeight="1" x14ac:dyDescent="0.3">
      <c r="A1576" s="214">
        <f>SUBTOTAL(9,$Q$22:Q1575)+1</f>
        <v>1554</v>
      </c>
      <c r="B1576" s="223">
        <v>101110298</v>
      </c>
      <c r="C1576" s="223" t="s">
        <v>3181</v>
      </c>
      <c r="D1576" s="223" t="s">
        <v>270</v>
      </c>
      <c r="E1576" s="223">
        <v>20</v>
      </c>
      <c r="F1576" s="223">
        <v>7.55</v>
      </c>
      <c r="G1576" s="66" t="str">
        <f>IFERROR(VLOOKUP(B1576:B4616,'DOI TUONG'!$C$2:$E$1306,3,FALSE), "")</f>
        <v>LP</v>
      </c>
      <c r="H1576" s="66">
        <f t="shared" si="168"/>
        <v>0.2</v>
      </c>
      <c r="I1576" s="215">
        <f t="shared" si="169"/>
        <v>7.75</v>
      </c>
      <c r="J1576" s="223">
        <v>90</v>
      </c>
      <c r="K1576" s="66" t="str">
        <f t="shared" si="170"/>
        <v>Khá</v>
      </c>
      <c r="L1576" s="66">
        <f t="shared" si="171"/>
        <v>395000</v>
      </c>
      <c r="M1576" s="218" t="str">
        <f t="shared" si="172"/>
        <v/>
      </c>
      <c r="N1576" s="219" t="str">
        <f t="shared" si="173"/>
        <v/>
      </c>
      <c r="O1576" s="219">
        <f t="shared" si="174"/>
        <v>1</v>
      </c>
      <c r="Q1576" s="114">
        <v>1</v>
      </c>
    </row>
    <row r="1577" spans="1:17" ht="21.75" customHeight="1" x14ac:dyDescent="0.3">
      <c r="A1577" s="214">
        <f>SUBTOTAL(9,$Q$22:Q1576)+1</f>
        <v>1555</v>
      </c>
      <c r="B1577" s="223">
        <v>110120149</v>
      </c>
      <c r="C1577" s="223" t="s">
        <v>3967</v>
      </c>
      <c r="D1577" s="223" t="s">
        <v>61</v>
      </c>
      <c r="E1577" s="223">
        <v>18.5</v>
      </c>
      <c r="F1577" s="223">
        <v>7.45</v>
      </c>
      <c r="G1577" s="66" t="str">
        <f>IFERROR(VLOOKUP(B1577:B4617,'DOI TUONG'!$C$2:$E$1306,3,FALSE), "")</f>
        <v>BT CĐ</v>
      </c>
      <c r="H1577" s="66">
        <f t="shared" si="168"/>
        <v>0.3</v>
      </c>
      <c r="I1577" s="215">
        <f t="shared" si="169"/>
        <v>7.75</v>
      </c>
      <c r="J1577" s="223">
        <v>90</v>
      </c>
      <c r="K1577" s="66" t="str">
        <f t="shared" si="170"/>
        <v>Khá</v>
      </c>
      <c r="L1577" s="66">
        <f t="shared" si="171"/>
        <v>395000</v>
      </c>
      <c r="M1577" s="218" t="str">
        <f t="shared" si="172"/>
        <v/>
      </c>
      <c r="N1577" s="219" t="str">
        <f t="shared" si="173"/>
        <v/>
      </c>
      <c r="O1577" s="219">
        <f t="shared" si="174"/>
        <v>1</v>
      </c>
      <c r="Q1577" s="114">
        <v>1</v>
      </c>
    </row>
    <row r="1578" spans="1:17" ht="21.75" customHeight="1" x14ac:dyDescent="0.3">
      <c r="A1578" s="214">
        <f>SUBTOTAL(9,$Q$22:Q1577)+1</f>
        <v>1556</v>
      </c>
      <c r="B1578" s="223">
        <v>106130209</v>
      </c>
      <c r="C1578" s="223" t="s">
        <v>3555</v>
      </c>
      <c r="D1578" s="223" t="s">
        <v>209</v>
      </c>
      <c r="E1578" s="223">
        <v>17</v>
      </c>
      <c r="F1578" s="223">
        <v>7.75</v>
      </c>
      <c r="G1578" s="66" t="str">
        <f>IFERROR(VLOOKUP(B1578:B4618,'DOI TUONG'!$C$2:$E$1306,3,FALSE), "")</f>
        <v/>
      </c>
      <c r="H1578" s="66">
        <f t="shared" si="168"/>
        <v>0</v>
      </c>
      <c r="I1578" s="215">
        <f t="shared" si="169"/>
        <v>7.75</v>
      </c>
      <c r="J1578" s="223">
        <v>88</v>
      </c>
      <c r="K1578" s="66" t="str">
        <f t="shared" si="170"/>
        <v>Khá</v>
      </c>
      <c r="L1578" s="66">
        <f t="shared" si="171"/>
        <v>395000</v>
      </c>
      <c r="M1578" s="218" t="str">
        <f t="shared" si="172"/>
        <v/>
      </c>
      <c r="N1578" s="219" t="str">
        <f t="shared" si="173"/>
        <v/>
      </c>
      <c r="O1578" s="219">
        <f t="shared" si="174"/>
        <v>1</v>
      </c>
      <c r="Q1578" s="114">
        <v>1</v>
      </c>
    </row>
    <row r="1579" spans="1:17" ht="21.75" customHeight="1" x14ac:dyDescent="0.3">
      <c r="A1579" s="214">
        <f>SUBTOTAL(9,$Q$22:Q1578)+1</f>
        <v>1557</v>
      </c>
      <c r="B1579" s="223">
        <v>118130216</v>
      </c>
      <c r="C1579" s="223" t="s">
        <v>2188</v>
      </c>
      <c r="D1579" s="223" t="s">
        <v>59</v>
      </c>
      <c r="E1579" s="223">
        <v>19</v>
      </c>
      <c r="F1579" s="223">
        <v>7.75</v>
      </c>
      <c r="G1579" s="66" t="str">
        <f>IFERROR(VLOOKUP(B1579:B4619,'DOI TUONG'!$C$2:$E$1306,3,FALSE), "")</f>
        <v/>
      </c>
      <c r="H1579" s="66">
        <f t="shared" si="168"/>
        <v>0</v>
      </c>
      <c r="I1579" s="215">
        <f t="shared" si="169"/>
        <v>7.75</v>
      </c>
      <c r="J1579" s="223">
        <v>88</v>
      </c>
      <c r="K1579" s="66" t="str">
        <f t="shared" si="170"/>
        <v>Khá</v>
      </c>
      <c r="L1579" s="66">
        <f t="shared" si="171"/>
        <v>395000</v>
      </c>
      <c r="M1579" s="218" t="str">
        <f t="shared" si="172"/>
        <v/>
      </c>
      <c r="N1579" s="219" t="str">
        <f t="shared" si="173"/>
        <v/>
      </c>
      <c r="O1579" s="219">
        <f t="shared" si="174"/>
        <v>1</v>
      </c>
      <c r="Q1579" s="114">
        <v>1</v>
      </c>
    </row>
    <row r="1580" spans="1:17" ht="21.75" customHeight="1" x14ac:dyDescent="0.3">
      <c r="A1580" s="214">
        <f>SUBTOTAL(9,$Q$22:Q1579)+1</f>
        <v>1558</v>
      </c>
      <c r="B1580" s="223">
        <v>110110433</v>
      </c>
      <c r="C1580" s="223" t="s">
        <v>3934</v>
      </c>
      <c r="D1580" s="223" t="s">
        <v>147</v>
      </c>
      <c r="E1580" s="223">
        <v>19</v>
      </c>
      <c r="F1580" s="223">
        <v>7.75</v>
      </c>
      <c r="G1580" s="66" t="str">
        <f>IFERROR(VLOOKUP(B1580:B4620,'DOI TUONG'!$C$2:$E$1306,3,FALSE), "")</f>
        <v/>
      </c>
      <c r="H1580" s="66">
        <f t="shared" si="168"/>
        <v>0</v>
      </c>
      <c r="I1580" s="215">
        <f t="shared" si="169"/>
        <v>7.75</v>
      </c>
      <c r="J1580" s="223">
        <v>88</v>
      </c>
      <c r="K1580" s="66" t="str">
        <f t="shared" si="170"/>
        <v>Khá</v>
      </c>
      <c r="L1580" s="66">
        <f t="shared" si="171"/>
        <v>395000</v>
      </c>
      <c r="M1580" s="218" t="str">
        <f t="shared" si="172"/>
        <v/>
      </c>
      <c r="N1580" s="219" t="str">
        <f t="shared" si="173"/>
        <v/>
      </c>
      <c r="O1580" s="219">
        <f t="shared" si="174"/>
        <v>1</v>
      </c>
      <c r="Q1580" s="114">
        <v>1</v>
      </c>
    </row>
    <row r="1581" spans="1:17" ht="21.75" customHeight="1" x14ac:dyDescent="0.3">
      <c r="A1581" s="214">
        <f>SUBTOTAL(9,$Q$22:Q1580)+1</f>
        <v>1559</v>
      </c>
      <c r="B1581" s="223">
        <v>117120099</v>
      </c>
      <c r="C1581" s="223" t="s">
        <v>3737</v>
      </c>
      <c r="D1581" s="223" t="s">
        <v>92</v>
      </c>
      <c r="E1581" s="223">
        <v>17</v>
      </c>
      <c r="F1581" s="223">
        <v>7.75</v>
      </c>
      <c r="G1581" s="66" t="str">
        <f>IFERROR(VLOOKUP(B1581:B4621,'DOI TUONG'!$C$2:$E$1306,3,FALSE), "")</f>
        <v/>
      </c>
      <c r="H1581" s="66">
        <f t="shared" si="168"/>
        <v>0</v>
      </c>
      <c r="I1581" s="215">
        <f t="shared" si="169"/>
        <v>7.75</v>
      </c>
      <c r="J1581" s="223">
        <v>87</v>
      </c>
      <c r="K1581" s="66" t="str">
        <f t="shared" si="170"/>
        <v>Khá</v>
      </c>
      <c r="L1581" s="66">
        <f t="shared" si="171"/>
        <v>395000</v>
      </c>
      <c r="M1581" s="218" t="str">
        <f t="shared" si="172"/>
        <v/>
      </c>
      <c r="N1581" s="219" t="str">
        <f t="shared" si="173"/>
        <v/>
      </c>
      <c r="O1581" s="219">
        <f t="shared" si="174"/>
        <v>1</v>
      </c>
      <c r="Q1581" s="114">
        <v>1</v>
      </c>
    </row>
    <row r="1582" spans="1:17" ht="21.75" customHeight="1" x14ac:dyDescent="0.3">
      <c r="A1582" s="214">
        <f>SUBTOTAL(9,$Q$22:Q1581)+1</f>
        <v>1560</v>
      </c>
      <c r="B1582" s="223">
        <v>102130172</v>
      </c>
      <c r="C1582" s="223" t="s">
        <v>3345</v>
      </c>
      <c r="D1582" s="223" t="s">
        <v>142</v>
      </c>
      <c r="E1582" s="223">
        <v>16</v>
      </c>
      <c r="F1582" s="223">
        <v>7.75</v>
      </c>
      <c r="G1582" s="66" t="str">
        <f>IFERROR(VLOOKUP(B1582:B4622,'DOI TUONG'!$C$2:$E$1306,3,FALSE), "")</f>
        <v/>
      </c>
      <c r="H1582" s="66">
        <f t="shared" si="168"/>
        <v>0</v>
      </c>
      <c r="I1582" s="215">
        <f t="shared" si="169"/>
        <v>7.75</v>
      </c>
      <c r="J1582" s="223">
        <v>86</v>
      </c>
      <c r="K1582" s="66" t="str">
        <f t="shared" si="170"/>
        <v>Khá</v>
      </c>
      <c r="L1582" s="66">
        <f t="shared" si="171"/>
        <v>395000</v>
      </c>
      <c r="M1582" s="218" t="str">
        <f t="shared" si="172"/>
        <v/>
      </c>
      <c r="N1582" s="219" t="str">
        <f t="shared" si="173"/>
        <v/>
      </c>
      <c r="O1582" s="219">
        <f t="shared" si="174"/>
        <v>1</v>
      </c>
      <c r="Q1582" s="114">
        <v>1</v>
      </c>
    </row>
    <row r="1583" spans="1:17" ht="21.75" customHeight="1" x14ac:dyDescent="0.3">
      <c r="A1583" s="214">
        <f>SUBTOTAL(9,$Q$22:Q1582)+1</f>
        <v>1561</v>
      </c>
      <c r="B1583" s="223">
        <v>105110409</v>
      </c>
      <c r="C1583" s="223" t="s">
        <v>3463</v>
      </c>
      <c r="D1583" s="223" t="s">
        <v>123</v>
      </c>
      <c r="E1583" s="223">
        <v>15</v>
      </c>
      <c r="F1583" s="223">
        <v>7.75</v>
      </c>
      <c r="G1583" s="66" t="str">
        <f>IFERROR(VLOOKUP(B1583:B4623,'DOI TUONG'!$C$2:$E$1306,3,FALSE), "")</f>
        <v/>
      </c>
      <c r="H1583" s="66">
        <f t="shared" si="168"/>
        <v>0</v>
      </c>
      <c r="I1583" s="215">
        <f t="shared" si="169"/>
        <v>7.75</v>
      </c>
      <c r="J1583" s="223">
        <v>86</v>
      </c>
      <c r="K1583" s="66" t="str">
        <f t="shared" si="170"/>
        <v>Khá</v>
      </c>
      <c r="L1583" s="66">
        <f t="shared" si="171"/>
        <v>395000</v>
      </c>
      <c r="M1583" s="218" t="str">
        <f t="shared" si="172"/>
        <v/>
      </c>
      <c r="N1583" s="219" t="str">
        <f t="shared" si="173"/>
        <v/>
      </c>
      <c r="O1583" s="219">
        <f t="shared" si="174"/>
        <v>1</v>
      </c>
      <c r="Q1583" s="114">
        <v>1</v>
      </c>
    </row>
    <row r="1584" spans="1:17" ht="21.75" customHeight="1" x14ac:dyDescent="0.3">
      <c r="A1584" s="214">
        <f>SUBTOTAL(9,$Q$22:Q1583)+1</f>
        <v>1562</v>
      </c>
      <c r="B1584" s="223">
        <v>110110420</v>
      </c>
      <c r="C1584" s="223" t="s">
        <v>1159</v>
      </c>
      <c r="D1584" s="223" t="s">
        <v>147</v>
      </c>
      <c r="E1584" s="223">
        <v>19</v>
      </c>
      <c r="F1584" s="223">
        <v>7.75</v>
      </c>
      <c r="G1584" s="66" t="str">
        <f>IFERROR(VLOOKUP(B1584:B4624,'DOI TUONG'!$C$2:$E$1306,3,FALSE), "")</f>
        <v/>
      </c>
      <c r="H1584" s="66">
        <f t="shared" si="168"/>
        <v>0</v>
      </c>
      <c r="I1584" s="215">
        <f t="shared" si="169"/>
        <v>7.75</v>
      </c>
      <c r="J1584" s="223">
        <v>86</v>
      </c>
      <c r="K1584" s="66" t="str">
        <f t="shared" si="170"/>
        <v>Khá</v>
      </c>
      <c r="L1584" s="66">
        <f t="shared" si="171"/>
        <v>395000</v>
      </c>
      <c r="M1584" s="218" t="str">
        <f t="shared" si="172"/>
        <v/>
      </c>
      <c r="N1584" s="219" t="str">
        <f t="shared" si="173"/>
        <v/>
      </c>
      <c r="O1584" s="219">
        <f t="shared" si="174"/>
        <v>1</v>
      </c>
      <c r="Q1584" s="114">
        <v>1</v>
      </c>
    </row>
    <row r="1585" spans="1:17" ht="21.75" customHeight="1" x14ac:dyDescent="0.3">
      <c r="A1585" s="214">
        <f>SUBTOTAL(9,$Q$22:Q1584)+1</f>
        <v>1563</v>
      </c>
      <c r="B1585" s="223">
        <v>110110362</v>
      </c>
      <c r="C1585" s="223" t="s">
        <v>1367</v>
      </c>
      <c r="D1585" s="223" t="s">
        <v>150</v>
      </c>
      <c r="E1585" s="223">
        <v>19</v>
      </c>
      <c r="F1585" s="223">
        <v>7.75</v>
      </c>
      <c r="G1585" s="66" t="str">
        <f>IFERROR(VLOOKUP(B1585:B4625,'DOI TUONG'!$C$2:$E$1306,3,FALSE), "")</f>
        <v/>
      </c>
      <c r="H1585" s="66">
        <f t="shared" si="168"/>
        <v>0</v>
      </c>
      <c r="I1585" s="215">
        <f t="shared" si="169"/>
        <v>7.75</v>
      </c>
      <c r="J1585" s="223">
        <v>86</v>
      </c>
      <c r="K1585" s="66" t="str">
        <f t="shared" si="170"/>
        <v>Khá</v>
      </c>
      <c r="L1585" s="66">
        <f t="shared" si="171"/>
        <v>395000</v>
      </c>
      <c r="M1585" s="218" t="str">
        <f t="shared" si="172"/>
        <v/>
      </c>
      <c r="N1585" s="219" t="str">
        <f t="shared" si="173"/>
        <v/>
      </c>
      <c r="O1585" s="219">
        <f t="shared" si="174"/>
        <v>1</v>
      </c>
      <c r="Q1585" s="114">
        <v>1</v>
      </c>
    </row>
    <row r="1586" spans="1:17" ht="21.75" customHeight="1" x14ac:dyDescent="0.3">
      <c r="A1586" s="214">
        <f>SUBTOTAL(9,$Q$22:Q1585)+1</f>
        <v>1564</v>
      </c>
      <c r="B1586" s="223">
        <v>110120232</v>
      </c>
      <c r="C1586" s="223" t="s">
        <v>1087</v>
      </c>
      <c r="D1586" s="223" t="s">
        <v>45</v>
      </c>
      <c r="E1586" s="223">
        <v>16.5</v>
      </c>
      <c r="F1586" s="223">
        <v>7.75</v>
      </c>
      <c r="G1586" s="66" t="str">
        <f>IFERROR(VLOOKUP(B1586:B4626,'DOI TUONG'!$C$2:$E$1306,3,FALSE), "")</f>
        <v/>
      </c>
      <c r="H1586" s="66">
        <f t="shared" si="168"/>
        <v>0</v>
      </c>
      <c r="I1586" s="215">
        <f t="shared" si="169"/>
        <v>7.75</v>
      </c>
      <c r="J1586" s="223">
        <v>86</v>
      </c>
      <c r="K1586" s="66" t="str">
        <f t="shared" si="170"/>
        <v>Khá</v>
      </c>
      <c r="L1586" s="66">
        <f t="shared" si="171"/>
        <v>395000</v>
      </c>
      <c r="M1586" s="218" t="str">
        <f t="shared" si="172"/>
        <v/>
      </c>
      <c r="N1586" s="219" t="str">
        <f t="shared" si="173"/>
        <v/>
      </c>
      <c r="O1586" s="219">
        <f t="shared" si="174"/>
        <v>1</v>
      </c>
      <c r="Q1586" s="114">
        <v>1</v>
      </c>
    </row>
    <row r="1587" spans="1:17" ht="21.75" customHeight="1" x14ac:dyDescent="0.3">
      <c r="A1587" s="214">
        <f>SUBTOTAL(9,$Q$22:Q1586)+1</f>
        <v>1565</v>
      </c>
      <c r="B1587" s="223">
        <v>102140063</v>
      </c>
      <c r="C1587" s="223" t="s">
        <v>3346</v>
      </c>
      <c r="D1587" s="223" t="s">
        <v>1804</v>
      </c>
      <c r="E1587" s="223">
        <v>24</v>
      </c>
      <c r="F1587" s="223">
        <v>7.75</v>
      </c>
      <c r="G1587" s="66" t="str">
        <f>IFERROR(VLOOKUP(B1587:B4627,'DOI TUONG'!$C$2:$E$1306,3,FALSE), "")</f>
        <v/>
      </c>
      <c r="H1587" s="66">
        <f t="shared" si="168"/>
        <v>0</v>
      </c>
      <c r="I1587" s="215">
        <f t="shared" si="169"/>
        <v>7.75</v>
      </c>
      <c r="J1587" s="223">
        <v>85</v>
      </c>
      <c r="K1587" s="66" t="str">
        <f t="shared" si="170"/>
        <v>Khá</v>
      </c>
      <c r="L1587" s="66">
        <f t="shared" si="171"/>
        <v>395000</v>
      </c>
      <c r="M1587" s="218" t="str">
        <f t="shared" si="172"/>
        <v/>
      </c>
      <c r="N1587" s="219" t="str">
        <f t="shared" si="173"/>
        <v/>
      </c>
      <c r="O1587" s="219">
        <f t="shared" si="174"/>
        <v>1</v>
      </c>
      <c r="Q1587" s="114">
        <v>1</v>
      </c>
    </row>
    <row r="1588" spans="1:17" ht="21.75" customHeight="1" x14ac:dyDescent="0.3">
      <c r="A1588" s="214">
        <f>SUBTOTAL(9,$Q$22:Q1587)+1</f>
        <v>1566</v>
      </c>
      <c r="B1588" s="223">
        <v>107130106</v>
      </c>
      <c r="C1588" s="223" t="s">
        <v>3607</v>
      </c>
      <c r="D1588" s="223" t="s">
        <v>289</v>
      </c>
      <c r="E1588" s="223">
        <v>15</v>
      </c>
      <c r="F1588" s="223">
        <v>7.75</v>
      </c>
      <c r="G1588" s="66" t="str">
        <f>IFERROR(VLOOKUP(B1588:B4628,'DOI TUONG'!$C$2:$E$1306,3,FALSE), "")</f>
        <v/>
      </c>
      <c r="H1588" s="66">
        <f t="shared" si="168"/>
        <v>0</v>
      </c>
      <c r="I1588" s="215">
        <f t="shared" si="169"/>
        <v>7.75</v>
      </c>
      <c r="J1588" s="223">
        <v>85</v>
      </c>
      <c r="K1588" s="66" t="str">
        <f t="shared" si="170"/>
        <v>Khá</v>
      </c>
      <c r="L1588" s="66">
        <f t="shared" si="171"/>
        <v>395000</v>
      </c>
      <c r="M1588" s="218" t="str">
        <f t="shared" si="172"/>
        <v/>
      </c>
      <c r="N1588" s="219" t="str">
        <f t="shared" si="173"/>
        <v/>
      </c>
      <c r="O1588" s="219">
        <f t="shared" si="174"/>
        <v>1</v>
      </c>
      <c r="Q1588" s="114">
        <v>1</v>
      </c>
    </row>
    <row r="1589" spans="1:17" ht="21.75" customHeight="1" x14ac:dyDescent="0.3">
      <c r="A1589" s="214">
        <f>SUBTOTAL(9,$Q$22:Q1588)+1</f>
        <v>1567</v>
      </c>
      <c r="B1589" s="223">
        <v>117120171</v>
      </c>
      <c r="C1589" s="223" t="s">
        <v>1132</v>
      </c>
      <c r="D1589" s="223" t="s">
        <v>92</v>
      </c>
      <c r="E1589" s="223">
        <v>17</v>
      </c>
      <c r="F1589" s="223">
        <v>7.75</v>
      </c>
      <c r="G1589" s="66" t="str">
        <f>IFERROR(VLOOKUP(B1589:B4629,'DOI TUONG'!$C$2:$E$1306,3,FALSE), "")</f>
        <v/>
      </c>
      <c r="H1589" s="66">
        <f t="shared" si="168"/>
        <v>0</v>
      </c>
      <c r="I1589" s="215">
        <f t="shared" si="169"/>
        <v>7.75</v>
      </c>
      <c r="J1589" s="223">
        <v>85</v>
      </c>
      <c r="K1589" s="66" t="str">
        <f t="shared" si="170"/>
        <v>Khá</v>
      </c>
      <c r="L1589" s="66">
        <f t="shared" si="171"/>
        <v>395000</v>
      </c>
      <c r="M1589" s="218" t="str">
        <f t="shared" si="172"/>
        <v/>
      </c>
      <c r="N1589" s="219" t="str">
        <f t="shared" si="173"/>
        <v/>
      </c>
      <c r="O1589" s="219">
        <f t="shared" si="174"/>
        <v>1</v>
      </c>
      <c r="Q1589" s="114">
        <v>1</v>
      </c>
    </row>
    <row r="1590" spans="1:17" ht="21.75" customHeight="1" x14ac:dyDescent="0.3">
      <c r="A1590" s="214">
        <f>SUBTOTAL(9,$Q$22:Q1589)+1</f>
        <v>1568</v>
      </c>
      <c r="B1590" s="223">
        <v>118110205</v>
      </c>
      <c r="C1590" s="223" t="s">
        <v>1654</v>
      </c>
      <c r="D1590" s="223" t="s">
        <v>95</v>
      </c>
      <c r="E1590" s="223">
        <v>20</v>
      </c>
      <c r="F1590" s="223">
        <v>7.75</v>
      </c>
      <c r="G1590" s="66" t="str">
        <f>IFERROR(VLOOKUP(B1590:B4630,'DOI TUONG'!$C$2:$E$1306,3,FALSE), "")</f>
        <v/>
      </c>
      <c r="H1590" s="66">
        <f t="shared" si="168"/>
        <v>0</v>
      </c>
      <c r="I1590" s="215">
        <f t="shared" si="169"/>
        <v>7.75</v>
      </c>
      <c r="J1590" s="223">
        <v>85</v>
      </c>
      <c r="K1590" s="66" t="str">
        <f t="shared" si="170"/>
        <v>Khá</v>
      </c>
      <c r="L1590" s="66">
        <f t="shared" si="171"/>
        <v>395000</v>
      </c>
      <c r="M1590" s="218" t="str">
        <f t="shared" si="172"/>
        <v/>
      </c>
      <c r="N1590" s="219" t="str">
        <f t="shared" si="173"/>
        <v/>
      </c>
      <c r="O1590" s="219">
        <f t="shared" si="174"/>
        <v>1</v>
      </c>
      <c r="Q1590" s="114">
        <v>1</v>
      </c>
    </row>
    <row r="1591" spans="1:17" ht="21.75" customHeight="1" x14ac:dyDescent="0.3">
      <c r="A1591" s="214">
        <f>SUBTOTAL(9,$Q$22:Q1590)+1</f>
        <v>1569</v>
      </c>
      <c r="B1591" s="223">
        <v>109110324</v>
      </c>
      <c r="C1591" s="223" t="s">
        <v>1003</v>
      </c>
      <c r="D1591" s="223" t="s">
        <v>194</v>
      </c>
      <c r="E1591" s="223">
        <v>18.5</v>
      </c>
      <c r="F1591" s="223">
        <v>7.75</v>
      </c>
      <c r="G1591" s="66" t="str">
        <f>IFERROR(VLOOKUP(B1591:B4631,'DOI TUONG'!$C$2:$E$1306,3,FALSE), "")</f>
        <v/>
      </c>
      <c r="H1591" s="66">
        <f t="shared" si="168"/>
        <v>0</v>
      </c>
      <c r="I1591" s="215">
        <f t="shared" si="169"/>
        <v>7.75</v>
      </c>
      <c r="J1591" s="223">
        <v>84</v>
      </c>
      <c r="K1591" s="66" t="str">
        <f t="shared" si="170"/>
        <v>Khá</v>
      </c>
      <c r="L1591" s="66">
        <f t="shared" si="171"/>
        <v>395000</v>
      </c>
      <c r="M1591" s="218" t="str">
        <f t="shared" si="172"/>
        <v/>
      </c>
      <c r="N1591" s="219" t="str">
        <f t="shared" si="173"/>
        <v/>
      </c>
      <c r="O1591" s="219">
        <f t="shared" si="174"/>
        <v>1</v>
      </c>
      <c r="Q1591" s="114">
        <v>1</v>
      </c>
    </row>
    <row r="1592" spans="1:17" ht="21.75" customHeight="1" x14ac:dyDescent="0.3">
      <c r="A1592" s="214">
        <f>SUBTOTAL(9,$Q$22:Q1591)+1</f>
        <v>1570</v>
      </c>
      <c r="B1592" s="223">
        <v>107110266</v>
      </c>
      <c r="C1592" s="223" t="s">
        <v>3608</v>
      </c>
      <c r="D1592" s="223" t="s">
        <v>132</v>
      </c>
      <c r="E1592" s="223">
        <v>21</v>
      </c>
      <c r="F1592" s="223">
        <v>7.75</v>
      </c>
      <c r="G1592" s="66" t="str">
        <f>IFERROR(VLOOKUP(B1592:B4632,'DOI TUONG'!$C$2:$E$1306,3,FALSE), "")</f>
        <v/>
      </c>
      <c r="H1592" s="66">
        <f t="shared" si="168"/>
        <v>0</v>
      </c>
      <c r="I1592" s="215">
        <f t="shared" si="169"/>
        <v>7.75</v>
      </c>
      <c r="J1592" s="223">
        <v>83</v>
      </c>
      <c r="K1592" s="66" t="str">
        <f t="shared" si="170"/>
        <v>Khá</v>
      </c>
      <c r="L1592" s="66">
        <f t="shared" si="171"/>
        <v>395000</v>
      </c>
      <c r="M1592" s="218" t="str">
        <f t="shared" si="172"/>
        <v/>
      </c>
      <c r="N1592" s="219" t="str">
        <f t="shared" si="173"/>
        <v/>
      </c>
      <c r="O1592" s="219">
        <f t="shared" si="174"/>
        <v>1</v>
      </c>
      <c r="Q1592" s="114">
        <v>1</v>
      </c>
    </row>
    <row r="1593" spans="1:17" ht="21.75" customHeight="1" x14ac:dyDescent="0.3">
      <c r="A1593" s="214">
        <f>SUBTOTAL(9,$Q$22:Q1592)+1</f>
        <v>1571</v>
      </c>
      <c r="B1593" s="223">
        <v>121140102</v>
      </c>
      <c r="C1593" s="223" t="s">
        <v>2134</v>
      </c>
      <c r="D1593" s="223" t="s">
        <v>2120</v>
      </c>
      <c r="E1593" s="223">
        <v>21</v>
      </c>
      <c r="F1593" s="223">
        <v>7.75</v>
      </c>
      <c r="G1593" s="66" t="str">
        <f>IFERROR(VLOOKUP(B1593:B4633,'DOI TUONG'!$C$2:$E$1306,3,FALSE), "")</f>
        <v/>
      </c>
      <c r="H1593" s="66">
        <f t="shared" si="168"/>
        <v>0</v>
      </c>
      <c r="I1593" s="215">
        <f t="shared" si="169"/>
        <v>7.75</v>
      </c>
      <c r="J1593" s="223">
        <v>83</v>
      </c>
      <c r="K1593" s="66" t="str">
        <f t="shared" si="170"/>
        <v>Khá</v>
      </c>
      <c r="L1593" s="66">
        <f t="shared" si="171"/>
        <v>395000</v>
      </c>
      <c r="M1593" s="218" t="str">
        <f t="shared" si="172"/>
        <v/>
      </c>
      <c r="N1593" s="219" t="str">
        <f t="shared" si="173"/>
        <v/>
      </c>
      <c r="O1593" s="219">
        <f t="shared" si="174"/>
        <v>1</v>
      </c>
      <c r="Q1593" s="114">
        <v>1</v>
      </c>
    </row>
    <row r="1594" spans="1:17" ht="21.75" customHeight="1" x14ac:dyDescent="0.3">
      <c r="A1594" s="214">
        <f>SUBTOTAL(9,$Q$22:Q1593)+1</f>
        <v>1572</v>
      </c>
      <c r="B1594" s="223">
        <v>109110293</v>
      </c>
      <c r="C1594" s="223" t="s">
        <v>86</v>
      </c>
      <c r="D1594" s="223" t="s">
        <v>194</v>
      </c>
      <c r="E1594" s="223">
        <v>18.5</v>
      </c>
      <c r="F1594" s="223">
        <v>7.75</v>
      </c>
      <c r="G1594" s="66" t="str">
        <f>IFERROR(VLOOKUP(B1594:B4634,'DOI TUONG'!$C$2:$E$1306,3,FALSE), "")</f>
        <v/>
      </c>
      <c r="H1594" s="66">
        <f t="shared" si="168"/>
        <v>0</v>
      </c>
      <c r="I1594" s="215">
        <f t="shared" si="169"/>
        <v>7.75</v>
      </c>
      <c r="J1594" s="223">
        <v>83</v>
      </c>
      <c r="K1594" s="66" t="str">
        <f t="shared" si="170"/>
        <v>Khá</v>
      </c>
      <c r="L1594" s="66">
        <f t="shared" si="171"/>
        <v>395000</v>
      </c>
      <c r="M1594" s="218" t="str">
        <f t="shared" si="172"/>
        <v/>
      </c>
      <c r="N1594" s="219" t="str">
        <f t="shared" si="173"/>
        <v/>
      </c>
      <c r="O1594" s="219">
        <f t="shared" si="174"/>
        <v>1</v>
      </c>
      <c r="Q1594" s="114">
        <v>1</v>
      </c>
    </row>
    <row r="1595" spans="1:17" ht="21.75" customHeight="1" x14ac:dyDescent="0.3">
      <c r="A1595" s="214">
        <f>SUBTOTAL(9,$Q$22:Q1594)+1</f>
        <v>1573</v>
      </c>
      <c r="B1595" s="223">
        <v>101130223</v>
      </c>
      <c r="C1595" s="223" t="s">
        <v>2952</v>
      </c>
      <c r="D1595" s="223" t="s">
        <v>263</v>
      </c>
      <c r="E1595" s="223">
        <v>20.5</v>
      </c>
      <c r="F1595" s="223">
        <v>7.75</v>
      </c>
      <c r="G1595" s="66" t="str">
        <f>IFERROR(VLOOKUP(B1595:B4635,'DOI TUONG'!$C$2:$E$1306,3,FALSE), "")</f>
        <v/>
      </c>
      <c r="H1595" s="66">
        <f t="shared" si="168"/>
        <v>0</v>
      </c>
      <c r="I1595" s="215">
        <f t="shared" si="169"/>
        <v>7.75</v>
      </c>
      <c r="J1595" s="223">
        <v>82</v>
      </c>
      <c r="K1595" s="66" t="str">
        <f t="shared" si="170"/>
        <v>Khá</v>
      </c>
      <c r="L1595" s="66">
        <f t="shared" si="171"/>
        <v>395000</v>
      </c>
      <c r="M1595" s="218" t="str">
        <f t="shared" si="172"/>
        <v/>
      </c>
      <c r="N1595" s="219" t="str">
        <f t="shared" si="173"/>
        <v/>
      </c>
      <c r="O1595" s="219">
        <f t="shared" si="174"/>
        <v>1</v>
      </c>
      <c r="Q1595" s="114">
        <v>1</v>
      </c>
    </row>
    <row r="1596" spans="1:17" ht="21.75" customHeight="1" x14ac:dyDescent="0.3">
      <c r="A1596" s="214">
        <f>SUBTOTAL(9,$Q$22:Q1595)+1</f>
        <v>1574</v>
      </c>
      <c r="B1596" s="223">
        <v>110110287</v>
      </c>
      <c r="C1596" s="223" t="s">
        <v>1034</v>
      </c>
      <c r="D1596" s="223" t="s">
        <v>175</v>
      </c>
      <c r="E1596" s="223">
        <v>21</v>
      </c>
      <c r="F1596" s="223">
        <v>7.75</v>
      </c>
      <c r="G1596" s="66" t="str">
        <f>IFERROR(VLOOKUP(B1596:B4636,'DOI TUONG'!$C$2:$E$1306,3,FALSE), "")</f>
        <v/>
      </c>
      <c r="H1596" s="66">
        <f t="shared" si="168"/>
        <v>0</v>
      </c>
      <c r="I1596" s="215">
        <f t="shared" si="169"/>
        <v>7.75</v>
      </c>
      <c r="J1596" s="223">
        <v>81</v>
      </c>
      <c r="K1596" s="66" t="str">
        <f t="shared" si="170"/>
        <v>Khá</v>
      </c>
      <c r="L1596" s="66">
        <f t="shared" si="171"/>
        <v>395000</v>
      </c>
      <c r="M1596" s="218" t="str">
        <f t="shared" si="172"/>
        <v/>
      </c>
      <c r="N1596" s="219" t="str">
        <f t="shared" si="173"/>
        <v/>
      </c>
      <c r="O1596" s="219">
        <f t="shared" si="174"/>
        <v>1</v>
      </c>
      <c r="Q1596" s="114">
        <v>1</v>
      </c>
    </row>
    <row r="1597" spans="1:17" ht="21.75" customHeight="1" x14ac:dyDescent="0.3">
      <c r="A1597" s="214">
        <f>SUBTOTAL(9,$Q$22:Q1596)+1</f>
        <v>1575</v>
      </c>
      <c r="B1597" s="223">
        <v>117130051</v>
      </c>
      <c r="C1597" s="223" t="s">
        <v>1428</v>
      </c>
      <c r="D1597" s="223" t="s">
        <v>295</v>
      </c>
      <c r="E1597" s="223">
        <v>16.5</v>
      </c>
      <c r="F1597" s="223">
        <v>7.75</v>
      </c>
      <c r="G1597" s="66" t="str">
        <f>IFERROR(VLOOKUP(B1597:B4637,'DOI TUONG'!$C$2:$E$1306,3,FALSE), "")</f>
        <v/>
      </c>
      <c r="H1597" s="66">
        <f t="shared" si="168"/>
        <v>0</v>
      </c>
      <c r="I1597" s="215">
        <f t="shared" si="169"/>
        <v>7.75</v>
      </c>
      <c r="J1597" s="223">
        <v>80</v>
      </c>
      <c r="K1597" s="66" t="str">
        <f t="shared" si="170"/>
        <v>Khá</v>
      </c>
      <c r="L1597" s="66">
        <f t="shared" si="171"/>
        <v>395000</v>
      </c>
      <c r="M1597" s="218" t="str">
        <f t="shared" si="172"/>
        <v/>
      </c>
      <c r="N1597" s="219" t="str">
        <f t="shared" si="173"/>
        <v/>
      </c>
      <c r="O1597" s="219">
        <f t="shared" si="174"/>
        <v>1</v>
      </c>
      <c r="Q1597" s="114">
        <v>1</v>
      </c>
    </row>
    <row r="1598" spans="1:17" ht="21.75" customHeight="1" x14ac:dyDescent="0.3">
      <c r="A1598" s="214">
        <f>SUBTOTAL(9,$Q$22:Q1597)+1</f>
        <v>1576</v>
      </c>
      <c r="B1598" s="223">
        <v>105110383</v>
      </c>
      <c r="C1598" s="223" t="s">
        <v>1181</v>
      </c>
      <c r="D1598" s="223" t="s">
        <v>400</v>
      </c>
      <c r="E1598" s="223">
        <v>15</v>
      </c>
      <c r="F1598" s="223">
        <v>7.74</v>
      </c>
      <c r="G1598" s="66" t="str">
        <f>IFERROR(VLOOKUP(B1598:B4638,'DOI TUONG'!$C$2:$E$1306,3,FALSE), "")</f>
        <v/>
      </c>
      <c r="H1598" s="66">
        <f t="shared" si="168"/>
        <v>0</v>
      </c>
      <c r="I1598" s="215">
        <f t="shared" si="169"/>
        <v>7.74</v>
      </c>
      <c r="J1598" s="223">
        <v>92</v>
      </c>
      <c r="K1598" s="66" t="str">
        <f t="shared" si="170"/>
        <v>Khá</v>
      </c>
      <c r="L1598" s="66">
        <f t="shared" si="171"/>
        <v>395000</v>
      </c>
      <c r="M1598" s="218" t="str">
        <f t="shared" si="172"/>
        <v/>
      </c>
      <c r="N1598" s="219" t="str">
        <f t="shared" si="173"/>
        <v/>
      </c>
      <c r="O1598" s="219">
        <f t="shared" si="174"/>
        <v>1</v>
      </c>
      <c r="Q1598" s="114">
        <v>1</v>
      </c>
    </row>
    <row r="1599" spans="1:17" ht="21.75" customHeight="1" x14ac:dyDescent="0.3">
      <c r="A1599" s="214">
        <f>SUBTOTAL(9,$Q$22:Q1598)+1</f>
        <v>1577</v>
      </c>
      <c r="B1599" s="223">
        <v>103140073</v>
      </c>
      <c r="C1599" s="223" t="s">
        <v>3275</v>
      </c>
      <c r="D1599" s="223" t="s">
        <v>1798</v>
      </c>
      <c r="E1599" s="223">
        <v>20</v>
      </c>
      <c r="F1599" s="223">
        <v>7.74</v>
      </c>
      <c r="G1599" s="66" t="str">
        <f>IFERROR(VLOOKUP(B1599:B4639,'DOI TUONG'!$C$2:$E$1306,3,FALSE), "")</f>
        <v/>
      </c>
      <c r="H1599" s="66">
        <f t="shared" si="168"/>
        <v>0</v>
      </c>
      <c r="I1599" s="215">
        <f t="shared" si="169"/>
        <v>7.74</v>
      </c>
      <c r="J1599" s="223">
        <v>89</v>
      </c>
      <c r="K1599" s="66" t="str">
        <f t="shared" si="170"/>
        <v>Khá</v>
      </c>
      <c r="L1599" s="66">
        <f t="shared" si="171"/>
        <v>395000</v>
      </c>
      <c r="M1599" s="218" t="str">
        <f t="shared" si="172"/>
        <v/>
      </c>
      <c r="N1599" s="219" t="str">
        <f t="shared" si="173"/>
        <v/>
      </c>
      <c r="O1599" s="219">
        <f t="shared" si="174"/>
        <v>1</v>
      </c>
      <c r="Q1599" s="114">
        <v>1</v>
      </c>
    </row>
    <row r="1600" spans="1:17" ht="21.75" customHeight="1" x14ac:dyDescent="0.3">
      <c r="A1600" s="214">
        <f>SUBTOTAL(9,$Q$22:Q1599)+1</f>
        <v>1578</v>
      </c>
      <c r="B1600" s="223">
        <v>101110149</v>
      </c>
      <c r="C1600" s="223" t="s">
        <v>1213</v>
      </c>
      <c r="D1600" s="223" t="s">
        <v>170</v>
      </c>
      <c r="E1600" s="223">
        <v>22</v>
      </c>
      <c r="F1600" s="223">
        <v>7.74</v>
      </c>
      <c r="G1600" s="66" t="str">
        <f>IFERROR(VLOOKUP(B1600:B4640,'DOI TUONG'!$C$2:$E$1306,3,FALSE), "")</f>
        <v/>
      </c>
      <c r="H1600" s="66">
        <f t="shared" si="168"/>
        <v>0</v>
      </c>
      <c r="I1600" s="215">
        <f t="shared" si="169"/>
        <v>7.74</v>
      </c>
      <c r="J1600" s="223">
        <v>88</v>
      </c>
      <c r="K1600" s="66" t="str">
        <f t="shared" si="170"/>
        <v>Khá</v>
      </c>
      <c r="L1600" s="66">
        <f t="shared" si="171"/>
        <v>395000</v>
      </c>
      <c r="M1600" s="218" t="str">
        <f t="shared" si="172"/>
        <v/>
      </c>
      <c r="N1600" s="219" t="str">
        <f t="shared" si="173"/>
        <v/>
      </c>
      <c r="O1600" s="219">
        <f t="shared" si="174"/>
        <v>1</v>
      </c>
      <c r="Q1600" s="114">
        <v>1</v>
      </c>
    </row>
    <row r="1601" spans="1:17" ht="21.75" customHeight="1" x14ac:dyDescent="0.3">
      <c r="A1601" s="214">
        <f>SUBTOTAL(9,$Q$22:Q1600)+1</f>
        <v>1579</v>
      </c>
      <c r="B1601" s="223">
        <v>107130090</v>
      </c>
      <c r="C1601" s="223" t="s">
        <v>1527</v>
      </c>
      <c r="D1601" s="223" t="s">
        <v>302</v>
      </c>
      <c r="E1601" s="223">
        <v>17</v>
      </c>
      <c r="F1601" s="223">
        <v>7.74</v>
      </c>
      <c r="G1601" s="66" t="str">
        <f>IFERROR(VLOOKUP(B1601:B4641,'DOI TUONG'!$C$2:$E$1306,3,FALSE), "")</f>
        <v/>
      </c>
      <c r="H1601" s="66">
        <f t="shared" si="168"/>
        <v>0</v>
      </c>
      <c r="I1601" s="215">
        <f t="shared" si="169"/>
        <v>7.74</v>
      </c>
      <c r="J1601" s="223">
        <v>88</v>
      </c>
      <c r="K1601" s="66" t="str">
        <f t="shared" si="170"/>
        <v>Khá</v>
      </c>
      <c r="L1601" s="66">
        <f t="shared" si="171"/>
        <v>395000</v>
      </c>
      <c r="M1601" s="218" t="str">
        <f t="shared" si="172"/>
        <v/>
      </c>
      <c r="N1601" s="219" t="str">
        <f t="shared" si="173"/>
        <v/>
      </c>
      <c r="O1601" s="219">
        <f t="shared" si="174"/>
        <v>1</v>
      </c>
      <c r="Q1601" s="114">
        <v>1</v>
      </c>
    </row>
    <row r="1602" spans="1:17" ht="21.75" customHeight="1" x14ac:dyDescent="0.3">
      <c r="A1602" s="214">
        <f>SUBTOTAL(9,$Q$22:Q1601)+1</f>
        <v>1580</v>
      </c>
      <c r="B1602" s="223">
        <v>118140017</v>
      </c>
      <c r="C1602" s="223" t="s">
        <v>1831</v>
      </c>
      <c r="D1602" s="223" t="s">
        <v>2183</v>
      </c>
      <c r="E1602" s="223">
        <v>20</v>
      </c>
      <c r="F1602" s="223">
        <v>7.74</v>
      </c>
      <c r="G1602" s="66" t="str">
        <f>IFERROR(VLOOKUP(B1602:B4642,'DOI TUONG'!$C$2:$E$1306,3,FALSE), "")</f>
        <v/>
      </c>
      <c r="H1602" s="66">
        <f t="shared" si="168"/>
        <v>0</v>
      </c>
      <c r="I1602" s="215">
        <f t="shared" si="169"/>
        <v>7.74</v>
      </c>
      <c r="J1602" s="223">
        <v>88</v>
      </c>
      <c r="K1602" s="66" t="str">
        <f t="shared" si="170"/>
        <v>Khá</v>
      </c>
      <c r="L1602" s="66">
        <f t="shared" si="171"/>
        <v>395000</v>
      </c>
      <c r="M1602" s="218" t="str">
        <f t="shared" si="172"/>
        <v/>
      </c>
      <c r="N1602" s="219" t="str">
        <f t="shared" si="173"/>
        <v/>
      </c>
      <c r="O1602" s="219">
        <f t="shared" si="174"/>
        <v>1</v>
      </c>
      <c r="Q1602" s="114">
        <v>1</v>
      </c>
    </row>
    <row r="1603" spans="1:17" ht="21.75" customHeight="1" x14ac:dyDescent="0.3">
      <c r="A1603" s="214">
        <f>SUBTOTAL(9,$Q$22:Q1602)+1</f>
        <v>1581</v>
      </c>
      <c r="B1603" s="223">
        <v>105140390</v>
      </c>
      <c r="C1603" s="223" t="s">
        <v>2659</v>
      </c>
      <c r="D1603" s="223" t="s">
        <v>1882</v>
      </c>
      <c r="E1603" s="223">
        <v>27</v>
      </c>
      <c r="F1603" s="223">
        <v>7.54</v>
      </c>
      <c r="G1603" s="66" t="str">
        <f>IFERROR(VLOOKUP(B1603:B4643,'DOI TUONG'!$C$2:$E$1306,3,FALSE), "")</f>
        <v>LP</v>
      </c>
      <c r="H1603" s="66">
        <f t="shared" si="168"/>
        <v>0.2</v>
      </c>
      <c r="I1603" s="215">
        <f t="shared" si="169"/>
        <v>7.74</v>
      </c>
      <c r="J1603" s="223">
        <v>88</v>
      </c>
      <c r="K1603" s="66" t="str">
        <f t="shared" si="170"/>
        <v>Khá</v>
      </c>
      <c r="L1603" s="66">
        <f t="shared" si="171"/>
        <v>395000</v>
      </c>
      <c r="M1603" s="218" t="str">
        <f t="shared" si="172"/>
        <v/>
      </c>
      <c r="N1603" s="219" t="str">
        <f t="shared" si="173"/>
        <v/>
      </c>
      <c r="O1603" s="219">
        <f t="shared" si="174"/>
        <v>1</v>
      </c>
      <c r="Q1603" s="114">
        <v>1</v>
      </c>
    </row>
    <row r="1604" spans="1:17" ht="21.75" customHeight="1" x14ac:dyDescent="0.3">
      <c r="A1604" s="214">
        <f>SUBTOTAL(9,$Q$22:Q1603)+1</f>
        <v>1582</v>
      </c>
      <c r="B1604" s="223">
        <v>111110137</v>
      </c>
      <c r="C1604" s="223" t="s">
        <v>2397</v>
      </c>
      <c r="D1604" s="223" t="s">
        <v>254</v>
      </c>
      <c r="E1604" s="223">
        <v>21</v>
      </c>
      <c r="F1604" s="223">
        <v>7.74</v>
      </c>
      <c r="G1604" s="66" t="str">
        <f>IFERROR(VLOOKUP(B1604:B4644,'DOI TUONG'!$C$2:$E$1306,3,FALSE), "")</f>
        <v/>
      </c>
      <c r="H1604" s="66">
        <f t="shared" si="168"/>
        <v>0</v>
      </c>
      <c r="I1604" s="215">
        <f t="shared" si="169"/>
        <v>7.74</v>
      </c>
      <c r="J1604" s="223">
        <v>87</v>
      </c>
      <c r="K1604" s="66" t="str">
        <f t="shared" si="170"/>
        <v>Khá</v>
      </c>
      <c r="L1604" s="66">
        <f t="shared" si="171"/>
        <v>395000</v>
      </c>
      <c r="M1604" s="218" t="str">
        <f t="shared" si="172"/>
        <v/>
      </c>
      <c r="N1604" s="219" t="str">
        <f t="shared" si="173"/>
        <v/>
      </c>
      <c r="O1604" s="219">
        <f t="shared" si="174"/>
        <v>1</v>
      </c>
      <c r="Q1604" s="114">
        <v>1</v>
      </c>
    </row>
    <row r="1605" spans="1:17" ht="21.75" customHeight="1" x14ac:dyDescent="0.3">
      <c r="A1605" s="214">
        <f>SUBTOTAL(9,$Q$22:Q1604)+1</f>
        <v>1583</v>
      </c>
      <c r="B1605" s="223">
        <v>111110028</v>
      </c>
      <c r="C1605" s="223" t="s">
        <v>4021</v>
      </c>
      <c r="D1605" s="223" t="s">
        <v>435</v>
      </c>
      <c r="E1605" s="223">
        <v>19</v>
      </c>
      <c r="F1605" s="223">
        <v>7.74</v>
      </c>
      <c r="G1605" s="66" t="str">
        <f>IFERROR(VLOOKUP(B1605:B4645,'DOI TUONG'!$C$2:$E$1306,3,FALSE), "")</f>
        <v/>
      </c>
      <c r="H1605" s="66">
        <f t="shared" si="168"/>
        <v>0</v>
      </c>
      <c r="I1605" s="215">
        <f t="shared" si="169"/>
        <v>7.74</v>
      </c>
      <c r="J1605" s="223">
        <v>87</v>
      </c>
      <c r="K1605" s="66" t="str">
        <f t="shared" si="170"/>
        <v>Khá</v>
      </c>
      <c r="L1605" s="66">
        <f t="shared" si="171"/>
        <v>395000</v>
      </c>
      <c r="M1605" s="218" t="str">
        <f t="shared" si="172"/>
        <v/>
      </c>
      <c r="N1605" s="219" t="str">
        <f t="shared" si="173"/>
        <v/>
      </c>
      <c r="O1605" s="219">
        <f t="shared" si="174"/>
        <v>1</v>
      </c>
      <c r="Q1605" s="114">
        <v>1</v>
      </c>
    </row>
    <row r="1606" spans="1:17" ht="21.75" customHeight="1" x14ac:dyDescent="0.3">
      <c r="A1606" s="214">
        <f>SUBTOTAL(9,$Q$22:Q1605)+1</f>
        <v>1584</v>
      </c>
      <c r="B1606" s="223">
        <v>105140132</v>
      </c>
      <c r="C1606" s="223" t="s">
        <v>1923</v>
      </c>
      <c r="D1606" s="223" t="s">
        <v>1869</v>
      </c>
      <c r="E1606" s="223">
        <v>21</v>
      </c>
      <c r="F1606" s="223">
        <v>7.74</v>
      </c>
      <c r="G1606" s="66" t="str">
        <f>IFERROR(VLOOKUP(B1606:B4646,'DOI TUONG'!$C$2:$E$1306,3,FALSE), "")</f>
        <v/>
      </c>
      <c r="H1606" s="66">
        <f t="shared" si="168"/>
        <v>0</v>
      </c>
      <c r="I1606" s="215">
        <f t="shared" si="169"/>
        <v>7.74</v>
      </c>
      <c r="J1606" s="223">
        <v>86</v>
      </c>
      <c r="K1606" s="66" t="str">
        <f t="shared" si="170"/>
        <v>Khá</v>
      </c>
      <c r="L1606" s="66">
        <f t="shared" si="171"/>
        <v>395000</v>
      </c>
      <c r="M1606" s="218" t="str">
        <f t="shared" si="172"/>
        <v/>
      </c>
      <c r="N1606" s="219" t="str">
        <f t="shared" si="173"/>
        <v/>
      </c>
      <c r="O1606" s="219">
        <f t="shared" si="174"/>
        <v>1</v>
      </c>
      <c r="Q1606" s="114">
        <v>1</v>
      </c>
    </row>
    <row r="1607" spans="1:17" ht="21.75" customHeight="1" x14ac:dyDescent="0.3">
      <c r="A1607" s="214">
        <f>SUBTOTAL(9,$Q$22:Q1606)+1</f>
        <v>1585</v>
      </c>
      <c r="B1607" s="223">
        <v>105140271</v>
      </c>
      <c r="C1607" s="223" t="s">
        <v>1951</v>
      </c>
      <c r="D1607" s="223" t="s">
        <v>1869</v>
      </c>
      <c r="E1607" s="223">
        <v>14</v>
      </c>
      <c r="F1607" s="223">
        <v>7.74</v>
      </c>
      <c r="G1607" s="66" t="str">
        <f>IFERROR(VLOOKUP(B1607:B4647,'DOI TUONG'!$C$2:$E$1306,3,FALSE), "")</f>
        <v/>
      </c>
      <c r="H1607" s="66">
        <f t="shared" si="168"/>
        <v>0</v>
      </c>
      <c r="I1607" s="215">
        <f t="shared" si="169"/>
        <v>7.74</v>
      </c>
      <c r="J1607" s="223">
        <v>86</v>
      </c>
      <c r="K1607" s="66" t="str">
        <f t="shared" si="170"/>
        <v>Khá</v>
      </c>
      <c r="L1607" s="66">
        <f t="shared" si="171"/>
        <v>395000</v>
      </c>
      <c r="M1607" s="218" t="str">
        <f t="shared" si="172"/>
        <v/>
      </c>
      <c r="N1607" s="219" t="str">
        <f t="shared" si="173"/>
        <v/>
      </c>
      <c r="O1607" s="219">
        <f t="shared" si="174"/>
        <v>1</v>
      </c>
      <c r="Q1607" s="114">
        <v>1</v>
      </c>
    </row>
    <row r="1608" spans="1:17" ht="21.75" customHeight="1" x14ac:dyDescent="0.3">
      <c r="A1608" s="214">
        <f>SUBTOTAL(9,$Q$22:Q1607)+1</f>
        <v>1586</v>
      </c>
      <c r="B1608" s="223">
        <v>117110115</v>
      </c>
      <c r="C1608" s="223" t="s">
        <v>3738</v>
      </c>
      <c r="D1608" s="223" t="s">
        <v>297</v>
      </c>
      <c r="E1608" s="223">
        <v>19</v>
      </c>
      <c r="F1608" s="223">
        <v>7.74</v>
      </c>
      <c r="G1608" s="66" t="str">
        <f>IFERROR(VLOOKUP(B1608:B4648,'DOI TUONG'!$C$2:$E$1306,3,FALSE), "")</f>
        <v/>
      </c>
      <c r="H1608" s="66">
        <f t="shared" si="168"/>
        <v>0</v>
      </c>
      <c r="I1608" s="215">
        <f t="shared" si="169"/>
        <v>7.74</v>
      </c>
      <c r="J1608" s="223">
        <v>86</v>
      </c>
      <c r="K1608" s="66" t="str">
        <f t="shared" si="170"/>
        <v>Khá</v>
      </c>
      <c r="L1608" s="66">
        <f t="shared" si="171"/>
        <v>395000</v>
      </c>
      <c r="M1608" s="218" t="str">
        <f t="shared" si="172"/>
        <v/>
      </c>
      <c r="N1608" s="219" t="str">
        <f t="shared" si="173"/>
        <v/>
      </c>
      <c r="O1608" s="219">
        <f t="shared" si="174"/>
        <v>1</v>
      </c>
      <c r="Q1608" s="114">
        <v>1</v>
      </c>
    </row>
    <row r="1609" spans="1:17" ht="21.75" customHeight="1" x14ac:dyDescent="0.3">
      <c r="A1609" s="214">
        <f>SUBTOTAL(9,$Q$22:Q1608)+1</f>
        <v>1587</v>
      </c>
      <c r="B1609" s="223">
        <v>102110267</v>
      </c>
      <c r="C1609" s="223" t="s">
        <v>3347</v>
      </c>
      <c r="D1609" s="223" t="s">
        <v>64</v>
      </c>
      <c r="E1609" s="223">
        <v>16</v>
      </c>
      <c r="F1609" s="223">
        <v>7.74</v>
      </c>
      <c r="G1609" s="66" t="str">
        <f>IFERROR(VLOOKUP(B1609:B4649,'DOI TUONG'!$C$2:$E$1306,3,FALSE), "")</f>
        <v/>
      </c>
      <c r="H1609" s="66">
        <f t="shared" si="168"/>
        <v>0</v>
      </c>
      <c r="I1609" s="215">
        <f t="shared" si="169"/>
        <v>7.74</v>
      </c>
      <c r="J1609" s="223">
        <v>85</v>
      </c>
      <c r="K1609" s="66" t="str">
        <f t="shared" si="170"/>
        <v>Khá</v>
      </c>
      <c r="L1609" s="66">
        <f t="shared" si="171"/>
        <v>395000</v>
      </c>
      <c r="M1609" s="218" t="str">
        <f t="shared" si="172"/>
        <v/>
      </c>
      <c r="N1609" s="219" t="str">
        <f t="shared" si="173"/>
        <v/>
      </c>
      <c r="O1609" s="219">
        <f t="shared" si="174"/>
        <v>1</v>
      </c>
      <c r="Q1609" s="114">
        <v>1</v>
      </c>
    </row>
    <row r="1610" spans="1:17" ht="21.75" customHeight="1" x14ac:dyDescent="0.3">
      <c r="A1610" s="214">
        <f>SUBTOTAL(9,$Q$22:Q1609)+1</f>
        <v>1588</v>
      </c>
      <c r="B1610" s="223">
        <v>103130198</v>
      </c>
      <c r="C1610" s="223" t="s">
        <v>851</v>
      </c>
      <c r="D1610" s="223" t="s">
        <v>314</v>
      </c>
      <c r="E1610" s="223">
        <v>20</v>
      </c>
      <c r="F1610" s="223">
        <v>7.54</v>
      </c>
      <c r="G1610" s="66" t="str">
        <f>IFERROR(VLOOKUP(B1610:B4650,'DOI TUONG'!$C$2:$E$1306,3,FALSE), "")</f>
        <v>LP</v>
      </c>
      <c r="H1610" s="66">
        <f t="shared" si="168"/>
        <v>0.2</v>
      </c>
      <c r="I1610" s="215">
        <f t="shared" si="169"/>
        <v>7.74</v>
      </c>
      <c r="J1610" s="223">
        <v>85</v>
      </c>
      <c r="K1610" s="66" t="str">
        <f t="shared" si="170"/>
        <v>Khá</v>
      </c>
      <c r="L1610" s="66">
        <f t="shared" si="171"/>
        <v>395000</v>
      </c>
      <c r="M1610" s="218" t="str">
        <f t="shared" si="172"/>
        <v/>
      </c>
      <c r="N1610" s="219" t="str">
        <f t="shared" si="173"/>
        <v/>
      </c>
      <c r="O1610" s="219">
        <f t="shared" si="174"/>
        <v>1</v>
      </c>
      <c r="Q1610" s="114">
        <v>1</v>
      </c>
    </row>
    <row r="1611" spans="1:17" ht="21.75" customHeight="1" x14ac:dyDescent="0.3">
      <c r="A1611" s="214">
        <f>SUBTOTAL(9,$Q$22:Q1610)+1</f>
        <v>1589</v>
      </c>
      <c r="B1611" s="223">
        <v>102140144</v>
      </c>
      <c r="C1611" s="223" t="s">
        <v>3348</v>
      </c>
      <c r="D1611" s="223" t="s">
        <v>1806</v>
      </c>
      <c r="E1611" s="223">
        <v>18</v>
      </c>
      <c r="F1611" s="223">
        <v>7.74</v>
      </c>
      <c r="G1611" s="66" t="str">
        <f>IFERROR(VLOOKUP(B1611:B4651,'DOI TUONG'!$C$2:$E$1306,3,FALSE), "")</f>
        <v/>
      </c>
      <c r="H1611" s="66">
        <f t="shared" si="168"/>
        <v>0</v>
      </c>
      <c r="I1611" s="215">
        <f t="shared" si="169"/>
        <v>7.74</v>
      </c>
      <c r="J1611" s="223">
        <v>84</v>
      </c>
      <c r="K1611" s="66" t="str">
        <f t="shared" si="170"/>
        <v>Khá</v>
      </c>
      <c r="L1611" s="66">
        <f t="shared" si="171"/>
        <v>395000</v>
      </c>
      <c r="M1611" s="218" t="str">
        <f t="shared" si="172"/>
        <v/>
      </c>
      <c r="N1611" s="219" t="str">
        <f t="shared" si="173"/>
        <v/>
      </c>
      <c r="O1611" s="219">
        <f t="shared" si="174"/>
        <v>1</v>
      </c>
      <c r="Q1611" s="114">
        <v>1</v>
      </c>
    </row>
    <row r="1612" spans="1:17" ht="21.75" customHeight="1" x14ac:dyDescent="0.3">
      <c r="A1612" s="214">
        <f>SUBTOTAL(9,$Q$22:Q1611)+1</f>
        <v>1590</v>
      </c>
      <c r="B1612" s="223">
        <v>118140052</v>
      </c>
      <c r="C1612" s="223" t="s">
        <v>3806</v>
      </c>
      <c r="D1612" s="223" t="s">
        <v>2183</v>
      </c>
      <c r="E1612" s="223">
        <v>19</v>
      </c>
      <c r="F1612" s="223">
        <v>7.74</v>
      </c>
      <c r="G1612" s="66" t="str">
        <f>IFERROR(VLOOKUP(B1612:B4652,'DOI TUONG'!$C$2:$E$1306,3,FALSE), "")</f>
        <v/>
      </c>
      <c r="H1612" s="66">
        <f t="shared" si="168"/>
        <v>0</v>
      </c>
      <c r="I1612" s="215">
        <f t="shared" si="169"/>
        <v>7.74</v>
      </c>
      <c r="J1612" s="223">
        <v>84</v>
      </c>
      <c r="K1612" s="66" t="str">
        <f t="shared" si="170"/>
        <v>Khá</v>
      </c>
      <c r="L1612" s="66">
        <f t="shared" si="171"/>
        <v>395000</v>
      </c>
      <c r="M1612" s="218" t="str">
        <f t="shared" si="172"/>
        <v/>
      </c>
      <c r="N1612" s="219" t="str">
        <f t="shared" si="173"/>
        <v/>
      </c>
      <c r="O1612" s="219">
        <f t="shared" si="174"/>
        <v>1</v>
      </c>
      <c r="Q1612" s="114">
        <v>1</v>
      </c>
    </row>
    <row r="1613" spans="1:17" ht="21.75" customHeight="1" x14ac:dyDescent="0.3">
      <c r="A1613" s="214">
        <f>SUBTOTAL(9,$Q$22:Q1612)+1</f>
        <v>1591</v>
      </c>
      <c r="B1613" s="223">
        <v>117130154</v>
      </c>
      <c r="C1613" s="223" t="s">
        <v>1551</v>
      </c>
      <c r="D1613" s="223" t="s">
        <v>70</v>
      </c>
      <c r="E1613" s="223">
        <v>18</v>
      </c>
      <c r="F1613" s="223">
        <v>7.74</v>
      </c>
      <c r="G1613" s="66" t="str">
        <f>IFERROR(VLOOKUP(B1613:B4653,'DOI TUONG'!$C$2:$E$1306,3,FALSE), "")</f>
        <v/>
      </c>
      <c r="H1613" s="66">
        <f t="shared" si="168"/>
        <v>0</v>
      </c>
      <c r="I1613" s="215">
        <f t="shared" si="169"/>
        <v>7.74</v>
      </c>
      <c r="J1613" s="223">
        <v>83</v>
      </c>
      <c r="K1613" s="66" t="str">
        <f t="shared" si="170"/>
        <v>Khá</v>
      </c>
      <c r="L1613" s="66">
        <f t="shared" si="171"/>
        <v>395000</v>
      </c>
      <c r="M1613" s="218" t="str">
        <f t="shared" si="172"/>
        <v/>
      </c>
      <c r="N1613" s="219" t="str">
        <f t="shared" si="173"/>
        <v/>
      </c>
      <c r="O1613" s="219">
        <f t="shared" si="174"/>
        <v>1</v>
      </c>
      <c r="Q1613" s="114">
        <v>1</v>
      </c>
    </row>
    <row r="1614" spans="1:17" ht="21.75" customHeight="1" x14ac:dyDescent="0.3">
      <c r="A1614" s="214">
        <f>SUBTOTAL(9,$Q$22:Q1613)+1</f>
        <v>1592</v>
      </c>
      <c r="B1614" s="223">
        <v>101120276</v>
      </c>
      <c r="C1614" s="223" t="s">
        <v>3168</v>
      </c>
      <c r="D1614" s="223" t="s">
        <v>103</v>
      </c>
      <c r="E1614" s="223">
        <v>17</v>
      </c>
      <c r="F1614" s="223">
        <v>7.74</v>
      </c>
      <c r="G1614" s="66" t="str">
        <f>IFERROR(VLOOKUP(B1614:B4654,'DOI TUONG'!$C$2:$E$1306,3,FALSE), "")</f>
        <v/>
      </c>
      <c r="H1614" s="66">
        <f t="shared" si="168"/>
        <v>0</v>
      </c>
      <c r="I1614" s="215">
        <f t="shared" si="169"/>
        <v>7.74</v>
      </c>
      <c r="J1614" s="223">
        <v>82</v>
      </c>
      <c r="K1614" s="66" t="str">
        <f t="shared" si="170"/>
        <v>Khá</v>
      </c>
      <c r="L1614" s="66">
        <f t="shared" si="171"/>
        <v>395000</v>
      </c>
      <c r="M1614" s="218" t="str">
        <f t="shared" si="172"/>
        <v/>
      </c>
      <c r="N1614" s="219" t="str">
        <f t="shared" si="173"/>
        <v/>
      </c>
      <c r="O1614" s="219">
        <f t="shared" si="174"/>
        <v>1</v>
      </c>
      <c r="Q1614" s="114">
        <v>1</v>
      </c>
    </row>
    <row r="1615" spans="1:17" ht="21.75" customHeight="1" x14ac:dyDescent="0.3">
      <c r="A1615" s="214">
        <f>SUBTOTAL(9,$Q$22:Q1614)+1</f>
        <v>1593</v>
      </c>
      <c r="B1615" s="223">
        <v>101120315</v>
      </c>
      <c r="C1615" s="223" t="s">
        <v>1772</v>
      </c>
      <c r="D1615" s="223" t="s">
        <v>103</v>
      </c>
      <c r="E1615" s="223">
        <v>17</v>
      </c>
      <c r="F1615" s="223">
        <v>7.74</v>
      </c>
      <c r="G1615" s="66" t="str">
        <f>IFERROR(VLOOKUP(B1615:B4655,'DOI TUONG'!$C$2:$E$1306,3,FALSE), "")</f>
        <v/>
      </c>
      <c r="H1615" s="66">
        <f t="shared" si="168"/>
        <v>0</v>
      </c>
      <c r="I1615" s="215">
        <f t="shared" si="169"/>
        <v>7.74</v>
      </c>
      <c r="J1615" s="223">
        <v>82</v>
      </c>
      <c r="K1615" s="66" t="str">
        <f t="shared" si="170"/>
        <v>Khá</v>
      </c>
      <c r="L1615" s="66">
        <f t="shared" si="171"/>
        <v>395000</v>
      </c>
      <c r="M1615" s="218" t="str">
        <f t="shared" si="172"/>
        <v/>
      </c>
      <c r="N1615" s="219" t="str">
        <f t="shared" si="173"/>
        <v/>
      </c>
      <c r="O1615" s="219">
        <f t="shared" si="174"/>
        <v>1</v>
      </c>
      <c r="Q1615" s="114">
        <v>1</v>
      </c>
    </row>
    <row r="1616" spans="1:17" ht="21.75" customHeight="1" x14ac:dyDescent="0.3">
      <c r="A1616" s="214">
        <f>SUBTOTAL(9,$Q$22:Q1615)+1</f>
        <v>1594</v>
      </c>
      <c r="B1616" s="223">
        <v>101140047</v>
      </c>
      <c r="C1616" s="223" t="s">
        <v>1780</v>
      </c>
      <c r="D1616" s="223" t="s">
        <v>1739</v>
      </c>
      <c r="E1616" s="223">
        <v>22</v>
      </c>
      <c r="F1616" s="223">
        <v>7.74</v>
      </c>
      <c r="G1616" s="66" t="str">
        <f>IFERROR(VLOOKUP(B1616:B4656,'DOI TUONG'!$C$2:$E$1306,3,FALSE), "")</f>
        <v/>
      </c>
      <c r="H1616" s="66">
        <f t="shared" si="168"/>
        <v>0</v>
      </c>
      <c r="I1616" s="215">
        <f t="shared" si="169"/>
        <v>7.74</v>
      </c>
      <c r="J1616" s="223">
        <v>82</v>
      </c>
      <c r="K1616" s="66" t="str">
        <f t="shared" si="170"/>
        <v>Khá</v>
      </c>
      <c r="L1616" s="66">
        <f t="shared" si="171"/>
        <v>395000</v>
      </c>
      <c r="M1616" s="218" t="str">
        <f t="shared" si="172"/>
        <v/>
      </c>
      <c r="N1616" s="219" t="str">
        <f t="shared" si="173"/>
        <v/>
      </c>
      <c r="O1616" s="219">
        <f t="shared" si="174"/>
        <v>1</v>
      </c>
      <c r="Q1616" s="114">
        <v>1</v>
      </c>
    </row>
    <row r="1617" spans="1:17" ht="21.75" customHeight="1" x14ac:dyDescent="0.3">
      <c r="A1617" s="214">
        <f>SUBTOTAL(9,$Q$22:Q1616)+1</f>
        <v>1595</v>
      </c>
      <c r="B1617" s="223">
        <v>102110334</v>
      </c>
      <c r="C1617" s="223" t="s">
        <v>1832</v>
      </c>
      <c r="D1617" s="223" t="s">
        <v>145</v>
      </c>
      <c r="E1617" s="223">
        <v>16</v>
      </c>
      <c r="F1617" s="223">
        <v>7.74</v>
      </c>
      <c r="G1617" s="66" t="str">
        <f>IFERROR(VLOOKUP(B1617:B4657,'DOI TUONG'!$C$2:$E$1306,3,FALSE), "")</f>
        <v/>
      </c>
      <c r="H1617" s="66">
        <f t="shared" si="168"/>
        <v>0</v>
      </c>
      <c r="I1617" s="215">
        <f t="shared" si="169"/>
        <v>7.74</v>
      </c>
      <c r="J1617" s="223">
        <v>82</v>
      </c>
      <c r="K1617" s="66" t="str">
        <f t="shared" si="170"/>
        <v>Khá</v>
      </c>
      <c r="L1617" s="66">
        <f t="shared" si="171"/>
        <v>395000</v>
      </c>
      <c r="M1617" s="218" t="str">
        <f t="shared" si="172"/>
        <v/>
      </c>
      <c r="N1617" s="219" t="str">
        <f t="shared" si="173"/>
        <v/>
      </c>
      <c r="O1617" s="219">
        <f t="shared" si="174"/>
        <v>1</v>
      </c>
      <c r="Q1617" s="114">
        <v>1</v>
      </c>
    </row>
    <row r="1618" spans="1:17" ht="21.75" customHeight="1" x14ac:dyDescent="0.3">
      <c r="A1618" s="214">
        <f>SUBTOTAL(9,$Q$22:Q1617)+1</f>
        <v>1596</v>
      </c>
      <c r="B1618" s="223">
        <v>117130064</v>
      </c>
      <c r="C1618" s="223" t="s">
        <v>2159</v>
      </c>
      <c r="D1618" s="223" t="s">
        <v>295</v>
      </c>
      <c r="E1618" s="223">
        <v>17</v>
      </c>
      <c r="F1618" s="223">
        <v>7.74</v>
      </c>
      <c r="G1618" s="66" t="str">
        <f>IFERROR(VLOOKUP(B1618:B4658,'DOI TUONG'!$C$2:$E$1306,3,FALSE), "")</f>
        <v/>
      </c>
      <c r="H1618" s="66">
        <f t="shared" si="168"/>
        <v>0</v>
      </c>
      <c r="I1618" s="215">
        <f t="shared" si="169"/>
        <v>7.74</v>
      </c>
      <c r="J1618" s="223">
        <v>82</v>
      </c>
      <c r="K1618" s="66" t="str">
        <f t="shared" si="170"/>
        <v>Khá</v>
      </c>
      <c r="L1618" s="66">
        <f t="shared" si="171"/>
        <v>395000</v>
      </c>
      <c r="M1618" s="218" t="str">
        <f t="shared" si="172"/>
        <v/>
      </c>
      <c r="N1618" s="219" t="str">
        <f t="shared" si="173"/>
        <v/>
      </c>
      <c r="O1618" s="219">
        <f t="shared" si="174"/>
        <v>1</v>
      </c>
      <c r="Q1618" s="114">
        <v>1</v>
      </c>
    </row>
    <row r="1619" spans="1:17" ht="21.75" customHeight="1" x14ac:dyDescent="0.3">
      <c r="A1619" s="214">
        <f>SUBTOTAL(9,$Q$22:Q1618)+1</f>
        <v>1597</v>
      </c>
      <c r="B1619" s="223">
        <v>110110183</v>
      </c>
      <c r="C1619" s="223" t="s">
        <v>3935</v>
      </c>
      <c r="D1619" s="223" t="s">
        <v>214</v>
      </c>
      <c r="E1619" s="223">
        <v>18</v>
      </c>
      <c r="F1619" s="223">
        <v>7.74</v>
      </c>
      <c r="G1619" s="66" t="str">
        <f>IFERROR(VLOOKUP(B1619:B4659,'DOI TUONG'!$C$2:$E$1306,3,FALSE), "")</f>
        <v/>
      </c>
      <c r="H1619" s="66">
        <f t="shared" si="168"/>
        <v>0</v>
      </c>
      <c r="I1619" s="215">
        <f t="shared" si="169"/>
        <v>7.74</v>
      </c>
      <c r="J1619" s="223">
        <v>80</v>
      </c>
      <c r="K1619" s="66" t="str">
        <f t="shared" si="170"/>
        <v>Khá</v>
      </c>
      <c r="L1619" s="66">
        <f t="shared" si="171"/>
        <v>395000</v>
      </c>
      <c r="M1619" s="218" t="str">
        <f t="shared" si="172"/>
        <v/>
      </c>
      <c r="N1619" s="219" t="str">
        <f t="shared" si="173"/>
        <v/>
      </c>
      <c r="O1619" s="219">
        <f t="shared" si="174"/>
        <v>1</v>
      </c>
      <c r="Q1619" s="114">
        <v>1</v>
      </c>
    </row>
    <row r="1620" spans="1:17" ht="21.75" customHeight="1" x14ac:dyDescent="0.3">
      <c r="A1620" s="214">
        <f>SUBTOTAL(9,$Q$22:Q1619)+1</f>
        <v>1598</v>
      </c>
      <c r="B1620" s="223">
        <v>107140223</v>
      </c>
      <c r="C1620" s="223" t="s">
        <v>2085</v>
      </c>
      <c r="D1620" s="223" t="s">
        <v>1991</v>
      </c>
      <c r="E1620" s="223">
        <v>18</v>
      </c>
      <c r="F1620" s="223">
        <v>7.53</v>
      </c>
      <c r="G1620" s="66" t="str">
        <f>IFERROR(VLOOKUP(B1620:B4660,'DOI TUONG'!$C$2:$E$1306,3,FALSE), "")</f>
        <v>LP</v>
      </c>
      <c r="H1620" s="66">
        <f t="shared" si="168"/>
        <v>0.2</v>
      </c>
      <c r="I1620" s="215">
        <f t="shared" si="169"/>
        <v>7.73</v>
      </c>
      <c r="J1620" s="223">
        <v>90</v>
      </c>
      <c r="K1620" s="66" t="str">
        <f t="shared" si="170"/>
        <v>Khá</v>
      </c>
      <c r="L1620" s="66">
        <f t="shared" si="171"/>
        <v>395000</v>
      </c>
      <c r="M1620" s="218" t="str">
        <f t="shared" si="172"/>
        <v/>
      </c>
      <c r="N1620" s="219" t="str">
        <f t="shared" si="173"/>
        <v/>
      </c>
      <c r="O1620" s="219">
        <f t="shared" si="174"/>
        <v>1</v>
      </c>
      <c r="Q1620" s="114">
        <v>1</v>
      </c>
    </row>
    <row r="1621" spans="1:17" ht="21.75" customHeight="1" x14ac:dyDescent="0.3">
      <c r="A1621" s="214">
        <f>SUBTOTAL(9,$Q$22:Q1620)+1</f>
        <v>1599</v>
      </c>
      <c r="B1621" s="223">
        <v>111110089</v>
      </c>
      <c r="C1621" s="223" t="s">
        <v>612</v>
      </c>
      <c r="D1621" s="223" t="s">
        <v>160</v>
      </c>
      <c r="E1621" s="223">
        <v>21</v>
      </c>
      <c r="F1621" s="223">
        <v>7.53</v>
      </c>
      <c r="G1621" s="66" t="str">
        <f>IFERROR(VLOOKUP(B1621:B4661,'DOI TUONG'!$C$2:$E$1306,3,FALSE), "")</f>
        <v>LP</v>
      </c>
      <c r="H1621" s="66">
        <f t="shared" si="168"/>
        <v>0.2</v>
      </c>
      <c r="I1621" s="215">
        <f t="shared" si="169"/>
        <v>7.73</v>
      </c>
      <c r="J1621" s="223">
        <v>90</v>
      </c>
      <c r="K1621" s="66" t="str">
        <f t="shared" si="170"/>
        <v>Khá</v>
      </c>
      <c r="L1621" s="66">
        <f t="shared" si="171"/>
        <v>395000</v>
      </c>
      <c r="M1621" s="218" t="str">
        <f t="shared" si="172"/>
        <v/>
      </c>
      <c r="N1621" s="219" t="str">
        <f t="shared" si="173"/>
        <v/>
      </c>
      <c r="O1621" s="219">
        <f t="shared" si="174"/>
        <v>1</v>
      </c>
      <c r="Q1621" s="114">
        <v>1</v>
      </c>
    </row>
    <row r="1622" spans="1:17" ht="21.75" customHeight="1" x14ac:dyDescent="0.3">
      <c r="A1622" s="214">
        <f>SUBTOTAL(9,$Q$22:Q1621)+1</f>
        <v>1600</v>
      </c>
      <c r="B1622" s="223">
        <v>118110044</v>
      </c>
      <c r="C1622" s="223" t="s">
        <v>3807</v>
      </c>
      <c r="D1622" s="223" t="s">
        <v>178</v>
      </c>
      <c r="E1622" s="223">
        <v>17</v>
      </c>
      <c r="F1622" s="223">
        <v>7.73</v>
      </c>
      <c r="G1622" s="66" t="str">
        <f>IFERROR(VLOOKUP(B1622:B4662,'DOI TUONG'!$C$2:$E$1306,3,FALSE), "")</f>
        <v/>
      </c>
      <c r="H1622" s="66">
        <f t="shared" ref="H1622:H1685" si="175">IF(G1622="UV ĐT",0.3, 0)+IF(G1622="UV HSV", 0.3, 0)+IF(G1622="PBT LCĐ", 0.3,0)+ IF(G1622="UV LCĐ", 0.2, 0)+IF(G1622="BT CĐ", 0.3,0)+ IF(G1622="PBT CĐ", 0.2,0)+ IF(G1622="CN CLB", 0.2,0)+ IF(G1622="CN DĐ", 0.2,0)+IF(G1622="TĐXK", 0.3, 0)+IF(G1622="PĐXK", 0.2, 0)+IF(G1622="LT", 0.3,0)+IF(G1622="LP", 0.2, 0)+IF(G1622="GK 0.2",0.2,0)+IF(G1622="GK 0.3", 0.3, 0)+IF(G1622="TB ĐD",0.3,0)+IF(G1622="PB ĐD",0.2,0)+IF(G1622="ĐT ĐTQ",0.3,0)+IF(G1622="ĐP ĐTQ",0.2,0)</f>
        <v>0</v>
      </c>
      <c r="I1622" s="215">
        <f t="shared" ref="I1622:I1685" si="176">F1622+H1622</f>
        <v>7.73</v>
      </c>
      <c r="J1622" s="223">
        <v>89</v>
      </c>
      <c r="K1622" s="66" t="str">
        <f t="shared" ref="K1622:K1685" si="177">IF(AND(I1622&gt;=9,J1622&gt;=90), "Xuất sắc", IF(AND(I1622&gt;=8,J1622&gt;=80), "Giỏi", "Khá"))</f>
        <v>Khá</v>
      </c>
      <c r="L1622" s="66">
        <f t="shared" ref="L1622:L1685" si="178">IF(K1622="Xuất sắc", 500000, IF(K1622="Giỏi", 450000, 395000))</f>
        <v>395000</v>
      </c>
      <c r="M1622" s="218" t="str">
        <f t="shared" si="172"/>
        <v/>
      </c>
      <c r="N1622" s="219" t="str">
        <f t="shared" si="173"/>
        <v/>
      </c>
      <c r="O1622" s="219">
        <f t="shared" si="174"/>
        <v>1</v>
      </c>
      <c r="Q1622" s="114">
        <v>1</v>
      </c>
    </row>
    <row r="1623" spans="1:17" ht="21.75" customHeight="1" x14ac:dyDescent="0.3">
      <c r="A1623" s="214">
        <f>SUBTOTAL(9,$Q$22:Q1622)+1</f>
        <v>1601</v>
      </c>
      <c r="B1623" s="223">
        <v>104130004</v>
      </c>
      <c r="C1623" s="223" t="s">
        <v>570</v>
      </c>
      <c r="D1623" s="223" t="s">
        <v>301</v>
      </c>
      <c r="E1623" s="223">
        <v>18</v>
      </c>
      <c r="F1623" s="223">
        <v>7.53</v>
      </c>
      <c r="G1623" s="66" t="str">
        <f>IFERROR(VLOOKUP(B1623:B4663,'DOI TUONG'!$C$2:$E$1306,3,FALSE), "")</f>
        <v>LP</v>
      </c>
      <c r="H1623" s="66">
        <f t="shared" si="175"/>
        <v>0.2</v>
      </c>
      <c r="I1623" s="215">
        <f t="shared" si="176"/>
        <v>7.73</v>
      </c>
      <c r="J1623" s="223">
        <v>89</v>
      </c>
      <c r="K1623" s="66" t="str">
        <f t="shared" si="177"/>
        <v>Khá</v>
      </c>
      <c r="L1623" s="66">
        <f t="shared" si="178"/>
        <v>395000</v>
      </c>
      <c r="M1623" s="218" t="str">
        <f t="shared" si="172"/>
        <v/>
      </c>
      <c r="N1623" s="219" t="str">
        <f t="shared" si="173"/>
        <v/>
      </c>
      <c r="O1623" s="219">
        <f t="shared" si="174"/>
        <v>1</v>
      </c>
      <c r="Q1623" s="114">
        <v>1</v>
      </c>
    </row>
    <row r="1624" spans="1:17" ht="21.75" customHeight="1" x14ac:dyDescent="0.3">
      <c r="A1624" s="214">
        <f>SUBTOTAL(9,$Q$22:Q1623)+1</f>
        <v>1602</v>
      </c>
      <c r="B1624" s="223">
        <v>106110143</v>
      </c>
      <c r="C1624" s="223" t="s">
        <v>1651</v>
      </c>
      <c r="D1624" s="223" t="s">
        <v>196</v>
      </c>
      <c r="E1624" s="223">
        <v>15</v>
      </c>
      <c r="F1624" s="223">
        <v>7.73</v>
      </c>
      <c r="G1624" s="66" t="str">
        <f>IFERROR(VLOOKUP(B1624:B4664,'DOI TUONG'!$C$2:$E$1306,3,FALSE), "")</f>
        <v/>
      </c>
      <c r="H1624" s="66">
        <f t="shared" si="175"/>
        <v>0</v>
      </c>
      <c r="I1624" s="215">
        <f t="shared" si="176"/>
        <v>7.73</v>
      </c>
      <c r="J1624" s="223">
        <v>88</v>
      </c>
      <c r="K1624" s="66" t="str">
        <f t="shared" si="177"/>
        <v>Khá</v>
      </c>
      <c r="L1624" s="66">
        <f t="shared" si="178"/>
        <v>395000</v>
      </c>
      <c r="M1624" s="218" t="str">
        <f t="shared" si="172"/>
        <v/>
      </c>
      <c r="N1624" s="219" t="str">
        <f t="shared" si="173"/>
        <v/>
      </c>
      <c r="O1624" s="219">
        <f t="shared" si="174"/>
        <v>1</v>
      </c>
      <c r="Q1624" s="114">
        <v>1</v>
      </c>
    </row>
    <row r="1625" spans="1:17" ht="21.75" customHeight="1" x14ac:dyDescent="0.3">
      <c r="A1625" s="214">
        <f>SUBTOTAL(9,$Q$22:Q1624)+1</f>
        <v>1603</v>
      </c>
      <c r="B1625" s="223">
        <v>117110100</v>
      </c>
      <c r="C1625" s="223" t="s">
        <v>1832</v>
      </c>
      <c r="D1625" s="223" t="s">
        <v>278</v>
      </c>
      <c r="E1625" s="223">
        <v>19</v>
      </c>
      <c r="F1625" s="223">
        <v>7.73</v>
      </c>
      <c r="G1625" s="66" t="str">
        <f>IFERROR(VLOOKUP(B1625:B4665,'DOI TUONG'!$C$2:$E$1306,3,FALSE), "")</f>
        <v/>
      </c>
      <c r="H1625" s="66">
        <f t="shared" si="175"/>
        <v>0</v>
      </c>
      <c r="I1625" s="215">
        <f t="shared" si="176"/>
        <v>7.73</v>
      </c>
      <c r="J1625" s="223">
        <v>88</v>
      </c>
      <c r="K1625" s="66" t="str">
        <f t="shared" si="177"/>
        <v>Khá</v>
      </c>
      <c r="L1625" s="66">
        <f t="shared" si="178"/>
        <v>395000</v>
      </c>
      <c r="M1625" s="218" t="str">
        <f t="shared" si="172"/>
        <v/>
      </c>
      <c r="N1625" s="219" t="str">
        <f t="shared" si="173"/>
        <v/>
      </c>
      <c r="O1625" s="219">
        <f t="shared" si="174"/>
        <v>1</v>
      </c>
      <c r="Q1625" s="114">
        <v>1</v>
      </c>
    </row>
    <row r="1626" spans="1:17" ht="21.75" customHeight="1" x14ac:dyDescent="0.3">
      <c r="A1626" s="214">
        <f>SUBTOTAL(9,$Q$22:Q1625)+1</f>
        <v>1604</v>
      </c>
      <c r="B1626" s="223">
        <v>109110460</v>
      </c>
      <c r="C1626" s="223" t="s">
        <v>1071</v>
      </c>
      <c r="D1626" s="223" t="s">
        <v>113</v>
      </c>
      <c r="E1626" s="223">
        <v>18</v>
      </c>
      <c r="F1626" s="223">
        <v>7.73</v>
      </c>
      <c r="G1626" s="66" t="str">
        <f>IFERROR(VLOOKUP(B1626:B4666,'DOI TUONG'!$C$2:$E$1306,3,FALSE), "")</f>
        <v/>
      </c>
      <c r="H1626" s="66">
        <f t="shared" si="175"/>
        <v>0</v>
      </c>
      <c r="I1626" s="215">
        <f t="shared" si="176"/>
        <v>7.73</v>
      </c>
      <c r="J1626" s="223">
        <v>88</v>
      </c>
      <c r="K1626" s="66" t="str">
        <f t="shared" si="177"/>
        <v>Khá</v>
      </c>
      <c r="L1626" s="66">
        <f t="shared" si="178"/>
        <v>395000</v>
      </c>
      <c r="M1626" s="218" t="str">
        <f t="shared" si="172"/>
        <v/>
      </c>
      <c r="N1626" s="219" t="str">
        <f t="shared" si="173"/>
        <v/>
      </c>
      <c r="O1626" s="219">
        <f t="shared" si="174"/>
        <v>1</v>
      </c>
      <c r="Q1626" s="114">
        <v>1</v>
      </c>
    </row>
    <row r="1627" spans="1:17" ht="21.75" customHeight="1" x14ac:dyDescent="0.3">
      <c r="A1627" s="214">
        <f>SUBTOTAL(9,$Q$22:Q1626)+1</f>
        <v>1605</v>
      </c>
      <c r="B1627" s="223">
        <v>110140194</v>
      </c>
      <c r="C1627" s="223" t="s">
        <v>3936</v>
      </c>
      <c r="D1627" s="223" t="s">
        <v>2300</v>
      </c>
      <c r="E1627" s="223">
        <v>16</v>
      </c>
      <c r="F1627" s="223">
        <v>7.73</v>
      </c>
      <c r="G1627" s="66" t="str">
        <f>IFERROR(VLOOKUP(B1627:B4667,'DOI TUONG'!$C$2:$E$1306,3,FALSE), "")</f>
        <v/>
      </c>
      <c r="H1627" s="66">
        <f t="shared" si="175"/>
        <v>0</v>
      </c>
      <c r="I1627" s="215">
        <f t="shared" si="176"/>
        <v>7.73</v>
      </c>
      <c r="J1627" s="223">
        <v>88</v>
      </c>
      <c r="K1627" s="66" t="str">
        <f t="shared" si="177"/>
        <v>Khá</v>
      </c>
      <c r="L1627" s="66">
        <f t="shared" si="178"/>
        <v>395000</v>
      </c>
      <c r="M1627" s="218" t="str">
        <f t="shared" si="172"/>
        <v/>
      </c>
      <c r="N1627" s="219" t="str">
        <f t="shared" si="173"/>
        <v/>
      </c>
      <c r="O1627" s="219">
        <f t="shared" si="174"/>
        <v>1</v>
      </c>
      <c r="Q1627" s="114">
        <v>1</v>
      </c>
    </row>
    <row r="1628" spans="1:17" ht="21.75" customHeight="1" x14ac:dyDescent="0.3">
      <c r="A1628" s="214">
        <f>SUBTOTAL(9,$Q$22:Q1627)+1</f>
        <v>1606</v>
      </c>
      <c r="B1628" s="223">
        <v>101130212</v>
      </c>
      <c r="C1628" s="223" t="s">
        <v>3015</v>
      </c>
      <c r="D1628" s="223" t="s">
        <v>263</v>
      </c>
      <c r="E1628" s="223">
        <v>19.5</v>
      </c>
      <c r="F1628" s="223">
        <v>7.53</v>
      </c>
      <c r="G1628" s="66" t="str">
        <f>IFERROR(VLOOKUP(B1628:B4668,'DOI TUONG'!$C$2:$E$1306,3,FALSE), "")</f>
        <v>LP</v>
      </c>
      <c r="H1628" s="66">
        <f t="shared" si="175"/>
        <v>0.2</v>
      </c>
      <c r="I1628" s="215">
        <f t="shared" si="176"/>
        <v>7.73</v>
      </c>
      <c r="J1628" s="223">
        <v>88</v>
      </c>
      <c r="K1628" s="66" t="str">
        <f t="shared" si="177"/>
        <v>Khá</v>
      </c>
      <c r="L1628" s="66">
        <f t="shared" si="178"/>
        <v>395000</v>
      </c>
      <c r="M1628" s="218" t="str">
        <f t="shared" ref="M1628:M1691" si="179">IF(K1628="Xuất sắc",1,"")</f>
        <v/>
      </c>
      <c r="N1628" s="219" t="str">
        <f t="shared" ref="N1628:N1691" si="180">IF(K1628="Giỏi",1,"")</f>
        <v/>
      </c>
      <c r="O1628" s="219">
        <f t="shared" ref="O1628:O1691" si="181">IF(K1628="Khá",1,"")</f>
        <v>1</v>
      </c>
      <c r="Q1628" s="114">
        <v>1</v>
      </c>
    </row>
    <row r="1629" spans="1:17" ht="21.75" customHeight="1" x14ac:dyDescent="0.3">
      <c r="A1629" s="214">
        <f>SUBTOTAL(9,$Q$22:Q1628)+1</f>
        <v>1607</v>
      </c>
      <c r="B1629" s="223">
        <v>107140126</v>
      </c>
      <c r="C1629" s="223" t="s">
        <v>3609</v>
      </c>
      <c r="D1629" s="223" t="s">
        <v>1998</v>
      </c>
      <c r="E1629" s="223">
        <v>27</v>
      </c>
      <c r="F1629" s="223">
        <v>7.73</v>
      </c>
      <c r="G1629" s="66" t="str">
        <f>IFERROR(VLOOKUP(B1629:B4669,'DOI TUONG'!$C$2:$E$1306,3,FALSE), "")</f>
        <v/>
      </c>
      <c r="H1629" s="66">
        <f t="shared" si="175"/>
        <v>0</v>
      </c>
      <c r="I1629" s="215">
        <f t="shared" si="176"/>
        <v>7.73</v>
      </c>
      <c r="J1629" s="223">
        <v>87</v>
      </c>
      <c r="K1629" s="66" t="str">
        <f t="shared" si="177"/>
        <v>Khá</v>
      </c>
      <c r="L1629" s="66">
        <f t="shared" si="178"/>
        <v>395000</v>
      </c>
      <c r="M1629" s="218" t="str">
        <f t="shared" si="179"/>
        <v/>
      </c>
      <c r="N1629" s="219" t="str">
        <f t="shared" si="180"/>
        <v/>
      </c>
      <c r="O1629" s="219">
        <f t="shared" si="181"/>
        <v>1</v>
      </c>
      <c r="Q1629" s="114">
        <v>1</v>
      </c>
    </row>
    <row r="1630" spans="1:17" ht="21.75" customHeight="1" x14ac:dyDescent="0.3">
      <c r="A1630" s="214">
        <f>SUBTOTAL(9,$Q$22:Q1629)+1</f>
        <v>1608</v>
      </c>
      <c r="B1630" s="223">
        <v>102110263</v>
      </c>
      <c r="C1630" s="223" t="s">
        <v>3349</v>
      </c>
      <c r="D1630" s="223" t="s">
        <v>64</v>
      </c>
      <c r="E1630" s="223">
        <v>16</v>
      </c>
      <c r="F1630" s="223">
        <v>7.73</v>
      </c>
      <c r="G1630" s="66" t="str">
        <f>IFERROR(VLOOKUP(B1630:B4670,'DOI TUONG'!$C$2:$E$1306,3,FALSE), "")</f>
        <v/>
      </c>
      <c r="H1630" s="66">
        <f t="shared" si="175"/>
        <v>0</v>
      </c>
      <c r="I1630" s="215">
        <f t="shared" si="176"/>
        <v>7.73</v>
      </c>
      <c r="J1630" s="223">
        <v>86</v>
      </c>
      <c r="K1630" s="66" t="str">
        <f t="shared" si="177"/>
        <v>Khá</v>
      </c>
      <c r="L1630" s="66">
        <f t="shared" si="178"/>
        <v>395000</v>
      </c>
      <c r="M1630" s="218" t="str">
        <f t="shared" si="179"/>
        <v/>
      </c>
      <c r="N1630" s="219" t="str">
        <f t="shared" si="180"/>
        <v/>
      </c>
      <c r="O1630" s="219">
        <f t="shared" si="181"/>
        <v>1</v>
      </c>
      <c r="Q1630" s="114">
        <v>1</v>
      </c>
    </row>
    <row r="1631" spans="1:17" ht="21.75" customHeight="1" x14ac:dyDescent="0.3">
      <c r="A1631" s="214">
        <f>SUBTOTAL(9,$Q$22:Q1630)+1</f>
        <v>1609</v>
      </c>
      <c r="B1631" s="223">
        <v>102110259</v>
      </c>
      <c r="C1631" s="223" t="s">
        <v>3350</v>
      </c>
      <c r="D1631" s="223" t="s">
        <v>64</v>
      </c>
      <c r="E1631" s="223">
        <v>16</v>
      </c>
      <c r="F1631" s="223">
        <v>7.73</v>
      </c>
      <c r="G1631" s="66" t="str">
        <f>IFERROR(VLOOKUP(B1631:B4671,'DOI TUONG'!$C$2:$E$1306,3,FALSE), "")</f>
        <v/>
      </c>
      <c r="H1631" s="66">
        <f t="shared" si="175"/>
        <v>0</v>
      </c>
      <c r="I1631" s="215">
        <f t="shared" si="176"/>
        <v>7.73</v>
      </c>
      <c r="J1631" s="223">
        <v>86</v>
      </c>
      <c r="K1631" s="66" t="str">
        <f t="shared" si="177"/>
        <v>Khá</v>
      </c>
      <c r="L1631" s="66">
        <f t="shared" si="178"/>
        <v>395000</v>
      </c>
      <c r="M1631" s="218" t="str">
        <f t="shared" si="179"/>
        <v/>
      </c>
      <c r="N1631" s="219" t="str">
        <f t="shared" si="180"/>
        <v/>
      </c>
      <c r="O1631" s="219">
        <f t="shared" si="181"/>
        <v>1</v>
      </c>
      <c r="Q1631" s="114">
        <v>1</v>
      </c>
    </row>
    <row r="1632" spans="1:17" ht="21.75" customHeight="1" x14ac:dyDescent="0.3">
      <c r="A1632" s="214">
        <f>SUBTOTAL(9,$Q$22:Q1631)+1</f>
        <v>1610</v>
      </c>
      <c r="B1632" s="223">
        <v>107130048</v>
      </c>
      <c r="C1632" s="223" t="s">
        <v>3610</v>
      </c>
      <c r="D1632" s="223" t="s">
        <v>773</v>
      </c>
      <c r="E1632" s="223">
        <v>16</v>
      </c>
      <c r="F1632" s="223">
        <v>7.73</v>
      </c>
      <c r="G1632" s="66" t="str">
        <f>IFERROR(VLOOKUP(B1632:B4672,'DOI TUONG'!$C$2:$E$1306,3,FALSE), "")</f>
        <v/>
      </c>
      <c r="H1632" s="66">
        <f t="shared" si="175"/>
        <v>0</v>
      </c>
      <c r="I1632" s="215">
        <f t="shared" si="176"/>
        <v>7.73</v>
      </c>
      <c r="J1632" s="223">
        <v>86</v>
      </c>
      <c r="K1632" s="66" t="str">
        <f t="shared" si="177"/>
        <v>Khá</v>
      </c>
      <c r="L1632" s="66">
        <f t="shared" si="178"/>
        <v>395000</v>
      </c>
      <c r="M1632" s="218" t="str">
        <f t="shared" si="179"/>
        <v/>
      </c>
      <c r="N1632" s="219" t="str">
        <f t="shared" si="180"/>
        <v/>
      </c>
      <c r="O1632" s="219">
        <f t="shared" si="181"/>
        <v>1</v>
      </c>
      <c r="Q1632" s="114">
        <v>1</v>
      </c>
    </row>
    <row r="1633" spans="1:17" ht="21.75" customHeight="1" x14ac:dyDescent="0.3">
      <c r="A1633" s="214">
        <f>SUBTOTAL(9,$Q$22:Q1632)+1</f>
        <v>1611</v>
      </c>
      <c r="B1633" s="223">
        <v>107110231</v>
      </c>
      <c r="C1633" s="223" t="s">
        <v>1555</v>
      </c>
      <c r="D1633" s="223" t="s">
        <v>162</v>
      </c>
      <c r="E1633" s="223">
        <v>19</v>
      </c>
      <c r="F1633" s="223">
        <v>7.73</v>
      </c>
      <c r="G1633" s="66" t="str">
        <f>IFERROR(VLOOKUP(B1633:B4673,'DOI TUONG'!$C$2:$E$1306,3,FALSE), "")</f>
        <v/>
      </c>
      <c r="H1633" s="66">
        <f t="shared" si="175"/>
        <v>0</v>
      </c>
      <c r="I1633" s="215">
        <f t="shared" si="176"/>
        <v>7.73</v>
      </c>
      <c r="J1633" s="223">
        <v>86</v>
      </c>
      <c r="K1633" s="66" t="str">
        <f t="shared" si="177"/>
        <v>Khá</v>
      </c>
      <c r="L1633" s="66">
        <f t="shared" si="178"/>
        <v>395000</v>
      </c>
      <c r="M1633" s="218" t="str">
        <f t="shared" si="179"/>
        <v/>
      </c>
      <c r="N1633" s="219" t="str">
        <f t="shared" si="180"/>
        <v/>
      </c>
      <c r="O1633" s="219">
        <f t="shared" si="181"/>
        <v>1</v>
      </c>
      <c r="Q1633" s="114">
        <v>1</v>
      </c>
    </row>
    <row r="1634" spans="1:17" ht="21.75" customHeight="1" x14ac:dyDescent="0.3">
      <c r="A1634" s="214">
        <f>SUBTOTAL(9,$Q$22:Q1633)+1</f>
        <v>1612</v>
      </c>
      <c r="B1634" s="223">
        <v>118120040</v>
      </c>
      <c r="C1634" s="223" t="s">
        <v>1373</v>
      </c>
      <c r="D1634" s="223" t="s">
        <v>82</v>
      </c>
      <c r="E1634" s="223">
        <v>19</v>
      </c>
      <c r="F1634" s="223">
        <v>7.73</v>
      </c>
      <c r="G1634" s="66" t="str">
        <f>IFERROR(VLOOKUP(B1634:B4674,'DOI TUONG'!$C$2:$E$1306,3,FALSE), "")</f>
        <v/>
      </c>
      <c r="H1634" s="66">
        <f t="shared" si="175"/>
        <v>0</v>
      </c>
      <c r="I1634" s="215">
        <f t="shared" si="176"/>
        <v>7.73</v>
      </c>
      <c r="J1634" s="223">
        <v>86</v>
      </c>
      <c r="K1634" s="66" t="str">
        <f t="shared" si="177"/>
        <v>Khá</v>
      </c>
      <c r="L1634" s="66">
        <f t="shared" si="178"/>
        <v>395000</v>
      </c>
      <c r="M1634" s="218" t="str">
        <f t="shared" si="179"/>
        <v/>
      </c>
      <c r="N1634" s="219" t="str">
        <f t="shared" si="180"/>
        <v/>
      </c>
      <c r="O1634" s="219">
        <f t="shared" si="181"/>
        <v>1</v>
      </c>
      <c r="Q1634" s="114">
        <v>1</v>
      </c>
    </row>
    <row r="1635" spans="1:17" ht="21.75" customHeight="1" x14ac:dyDescent="0.3">
      <c r="A1635" s="214">
        <f>SUBTOTAL(9,$Q$22:Q1634)+1</f>
        <v>1613</v>
      </c>
      <c r="B1635" s="223">
        <v>110110423</v>
      </c>
      <c r="C1635" s="223" t="s">
        <v>1439</v>
      </c>
      <c r="D1635" s="223" t="s">
        <v>147</v>
      </c>
      <c r="E1635" s="223">
        <v>19</v>
      </c>
      <c r="F1635" s="223">
        <v>7.73</v>
      </c>
      <c r="G1635" s="66" t="str">
        <f>IFERROR(VLOOKUP(B1635:B4675,'DOI TUONG'!$C$2:$E$1306,3,FALSE), "")</f>
        <v/>
      </c>
      <c r="H1635" s="66">
        <f t="shared" si="175"/>
        <v>0</v>
      </c>
      <c r="I1635" s="215">
        <f t="shared" si="176"/>
        <v>7.73</v>
      </c>
      <c r="J1635" s="223">
        <v>86</v>
      </c>
      <c r="K1635" s="66" t="str">
        <f t="shared" si="177"/>
        <v>Khá</v>
      </c>
      <c r="L1635" s="66">
        <f t="shared" si="178"/>
        <v>395000</v>
      </c>
      <c r="M1635" s="218" t="str">
        <f t="shared" si="179"/>
        <v/>
      </c>
      <c r="N1635" s="219" t="str">
        <f t="shared" si="180"/>
        <v/>
      </c>
      <c r="O1635" s="219">
        <f t="shared" si="181"/>
        <v>1</v>
      </c>
      <c r="Q1635" s="114">
        <v>1</v>
      </c>
    </row>
    <row r="1636" spans="1:17" ht="21.75" customHeight="1" x14ac:dyDescent="0.3">
      <c r="A1636" s="214">
        <f>SUBTOTAL(9,$Q$22:Q1635)+1</f>
        <v>1614</v>
      </c>
      <c r="B1636" s="223">
        <v>102110284</v>
      </c>
      <c r="C1636" s="223" t="s">
        <v>3351</v>
      </c>
      <c r="D1636" s="223" t="s">
        <v>64</v>
      </c>
      <c r="E1636" s="223">
        <v>16</v>
      </c>
      <c r="F1636" s="223">
        <v>7.73</v>
      </c>
      <c r="G1636" s="66" t="str">
        <f>IFERROR(VLOOKUP(B1636:B4676,'DOI TUONG'!$C$2:$E$1306,3,FALSE), "")</f>
        <v/>
      </c>
      <c r="H1636" s="66">
        <f t="shared" si="175"/>
        <v>0</v>
      </c>
      <c r="I1636" s="215">
        <f t="shared" si="176"/>
        <v>7.73</v>
      </c>
      <c r="J1636" s="223">
        <v>85</v>
      </c>
      <c r="K1636" s="66" t="str">
        <f t="shared" si="177"/>
        <v>Khá</v>
      </c>
      <c r="L1636" s="66">
        <f t="shared" si="178"/>
        <v>395000</v>
      </c>
      <c r="M1636" s="218" t="str">
        <f t="shared" si="179"/>
        <v/>
      </c>
      <c r="N1636" s="219" t="str">
        <f t="shared" si="180"/>
        <v/>
      </c>
      <c r="O1636" s="219">
        <f t="shared" si="181"/>
        <v>1</v>
      </c>
      <c r="Q1636" s="114">
        <v>1</v>
      </c>
    </row>
    <row r="1637" spans="1:17" ht="21.75" customHeight="1" x14ac:dyDescent="0.3">
      <c r="A1637" s="214">
        <f>SUBTOTAL(9,$Q$22:Q1636)+1</f>
        <v>1615</v>
      </c>
      <c r="B1637" s="223">
        <v>121120114</v>
      </c>
      <c r="C1637" s="223" t="s">
        <v>2126</v>
      </c>
      <c r="D1637" s="223" t="s">
        <v>229</v>
      </c>
      <c r="E1637" s="223">
        <v>19</v>
      </c>
      <c r="F1637" s="223">
        <v>7.73</v>
      </c>
      <c r="G1637" s="66" t="str">
        <f>IFERROR(VLOOKUP(B1637:B4677,'DOI TUONG'!$C$2:$E$1306,3,FALSE), "")</f>
        <v/>
      </c>
      <c r="H1637" s="66">
        <f t="shared" si="175"/>
        <v>0</v>
      </c>
      <c r="I1637" s="215">
        <f t="shared" si="176"/>
        <v>7.73</v>
      </c>
      <c r="J1637" s="223">
        <v>85</v>
      </c>
      <c r="K1637" s="66" t="str">
        <f t="shared" si="177"/>
        <v>Khá</v>
      </c>
      <c r="L1637" s="66">
        <f t="shared" si="178"/>
        <v>395000</v>
      </c>
      <c r="M1637" s="218" t="str">
        <f t="shared" si="179"/>
        <v/>
      </c>
      <c r="N1637" s="219" t="str">
        <f t="shared" si="180"/>
        <v/>
      </c>
      <c r="O1637" s="219">
        <f t="shared" si="181"/>
        <v>1</v>
      </c>
      <c r="Q1637" s="114">
        <v>1</v>
      </c>
    </row>
    <row r="1638" spans="1:17" ht="21.75" customHeight="1" x14ac:dyDescent="0.3">
      <c r="A1638" s="214">
        <f>SUBTOTAL(9,$Q$22:Q1637)+1</f>
        <v>1616</v>
      </c>
      <c r="B1638" s="223">
        <v>109120230</v>
      </c>
      <c r="C1638" s="223" t="s">
        <v>3867</v>
      </c>
      <c r="D1638" s="223" t="s">
        <v>204</v>
      </c>
      <c r="E1638" s="223">
        <v>17</v>
      </c>
      <c r="F1638" s="223">
        <v>7.73</v>
      </c>
      <c r="G1638" s="66" t="str">
        <f>IFERROR(VLOOKUP(B1638:B4678,'DOI TUONG'!$C$2:$E$1306,3,FALSE), "")</f>
        <v/>
      </c>
      <c r="H1638" s="66">
        <f t="shared" si="175"/>
        <v>0</v>
      </c>
      <c r="I1638" s="215">
        <f t="shared" si="176"/>
        <v>7.73</v>
      </c>
      <c r="J1638" s="223">
        <v>85</v>
      </c>
      <c r="K1638" s="66" t="str">
        <f t="shared" si="177"/>
        <v>Khá</v>
      </c>
      <c r="L1638" s="66">
        <f t="shared" si="178"/>
        <v>395000</v>
      </c>
      <c r="M1638" s="218" t="str">
        <f t="shared" si="179"/>
        <v/>
      </c>
      <c r="N1638" s="219" t="str">
        <f t="shared" si="180"/>
        <v/>
      </c>
      <c r="O1638" s="219">
        <f t="shared" si="181"/>
        <v>1</v>
      </c>
      <c r="Q1638" s="114">
        <v>1</v>
      </c>
    </row>
    <row r="1639" spans="1:17" ht="21.75" customHeight="1" x14ac:dyDescent="0.3">
      <c r="A1639" s="214">
        <f>SUBTOTAL(9,$Q$22:Q1638)+1</f>
        <v>1617</v>
      </c>
      <c r="B1639" s="223">
        <v>102110238</v>
      </c>
      <c r="C1639" s="223" t="s">
        <v>3352</v>
      </c>
      <c r="D1639" s="223" t="s">
        <v>205</v>
      </c>
      <c r="E1639" s="223">
        <v>16</v>
      </c>
      <c r="F1639" s="223">
        <v>7.73</v>
      </c>
      <c r="G1639" s="66" t="str">
        <f>IFERROR(VLOOKUP(B1639:B4679,'DOI TUONG'!$C$2:$E$1306,3,FALSE), "")</f>
        <v/>
      </c>
      <c r="H1639" s="66">
        <f t="shared" si="175"/>
        <v>0</v>
      </c>
      <c r="I1639" s="215">
        <f t="shared" si="176"/>
        <v>7.73</v>
      </c>
      <c r="J1639" s="223">
        <v>84</v>
      </c>
      <c r="K1639" s="66" t="str">
        <f t="shared" si="177"/>
        <v>Khá</v>
      </c>
      <c r="L1639" s="66">
        <f t="shared" si="178"/>
        <v>395000</v>
      </c>
      <c r="M1639" s="218" t="str">
        <f t="shared" si="179"/>
        <v/>
      </c>
      <c r="N1639" s="219" t="str">
        <f t="shared" si="180"/>
        <v/>
      </c>
      <c r="O1639" s="219">
        <f t="shared" si="181"/>
        <v>1</v>
      </c>
      <c r="Q1639" s="114">
        <v>1</v>
      </c>
    </row>
    <row r="1640" spans="1:17" ht="21.75" customHeight="1" x14ac:dyDescent="0.3">
      <c r="A1640" s="214">
        <f>SUBTOTAL(9,$Q$22:Q1639)+1</f>
        <v>1618</v>
      </c>
      <c r="B1640" s="223">
        <v>102140058</v>
      </c>
      <c r="C1640" s="223" t="s">
        <v>3353</v>
      </c>
      <c r="D1640" s="223" t="s">
        <v>1804</v>
      </c>
      <c r="E1640" s="223">
        <v>19</v>
      </c>
      <c r="F1640" s="223">
        <v>7.73</v>
      </c>
      <c r="G1640" s="66" t="str">
        <f>IFERROR(VLOOKUP(B1640:B4680,'DOI TUONG'!$C$2:$E$1306,3,FALSE), "")</f>
        <v/>
      </c>
      <c r="H1640" s="66">
        <f t="shared" si="175"/>
        <v>0</v>
      </c>
      <c r="I1640" s="215">
        <f t="shared" si="176"/>
        <v>7.73</v>
      </c>
      <c r="J1640" s="223">
        <v>83</v>
      </c>
      <c r="K1640" s="66" t="str">
        <f t="shared" si="177"/>
        <v>Khá</v>
      </c>
      <c r="L1640" s="66">
        <f t="shared" si="178"/>
        <v>395000</v>
      </c>
      <c r="M1640" s="218" t="str">
        <f t="shared" si="179"/>
        <v/>
      </c>
      <c r="N1640" s="219" t="str">
        <f t="shared" si="180"/>
        <v/>
      </c>
      <c r="O1640" s="219">
        <f t="shared" si="181"/>
        <v>1</v>
      </c>
      <c r="Q1640" s="114">
        <v>1</v>
      </c>
    </row>
    <row r="1641" spans="1:17" ht="21.75" customHeight="1" x14ac:dyDescent="0.3">
      <c r="A1641" s="214">
        <f>SUBTOTAL(9,$Q$22:Q1640)+1</f>
        <v>1619</v>
      </c>
      <c r="B1641" s="223">
        <v>101130032</v>
      </c>
      <c r="C1641" s="223" t="s">
        <v>1343</v>
      </c>
      <c r="D1641" s="223" t="s">
        <v>157</v>
      </c>
      <c r="E1641" s="223">
        <v>17.5</v>
      </c>
      <c r="F1641" s="223">
        <v>7.73</v>
      </c>
      <c r="G1641" s="66" t="str">
        <f>IFERROR(VLOOKUP(B1641:B4681,'DOI TUONG'!$C$2:$E$1306,3,FALSE), "")</f>
        <v/>
      </c>
      <c r="H1641" s="66">
        <f t="shared" si="175"/>
        <v>0</v>
      </c>
      <c r="I1641" s="215">
        <f t="shared" si="176"/>
        <v>7.73</v>
      </c>
      <c r="J1641" s="223">
        <v>82</v>
      </c>
      <c r="K1641" s="66" t="str">
        <f t="shared" si="177"/>
        <v>Khá</v>
      </c>
      <c r="L1641" s="66">
        <f t="shared" si="178"/>
        <v>395000</v>
      </c>
      <c r="M1641" s="218" t="str">
        <f t="shared" si="179"/>
        <v/>
      </c>
      <c r="N1641" s="219" t="str">
        <f t="shared" si="180"/>
        <v/>
      </c>
      <c r="O1641" s="219">
        <f t="shared" si="181"/>
        <v>1</v>
      </c>
      <c r="Q1641" s="114">
        <v>1</v>
      </c>
    </row>
    <row r="1642" spans="1:17" ht="21.75" customHeight="1" x14ac:dyDescent="0.3">
      <c r="A1642" s="214">
        <f>SUBTOTAL(9,$Q$22:Q1641)+1</f>
        <v>1620</v>
      </c>
      <c r="B1642" s="223">
        <v>103120146</v>
      </c>
      <c r="C1642" s="223" t="s">
        <v>3276</v>
      </c>
      <c r="D1642" s="223" t="s">
        <v>55</v>
      </c>
      <c r="E1642" s="223">
        <v>18</v>
      </c>
      <c r="F1642" s="223">
        <v>7.73</v>
      </c>
      <c r="G1642" s="66" t="str">
        <f>IFERROR(VLOOKUP(B1642:B4682,'DOI TUONG'!$C$2:$E$1306,3,FALSE), "")</f>
        <v/>
      </c>
      <c r="H1642" s="66">
        <f t="shared" si="175"/>
        <v>0</v>
      </c>
      <c r="I1642" s="215">
        <f t="shared" si="176"/>
        <v>7.73</v>
      </c>
      <c r="J1642" s="223">
        <v>82</v>
      </c>
      <c r="K1642" s="66" t="str">
        <f t="shared" si="177"/>
        <v>Khá</v>
      </c>
      <c r="L1642" s="66">
        <f t="shared" si="178"/>
        <v>395000</v>
      </c>
      <c r="M1642" s="218" t="str">
        <f t="shared" si="179"/>
        <v/>
      </c>
      <c r="N1642" s="219" t="str">
        <f t="shared" si="180"/>
        <v/>
      </c>
      <c r="O1642" s="219">
        <f t="shared" si="181"/>
        <v>1</v>
      </c>
      <c r="Q1642" s="114">
        <v>1</v>
      </c>
    </row>
    <row r="1643" spans="1:17" ht="21.75" customHeight="1" x14ac:dyDescent="0.3">
      <c r="A1643" s="214">
        <f>SUBTOTAL(9,$Q$22:Q1642)+1</f>
        <v>1621</v>
      </c>
      <c r="B1643" s="223">
        <v>102130210</v>
      </c>
      <c r="C1643" s="223" t="s">
        <v>3354</v>
      </c>
      <c r="D1643" s="223" t="s">
        <v>53</v>
      </c>
      <c r="E1643" s="223">
        <v>17</v>
      </c>
      <c r="F1643" s="223">
        <v>7.73</v>
      </c>
      <c r="G1643" s="66" t="str">
        <f>IFERROR(VLOOKUP(B1643:B4683,'DOI TUONG'!$C$2:$E$1306,3,FALSE), "")</f>
        <v/>
      </c>
      <c r="H1643" s="66">
        <f t="shared" si="175"/>
        <v>0</v>
      </c>
      <c r="I1643" s="215">
        <f t="shared" si="176"/>
        <v>7.73</v>
      </c>
      <c r="J1643" s="223">
        <v>82</v>
      </c>
      <c r="K1643" s="66" t="str">
        <f t="shared" si="177"/>
        <v>Khá</v>
      </c>
      <c r="L1643" s="66">
        <f t="shared" si="178"/>
        <v>395000</v>
      </c>
      <c r="M1643" s="218" t="str">
        <f t="shared" si="179"/>
        <v/>
      </c>
      <c r="N1643" s="219" t="str">
        <f t="shared" si="180"/>
        <v/>
      </c>
      <c r="O1643" s="219">
        <f t="shared" si="181"/>
        <v>1</v>
      </c>
      <c r="Q1643" s="114">
        <v>1</v>
      </c>
    </row>
    <row r="1644" spans="1:17" ht="21.75" customHeight="1" x14ac:dyDescent="0.3">
      <c r="A1644" s="214">
        <f>SUBTOTAL(9,$Q$22:Q1643)+1</f>
        <v>1622</v>
      </c>
      <c r="B1644" s="223">
        <v>101130161</v>
      </c>
      <c r="C1644" s="223" t="s">
        <v>3169</v>
      </c>
      <c r="D1644" s="223" t="s">
        <v>62</v>
      </c>
      <c r="E1644" s="223">
        <v>19.5</v>
      </c>
      <c r="F1644" s="223">
        <v>7.73</v>
      </c>
      <c r="G1644" s="66" t="str">
        <f>IFERROR(VLOOKUP(B1644:B4684,'DOI TUONG'!$C$2:$E$1306,3,FALSE), "")</f>
        <v/>
      </c>
      <c r="H1644" s="66">
        <f t="shared" si="175"/>
        <v>0</v>
      </c>
      <c r="I1644" s="215">
        <f t="shared" si="176"/>
        <v>7.73</v>
      </c>
      <c r="J1644" s="223">
        <v>81</v>
      </c>
      <c r="K1644" s="66" t="str">
        <f t="shared" si="177"/>
        <v>Khá</v>
      </c>
      <c r="L1644" s="66">
        <f t="shared" si="178"/>
        <v>395000</v>
      </c>
      <c r="M1644" s="218" t="str">
        <f t="shared" si="179"/>
        <v/>
      </c>
      <c r="N1644" s="219" t="str">
        <f t="shared" si="180"/>
        <v/>
      </c>
      <c r="O1644" s="219">
        <f t="shared" si="181"/>
        <v>1</v>
      </c>
      <c r="Q1644" s="114">
        <v>1</v>
      </c>
    </row>
    <row r="1645" spans="1:17" ht="21.75" customHeight="1" x14ac:dyDescent="0.3">
      <c r="A1645" s="214">
        <f>SUBTOTAL(9,$Q$22:Q1644)+1</f>
        <v>1623</v>
      </c>
      <c r="B1645" s="223">
        <v>110140086</v>
      </c>
      <c r="C1645" s="223" t="s">
        <v>3937</v>
      </c>
      <c r="D1645" s="223" t="s">
        <v>2293</v>
      </c>
      <c r="E1645" s="223">
        <v>20</v>
      </c>
      <c r="F1645" s="223">
        <v>7.73</v>
      </c>
      <c r="G1645" s="66" t="str">
        <f>IFERROR(VLOOKUP(B1645:B4685,'DOI TUONG'!$C$2:$E$1306,3,FALSE), "")</f>
        <v/>
      </c>
      <c r="H1645" s="66">
        <f t="shared" si="175"/>
        <v>0</v>
      </c>
      <c r="I1645" s="215">
        <f t="shared" si="176"/>
        <v>7.73</v>
      </c>
      <c r="J1645" s="223">
        <v>81</v>
      </c>
      <c r="K1645" s="66" t="str">
        <f t="shared" si="177"/>
        <v>Khá</v>
      </c>
      <c r="L1645" s="66">
        <f t="shared" si="178"/>
        <v>395000</v>
      </c>
      <c r="M1645" s="218" t="str">
        <f t="shared" si="179"/>
        <v/>
      </c>
      <c r="N1645" s="219" t="str">
        <f t="shared" si="180"/>
        <v/>
      </c>
      <c r="O1645" s="219">
        <f t="shared" si="181"/>
        <v>1</v>
      </c>
      <c r="Q1645" s="114">
        <v>1</v>
      </c>
    </row>
    <row r="1646" spans="1:17" ht="21.75" customHeight="1" x14ac:dyDescent="0.3">
      <c r="A1646" s="214">
        <f>SUBTOTAL(9,$Q$22:Q1645)+1</f>
        <v>1624</v>
      </c>
      <c r="B1646" s="223">
        <v>107140025</v>
      </c>
      <c r="C1646" s="223" t="s">
        <v>2112</v>
      </c>
      <c r="D1646" s="223" t="s">
        <v>2063</v>
      </c>
      <c r="E1646" s="223">
        <v>20</v>
      </c>
      <c r="F1646" s="223">
        <v>7.42</v>
      </c>
      <c r="G1646" s="66" t="str">
        <f>IFERROR(VLOOKUP(B1646:B4686,'DOI TUONG'!$C$2:$E$1306,3,FALSE), "")</f>
        <v>LT</v>
      </c>
      <c r="H1646" s="66">
        <f t="shared" si="175"/>
        <v>0.3</v>
      </c>
      <c r="I1646" s="215">
        <f t="shared" si="176"/>
        <v>7.72</v>
      </c>
      <c r="J1646" s="223">
        <v>91</v>
      </c>
      <c r="K1646" s="66" t="str">
        <f t="shared" si="177"/>
        <v>Khá</v>
      </c>
      <c r="L1646" s="66">
        <f t="shared" si="178"/>
        <v>395000</v>
      </c>
      <c r="M1646" s="218" t="str">
        <f t="shared" si="179"/>
        <v/>
      </c>
      <c r="N1646" s="219" t="str">
        <f t="shared" si="180"/>
        <v/>
      </c>
      <c r="O1646" s="219">
        <f t="shared" si="181"/>
        <v>1</v>
      </c>
      <c r="Q1646" s="114">
        <v>1</v>
      </c>
    </row>
    <row r="1647" spans="1:17" ht="21.75" customHeight="1" x14ac:dyDescent="0.3">
      <c r="A1647" s="214">
        <f>SUBTOTAL(9,$Q$22:Q1646)+1</f>
        <v>1625</v>
      </c>
      <c r="B1647" s="223">
        <v>110130211</v>
      </c>
      <c r="C1647" s="223" t="s">
        <v>2330</v>
      </c>
      <c r="D1647" s="223" t="s">
        <v>258</v>
      </c>
      <c r="E1647" s="223">
        <v>20.5</v>
      </c>
      <c r="F1647" s="223">
        <v>7.42</v>
      </c>
      <c r="G1647" s="66" t="str">
        <f>IFERROR(VLOOKUP(B1647:B4687,'DOI TUONG'!$C$2:$E$1306,3,FALSE), "")</f>
        <v>LT</v>
      </c>
      <c r="H1647" s="66">
        <f t="shared" si="175"/>
        <v>0.3</v>
      </c>
      <c r="I1647" s="215">
        <f t="shared" si="176"/>
        <v>7.72</v>
      </c>
      <c r="J1647" s="223">
        <v>91</v>
      </c>
      <c r="K1647" s="66" t="str">
        <f t="shared" si="177"/>
        <v>Khá</v>
      </c>
      <c r="L1647" s="66">
        <f t="shared" si="178"/>
        <v>395000</v>
      </c>
      <c r="M1647" s="218" t="str">
        <f t="shared" si="179"/>
        <v/>
      </c>
      <c r="N1647" s="219" t="str">
        <f t="shared" si="180"/>
        <v/>
      </c>
      <c r="O1647" s="219">
        <f t="shared" si="181"/>
        <v>1</v>
      </c>
      <c r="Q1647" s="114">
        <v>1</v>
      </c>
    </row>
    <row r="1648" spans="1:17" ht="21.75" customHeight="1" x14ac:dyDescent="0.3">
      <c r="A1648" s="214">
        <f>SUBTOTAL(9,$Q$22:Q1647)+1</f>
        <v>1626</v>
      </c>
      <c r="B1648" s="223">
        <v>111120028</v>
      </c>
      <c r="C1648" s="223" t="s">
        <v>455</v>
      </c>
      <c r="D1648" s="223" t="s">
        <v>51</v>
      </c>
      <c r="E1648" s="223">
        <v>19.5</v>
      </c>
      <c r="F1648" s="223">
        <v>7.52</v>
      </c>
      <c r="G1648" s="66" t="str">
        <f>IFERROR(VLOOKUP(B1648:B4688,'DOI TUONG'!$C$2:$E$1306,3,FALSE), "")</f>
        <v>LP</v>
      </c>
      <c r="H1648" s="66">
        <f t="shared" si="175"/>
        <v>0.2</v>
      </c>
      <c r="I1648" s="215">
        <f t="shared" si="176"/>
        <v>7.72</v>
      </c>
      <c r="J1648" s="223">
        <v>90</v>
      </c>
      <c r="K1648" s="66" t="str">
        <f t="shared" si="177"/>
        <v>Khá</v>
      </c>
      <c r="L1648" s="66">
        <f t="shared" si="178"/>
        <v>395000</v>
      </c>
      <c r="M1648" s="218" t="str">
        <f t="shared" si="179"/>
        <v/>
      </c>
      <c r="N1648" s="219" t="str">
        <f t="shared" si="180"/>
        <v/>
      </c>
      <c r="O1648" s="219">
        <f t="shared" si="181"/>
        <v>1</v>
      </c>
      <c r="Q1648" s="114">
        <v>1</v>
      </c>
    </row>
    <row r="1649" spans="1:17" ht="21.75" customHeight="1" x14ac:dyDescent="0.3">
      <c r="A1649" s="214">
        <f>SUBTOTAL(9,$Q$22:Q1648)+1</f>
        <v>1627</v>
      </c>
      <c r="B1649" s="223">
        <v>110110156</v>
      </c>
      <c r="C1649" s="223" t="s">
        <v>2301</v>
      </c>
      <c r="D1649" s="223" t="s">
        <v>214</v>
      </c>
      <c r="E1649" s="223">
        <v>18</v>
      </c>
      <c r="F1649" s="223">
        <v>7.72</v>
      </c>
      <c r="G1649" s="66" t="str">
        <f>IFERROR(VLOOKUP(B1649:B4689,'DOI TUONG'!$C$2:$E$1306,3,FALSE), "")</f>
        <v/>
      </c>
      <c r="H1649" s="66">
        <f t="shared" si="175"/>
        <v>0</v>
      </c>
      <c r="I1649" s="215">
        <f t="shared" si="176"/>
        <v>7.72</v>
      </c>
      <c r="J1649" s="223">
        <v>89</v>
      </c>
      <c r="K1649" s="66" t="str">
        <f t="shared" si="177"/>
        <v>Khá</v>
      </c>
      <c r="L1649" s="66">
        <f t="shared" si="178"/>
        <v>395000</v>
      </c>
      <c r="M1649" s="218" t="str">
        <f t="shared" si="179"/>
        <v/>
      </c>
      <c r="N1649" s="219" t="str">
        <f t="shared" si="180"/>
        <v/>
      </c>
      <c r="O1649" s="219">
        <f t="shared" si="181"/>
        <v>1</v>
      </c>
      <c r="Q1649" s="114">
        <v>1</v>
      </c>
    </row>
    <row r="1650" spans="1:17" ht="21.75" customHeight="1" x14ac:dyDescent="0.3">
      <c r="A1650" s="214">
        <f>SUBTOTAL(9,$Q$22:Q1649)+1</f>
        <v>1628</v>
      </c>
      <c r="B1650" s="223">
        <v>101110156</v>
      </c>
      <c r="C1650" s="223" t="s">
        <v>1765</v>
      </c>
      <c r="D1650" s="223" t="s">
        <v>170</v>
      </c>
      <c r="E1650" s="223">
        <v>20</v>
      </c>
      <c r="F1650" s="223">
        <v>7.72</v>
      </c>
      <c r="G1650" s="66" t="str">
        <f>IFERROR(VLOOKUP(B1650:B4690,'DOI TUONG'!$C$2:$E$1306,3,FALSE), "")</f>
        <v/>
      </c>
      <c r="H1650" s="66">
        <f t="shared" si="175"/>
        <v>0</v>
      </c>
      <c r="I1650" s="215">
        <f t="shared" si="176"/>
        <v>7.72</v>
      </c>
      <c r="J1650" s="223">
        <v>88</v>
      </c>
      <c r="K1650" s="66" t="str">
        <f t="shared" si="177"/>
        <v>Khá</v>
      </c>
      <c r="L1650" s="66">
        <f t="shared" si="178"/>
        <v>395000</v>
      </c>
      <c r="M1650" s="218" t="str">
        <f t="shared" si="179"/>
        <v/>
      </c>
      <c r="N1650" s="219" t="str">
        <f t="shared" si="180"/>
        <v/>
      </c>
      <c r="O1650" s="219">
        <f t="shared" si="181"/>
        <v>1</v>
      </c>
      <c r="Q1650" s="114">
        <v>1</v>
      </c>
    </row>
    <row r="1651" spans="1:17" ht="21.75" customHeight="1" x14ac:dyDescent="0.3">
      <c r="A1651" s="214">
        <f>SUBTOTAL(9,$Q$22:Q1650)+1</f>
        <v>1629</v>
      </c>
      <c r="B1651" s="223">
        <v>101110190</v>
      </c>
      <c r="C1651" s="223" t="s">
        <v>3170</v>
      </c>
      <c r="D1651" s="223" t="s">
        <v>170</v>
      </c>
      <c r="E1651" s="223">
        <v>22</v>
      </c>
      <c r="F1651" s="223">
        <v>7.72</v>
      </c>
      <c r="G1651" s="66" t="str">
        <f>IFERROR(VLOOKUP(B1651:B4691,'DOI TUONG'!$C$2:$E$1306,3,FALSE), "")</f>
        <v/>
      </c>
      <c r="H1651" s="66">
        <f t="shared" si="175"/>
        <v>0</v>
      </c>
      <c r="I1651" s="215">
        <f t="shared" si="176"/>
        <v>7.72</v>
      </c>
      <c r="J1651" s="223">
        <v>88</v>
      </c>
      <c r="K1651" s="66" t="str">
        <f t="shared" si="177"/>
        <v>Khá</v>
      </c>
      <c r="L1651" s="66">
        <f t="shared" si="178"/>
        <v>395000</v>
      </c>
      <c r="M1651" s="218" t="str">
        <f t="shared" si="179"/>
        <v/>
      </c>
      <c r="N1651" s="219" t="str">
        <f t="shared" si="180"/>
        <v/>
      </c>
      <c r="O1651" s="219">
        <f t="shared" si="181"/>
        <v>1</v>
      </c>
      <c r="Q1651" s="114">
        <v>1</v>
      </c>
    </row>
    <row r="1652" spans="1:17" ht="21.75" customHeight="1" x14ac:dyDescent="0.3">
      <c r="A1652" s="214">
        <f>SUBTOTAL(9,$Q$22:Q1651)+1</f>
        <v>1630</v>
      </c>
      <c r="B1652" s="223">
        <v>106110153</v>
      </c>
      <c r="C1652" s="223" t="s">
        <v>1256</v>
      </c>
      <c r="D1652" s="223" t="s">
        <v>196</v>
      </c>
      <c r="E1652" s="223">
        <v>17</v>
      </c>
      <c r="F1652" s="223">
        <v>7.72</v>
      </c>
      <c r="G1652" s="66" t="str">
        <f>IFERROR(VLOOKUP(B1652:B4692,'DOI TUONG'!$C$2:$E$1306,3,FALSE), "")</f>
        <v/>
      </c>
      <c r="H1652" s="66">
        <f t="shared" si="175"/>
        <v>0</v>
      </c>
      <c r="I1652" s="215">
        <f t="shared" si="176"/>
        <v>7.72</v>
      </c>
      <c r="J1652" s="223">
        <v>88</v>
      </c>
      <c r="K1652" s="66" t="str">
        <f t="shared" si="177"/>
        <v>Khá</v>
      </c>
      <c r="L1652" s="66">
        <f t="shared" si="178"/>
        <v>395000</v>
      </c>
      <c r="M1652" s="218" t="str">
        <f t="shared" si="179"/>
        <v/>
      </c>
      <c r="N1652" s="219" t="str">
        <f t="shared" si="180"/>
        <v/>
      </c>
      <c r="O1652" s="219">
        <f t="shared" si="181"/>
        <v>1</v>
      </c>
      <c r="Q1652" s="114">
        <v>1</v>
      </c>
    </row>
    <row r="1653" spans="1:17" ht="21.75" customHeight="1" x14ac:dyDescent="0.3">
      <c r="A1653" s="214">
        <f>SUBTOTAL(9,$Q$22:Q1652)+1</f>
        <v>1631</v>
      </c>
      <c r="B1653" s="223">
        <v>107130067</v>
      </c>
      <c r="C1653" s="223" t="s">
        <v>3611</v>
      </c>
      <c r="D1653" s="223" t="s">
        <v>302</v>
      </c>
      <c r="E1653" s="223">
        <v>17</v>
      </c>
      <c r="F1653" s="223">
        <v>7.72</v>
      </c>
      <c r="G1653" s="66" t="str">
        <f>IFERROR(VLOOKUP(B1653:B4693,'DOI TUONG'!$C$2:$E$1306,3,FALSE), "")</f>
        <v/>
      </c>
      <c r="H1653" s="66">
        <f t="shared" si="175"/>
        <v>0</v>
      </c>
      <c r="I1653" s="215">
        <f t="shared" si="176"/>
        <v>7.72</v>
      </c>
      <c r="J1653" s="223">
        <v>88</v>
      </c>
      <c r="K1653" s="66" t="str">
        <f t="shared" si="177"/>
        <v>Khá</v>
      </c>
      <c r="L1653" s="66">
        <f t="shared" si="178"/>
        <v>395000</v>
      </c>
      <c r="M1653" s="218" t="str">
        <f t="shared" si="179"/>
        <v/>
      </c>
      <c r="N1653" s="219" t="str">
        <f t="shared" si="180"/>
        <v/>
      </c>
      <c r="O1653" s="219">
        <f t="shared" si="181"/>
        <v>1</v>
      </c>
      <c r="Q1653" s="114">
        <v>1</v>
      </c>
    </row>
    <row r="1654" spans="1:17" ht="21.75" customHeight="1" x14ac:dyDescent="0.3">
      <c r="A1654" s="214">
        <f>SUBTOTAL(9,$Q$22:Q1653)+1</f>
        <v>1632</v>
      </c>
      <c r="B1654" s="223">
        <v>105110271</v>
      </c>
      <c r="C1654" s="223" t="s">
        <v>1280</v>
      </c>
      <c r="D1654" s="223" t="s">
        <v>35</v>
      </c>
      <c r="E1654" s="223">
        <v>15</v>
      </c>
      <c r="F1654" s="223">
        <v>7.72</v>
      </c>
      <c r="G1654" s="66" t="str">
        <f>IFERROR(VLOOKUP(B1654:B4694,'DOI TUONG'!$C$2:$E$1306,3,FALSE), "")</f>
        <v/>
      </c>
      <c r="H1654" s="66">
        <f t="shared" si="175"/>
        <v>0</v>
      </c>
      <c r="I1654" s="215">
        <f t="shared" si="176"/>
        <v>7.72</v>
      </c>
      <c r="J1654" s="223">
        <v>87</v>
      </c>
      <c r="K1654" s="66" t="str">
        <f t="shared" si="177"/>
        <v>Khá</v>
      </c>
      <c r="L1654" s="66">
        <f t="shared" si="178"/>
        <v>395000</v>
      </c>
      <c r="M1654" s="218" t="str">
        <f t="shared" si="179"/>
        <v/>
      </c>
      <c r="N1654" s="219" t="str">
        <f t="shared" si="180"/>
        <v/>
      </c>
      <c r="O1654" s="219">
        <f t="shared" si="181"/>
        <v>1</v>
      </c>
      <c r="Q1654" s="114">
        <v>1</v>
      </c>
    </row>
    <row r="1655" spans="1:17" ht="21.75" customHeight="1" x14ac:dyDescent="0.3">
      <c r="A1655" s="214">
        <f>SUBTOTAL(9,$Q$22:Q1654)+1</f>
        <v>1633</v>
      </c>
      <c r="B1655" s="223">
        <v>118130138</v>
      </c>
      <c r="C1655" s="223" t="s">
        <v>3808</v>
      </c>
      <c r="D1655" s="223" t="s">
        <v>59</v>
      </c>
      <c r="E1655" s="223">
        <v>19</v>
      </c>
      <c r="F1655" s="223">
        <v>7.72</v>
      </c>
      <c r="G1655" s="66" t="str">
        <f>IFERROR(VLOOKUP(B1655:B4695,'DOI TUONG'!$C$2:$E$1306,3,FALSE), "")</f>
        <v/>
      </c>
      <c r="H1655" s="66">
        <f t="shared" si="175"/>
        <v>0</v>
      </c>
      <c r="I1655" s="215">
        <f t="shared" si="176"/>
        <v>7.72</v>
      </c>
      <c r="J1655" s="223">
        <v>87</v>
      </c>
      <c r="K1655" s="66" t="str">
        <f t="shared" si="177"/>
        <v>Khá</v>
      </c>
      <c r="L1655" s="66">
        <f t="shared" si="178"/>
        <v>395000</v>
      </c>
      <c r="M1655" s="218" t="str">
        <f t="shared" si="179"/>
        <v/>
      </c>
      <c r="N1655" s="219" t="str">
        <f t="shared" si="180"/>
        <v/>
      </c>
      <c r="O1655" s="219">
        <f t="shared" si="181"/>
        <v>1</v>
      </c>
      <c r="Q1655" s="114">
        <v>1</v>
      </c>
    </row>
    <row r="1656" spans="1:17" ht="21.75" customHeight="1" x14ac:dyDescent="0.3">
      <c r="A1656" s="214">
        <f>SUBTOTAL(9,$Q$22:Q1655)+1</f>
        <v>1634</v>
      </c>
      <c r="B1656" s="223">
        <v>101130183</v>
      </c>
      <c r="C1656" s="223" t="s">
        <v>456</v>
      </c>
      <c r="D1656" s="223" t="s">
        <v>62</v>
      </c>
      <c r="E1656" s="223">
        <v>16.5</v>
      </c>
      <c r="F1656" s="223">
        <v>7.52</v>
      </c>
      <c r="G1656" s="66" t="str">
        <f>IFERROR(VLOOKUP(B1656:B4696,'DOI TUONG'!$C$2:$E$1306,3,FALSE), "")</f>
        <v>PBT CĐ</v>
      </c>
      <c r="H1656" s="66">
        <f t="shared" si="175"/>
        <v>0.2</v>
      </c>
      <c r="I1656" s="215">
        <f t="shared" si="176"/>
        <v>7.72</v>
      </c>
      <c r="J1656" s="223">
        <v>87</v>
      </c>
      <c r="K1656" s="66" t="str">
        <f t="shared" si="177"/>
        <v>Khá</v>
      </c>
      <c r="L1656" s="66">
        <f t="shared" si="178"/>
        <v>395000</v>
      </c>
      <c r="M1656" s="218" t="str">
        <f t="shared" si="179"/>
        <v/>
      </c>
      <c r="N1656" s="219" t="str">
        <f t="shared" si="180"/>
        <v/>
      </c>
      <c r="O1656" s="219">
        <f t="shared" si="181"/>
        <v>1</v>
      </c>
      <c r="Q1656" s="114">
        <v>1</v>
      </c>
    </row>
    <row r="1657" spans="1:17" ht="21.75" customHeight="1" x14ac:dyDescent="0.3">
      <c r="A1657" s="214">
        <f>SUBTOTAL(9,$Q$22:Q1656)+1</f>
        <v>1635</v>
      </c>
      <c r="B1657" s="223">
        <v>102120092</v>
      </c>
      <c r="C1657" s="223" t="s">
        <v>955</v>
      </c>
      <c r="D1657" s="223" t="s">
        <v>163</v>
      </c>
      <c r="E1657" s="223">
        <v>16</v>
      </c>
      <c r="F1657" s="223">
        <v>7.72</v>
      </c>
      <c r="G1657" s="66" t="str">
        <f>IFERROR(VLOOKUP(B1657:B4697,'DOI TUONG'!$C$2:$E$1306,3,FALSE), "")</f>
        <v/>
      </c>
      <c r="H1657" s="66">
        <f t="shared" si="175"/>
        <v>0</v>
      </c>
      <c r="I1657" s="215">
        <f t="shared" si="176"/>
        <v>7.72</v>
      </c>
      <c r="J1657" s="223">
        <v>86</v>
      </c>
      <c r="K1657" s="66" t="str">
        <f t="shared" si="177"/>
        <v>Khá</v>
      </c>
      <c r="L1657" s="66">
        <f t="shared" si="178"/>
        <v>395000</v>
      </c>
      <c r="M1657" s="218" t="str">
        <f t="shared" si="179"/>
        <v/>
      </c>
      <c r="N1657" s="219" t="str">
        <f t="shared" si="180"/>
        <v/>
      </c>
      <c r="O1657" s="219">
        <f t="shared" si="181"/>
        <v>1</v>
      </c>
      <c r="Q1657" s="114">
        <v>1</v>
      </c>
    </row>
    <row r="1658" spans="1:17" ht="21.75" customHeight="1" x14ac:dyDescent="0.3">
      <c r="A1658" s="214">
        <f>SUBTOTAL(9,$Q$22:Q1657)+1</f>
        <v>1636</v>
      </c>
      <c r="B1658" s="223">
        <v>117110131</v>
      </c>
      <c r="C1658" s="223" t="s">
        <v>1556</v>
      </c>
      <c r="D1658" s="223" t="s">
        <v>297</v>
      </c>
      <c r="E1658" s="223">
        <v>17</v>
      </c>
      <c r="F1658" s="223">
        <v>7.72</v>
      </c>
      <c r="G1658" s="66" t="str">
        <f>IFERROR(VLOOKUP(B1658:B4698,'DOI TUONG'!$C$2:$E$1306,3,FALSE), "")</f>
        <v/>
      </c>
      <c r="H1658" s="66">
        <f t="shared" si="175"/>
        <v>0</v>
      </c>
      <c r="I1658" s="215">
        <f t="shared" si="176"/>
        <v>7.72</v>
      </c>
      <c r="J1658" s="223">
        <v>86</v>
      </c>
      <c r="K1658" s="66" t="str">
        <f t="shared" si="177"/>
        <v>Khá</v>
      </c>
      <c r="L1658" s="66">
        <f t="shared" si="178"/>
        <v>395000</v>
      </c>
      <c r="M1658" s="218" t="str">
        <f t="shared" si="179"/>
        <v/>
      </c>
      <c r="N1658" s="219" t="str">
        <f t="shared" si="180"/>
        <v/>
      </c>
      <c r="O1658" s="219">
        <f t="shared" si="181"/>
        <v>1</v>
      </c>
      <c r="Q1658" s="114">
        <v>1</v>
      </c>
    </row>
    <row r="1659" spans="1:17" ht="21.75" customHeight="1" x14ac:dyDescent="0.3">
      <c r="A1659" s="214">
        <f>SUBTOTAL(9,$Q$22:Q1658)+1</f>
        <v>1637</v>
      </c>
      <c r="B1659" s="223">
        <v>117130089</v>
      </c>
      <c r="C1659" s="223" t="s">
        <v>2145</v>
      </c>
      <c r="D1659" s="223" t="s">
        <v>70</v>
      </c>
      <c r="E1659" s="223">
        <v>16</v>
      </c>
      <c r="F1659" s="223">
        <v>7.72</v>
      </c>
      <c r="G1659" s="66" t="str">
        <f>IFERROR(VLOOKUP(B1659:B4699,'DOI TUONG'!$C$2:$E$1306,3,FALSE), "")</f>
        <v/>
      </c>
      <c r="H1659" s="66">
        <f t="shared" si="175"/>
        <v>0</v>
      </c>
      <c r="I1659" s="215">
        <f t="shared" si="176"/>
        <v>7.72</v>
      </c>
      <c r="J1659" s="223">
        <v>85</v>
      </c>
      <c r="K1659" s="66" t="str">
        <f t="shared" si="177"/>
        <v>Khá</v>
      </c>
      <c r="L1659" s="66">
        <f t="shared" si="178"/>
        <v>395000</v>
      </c>
      <c r="M1659" s="218" t="str">
        <f t="shared" si="179"/>
        <v/>
      </c>
      <c r="N1659" s="219" t="str">
        <f t="shared" si="180"/>
        <v/>
      </c>
      <c r="O1659" s="219">
        <f t="shared" si="181"/>
        <v>1</v>
      </c>
      <c r="Q1659" s="114">
        <v>1</v>
      </c>
    </row>
    <row r="1660" spans="1:17" ht="21.75" customHeight="1" x14ac:dyDescent="0.3">
      <c r="A1660" s="214">
        <f>SUBTOTAL(9,$Q$22:Q1659)+1</f>
        <v>1638</v>
      </c>
      <c r="B1660" s="223">
        <v>118130103</v>
      </c>
      <c r="C1660" s="223" t="s">
        <v>1450</v>
      </c>
      <c r="D1660" s="223" t="s">
        <v>97</v>
      </c>
      <c r="E1660" s="223">
        <v>19</v>
      </c>
      <c r="F1660" s="223">
        <v>7.72</v>
      </c>
      <c r="G1660" s="66" t="str">
        <f>IFERROR(VLOOKUP(B1660:B4700,'DOI TUONG'!$C$2:$E$1306,3,FALSE), "")</f>
        <v/>
      </c>
      <c r="H1660" s="66">
        <f t="shared" si="175"/>
        <v>0</v>
      </c>
      <c r="I1660" s="215">
        <f t="shared" si="176"/>
        <v>7.72</v>
      </c>
      <c r="J1660" s="223">
        <v>85</v>
      </c>
      <c r="K1660" s="66" t="str">
        <f t="shared" si="177"/>
        <v>Khá</v>
      </c>
      <c r="L1660" s="66">
        <f t="shared" si="178"/>
        <v>395000</v>
      </c>
      <c r="M1660" s="218" t="str">
        <f t="shared" si="179"/>
        <v/>
      </c>
      <c r="N1660" s="219" t="str">
        <f t="shared" si="180"/>
        <v/>
      </c>
      <c r="O1660" s="219">
        <f t="shared" si="181"/>
        <v>1</v>
      </c>
      <c r="Q1660" s="114">
        <v>1</v>
      </c>
    </row>
    <row r="1661" spans="1:17" ht="21.75" customHeight="1" x14ac:dyDescent="0.3">
      <c r="A1661" s="214">
        <f>SUBTOTAL(9,$Q$22:Q1660)+1</f>
        <v>1639</v>
      </c>
      <c r="B1661" s="223">
        <v>118120054</v>
      </c>
      <c r="C1661" s="223" t="s">
        <v>2381</v>
      </c>
      <c r="D1661" s="223" t="s">
        <v>82</v>
      </c>
      <c r="E1661" s="223">
        <v>20</v>
      </c>
      <c r="F1661" s="223">
        <v>7.72</v>
      </c>
      <c r="G1661" s="66" t="str">
        <f>IFERROR(VLOOKUP(B1661:B4701,'DOI TUONG'!$C$2:$E$1306,3,FALSE), "")</f>
        <v/>
      </c>
      <c r="H1661" s="66">
        <f t="shared" si="175"/>
        <v>0</v>
      </c>
      <c r="I1661" s="215">
        <f t="shared" si="176"/>
        <v>7.72</v>
      </c>
      <c r="J1661" s="223">
        <v>85</v>
      </c>
      <c r="K1661" s="66" t="str">
        <f t="shared" si="177"/>
        <v>Khá</v>
      </c>
      <c r="L1661" s="66">
        <f t="shared" si="178"/>
        <v>395000</v>
      </c>
      <c r="M1661" s="218" t="str">
        <f t="shared" si="179"/>
        <v/>
      </c>
      <c r="N1661" s="219" t="str">
        <f t="shared" si="180"/>
        <v/>
      </c>
      <c r="O1661" s="219">
        <f t="shared" si="181"/>
        <v>1</v>
      </c>
      <c r="Q1661" s="114">
        <v>1</v>
      </c>
    </row>
    <row r="1662" spans="1:17" ht="21.75" customHeight="1" x14ac:dyDescent="0.3">
      <c r="A1662" s="214">
        <f>SUBTOTAL(9,$Q$22:Q1661)+1</f>
        <v>1640</v>
      </c>
      <c r="B1662" s="223">
        <v>110110178</v>
      </c>
      <c r="C1662" s="223" t="s">
        <v>3938</v>
      </c>
      <c r="D1662" s="223" t="s">
        <v>214</v>
      </c>
      <c r="E1662" s="223">
        <v>18</v>
      </c>
      <c r="F1662" s="223">
        <v>7.72</v>
      </c>
      <c r="G1662" s="66" t="str">
        <f>IFERROR(VLOOKUP(B1662:B4702,'DOI TUONG'!$C$2:$E$1306,3,FALSE), "")</f>
        <v/>
      </c>
      <c r="H1662" s="66">
        <f t="shared" si="175"/>
        <v>0</v>
      </c>
      <c r="I1662" s="215">
        <f t="shared" si="176"/>
        <v>7.72</v>
      </c>
      <c r="J1662" s="223">
        <v>85</v>
      </c>
      <c r="K1662" s="66" t="str">
        <f t="shared" si="177"/>
        <v>Khá</v>
      </c>
      <c r="L1662" s="66">
        <f t="shared" si="178"/>
        <v>395000</v>
      </c>
      <c r="M1662" s="218" t="str">
        <f t="shared" si="179"/>
        <v/>
      </c>
      <c r="N1662" s="219" t="str">
        <f t="shared" si="180"/>
        <v/>
      </c>
      <c r="O1662" s="219">
        <f t="shared" si="181"/>
        <v>1</v>
      </c>
      <c r="Q1662" s="114">
        <v>1</v>
      </c>
    </row>
    <row r="1663" spans="1:17" ht="21.75" customHeight="1" x14ac:dyDescent="0.3">
      <c r="A1663" s="214">
        <f>SUBTOTAL(9,$Q$22:Q1662)+1</f>
        <v>1641</v>
      </c>
      <c r="B1663" s="223">
        <v>104120084</v>
      </c>
      <c r="C1663" s="223" t="s">
        <v>3103</v>
      </c>
      <c r="D1663" s="223" t="s">
        <v>392</v>
      </c>
      <c r="E1663" s="223">
        <v>17</v>
      </c>
      <c r="F1663" s="223">
        <v>7.72</v>
      </c>
      <c r="G1663" s="66" t="str">
        <f>IFERROR(VLOOKUP(B1663:B4703,'DOI TUONG'!$C$2:$E$1306,3,FALSE), "")</f>
        <v/>
      </c>
      <c r="H1663" s="66">
        <f t="shared" si="175"/>
        <v>0</v>
      </c>
      <c r="I1663" s="215">
        <f t="shared" si="176"/>
        <v>7.72</v>
      </c>
      <c r="J1663" s="223">
        <v>84</v>
      </c>
      <c r="K1663" s="66" t="str">
        <f t="shared" si="177"/>
        <v>Khá</v>
      </c>
      <c r="L1663" s="66">
        <f t="shared" si="178"/>
        <v>395000</v>
      </c>
      <c r="M1663" s="218" t="str">
        <f t="shared" si="179"/>
        <v/>
      </c>
      <c r="N1663" s="219" t="str">
        <f t="shared" si="180"/>
        <v/>
      </c>
      <c r="O1663" s="219">
        <f t="shared" si="181"/>
        <v>1</v>
      </c>
      <c r="Q1663" s="114">
        <v>1</v>
      </c>
    </row>
    <row r="1664" spans="1:17" ht="21.75" customHeight="1" x14ac:dyDescent="0.3">
      <c r="A1664" s="214">
        <f>SUBTOTAL(9,$Q$22:Q1663)+1</f>
        <v>1642</v>
      </c>
      <c r="B1664" s="223">
        <v>101110452</v>
      </c>
      <c r="C1664" s="223" t="s">
        <v>1773</v>
      </c>
      <c r="D1664" s="223" t="s">
        <v>100</v>
      </c>
      <c r="E1664" s="223">
        <v>26</v>
      </c>
      <c r="F1664" s="223">
        <v>7.72</v>
      </c>
      <c r="G1664" s="66" t="str">
        <f>IFERROR(VLOOKUP(B1664:B4704,'DOI TUONG'!$C$2:$E$1306,3,FALSE), "")</f>
        <v/>
      </c>
      <c r="H1664" s="66">
        <f t="shared" si="175"/>
        <v>0</v>
      </c>
      <c r="I1664" s="215">
        <f t="shared" si="176"/>
        <v>7.72</v>
      </c>
      <c r="J1664" s="223">
        <v>83</v>
      </c>
      <c r="K1664" s="66" t="str">
        <f t="shared" si="177"/>
        <v>Khá</v>
      </c>
      <c r="L1664" s="66">
        <f t="shared" si="178"/>
        <v>395000</v>
      </c>
      <c r="M1664" s="218" t="str">
        <f t="shared" si="179"/>
        <v/>
      </c>
      <c r="N1664" s="219" t="str">
        <f t="shared" si="180"/>
        <v/>
      </c>
      <c r="O1664" s="219">
        <f t="shared" si="181"/>
        <v>1</v>
      </c>
      <c r="Q1664" s="114">
        <v>1</v>
      </c>
    </row>
    <row r="1665" spans="1:17" ht="21.75" customHeight="1" x14ac:dyDescent="0.3">
      <c r="A1665" s="214">
        <f>SUBTOTAL(9,$Q$22:Q1664)+1</f>
        <v>1643</v>
      </c>
      <c r="B1665" s="223">
        <v>110110151</v>
      </c>
      <c r="C1665" s="223" t="s">
        <v>2352</v>
      </c>
      <c r="D1665" s="223" t="s">
        <v>214</v>
      </c>
      <c r="E1665" s="223">
        <v>18</v>
      </c>
      <c r="F1665" s="223">
        <v>7.72</v>
      </c>
      <c r="G1665" s="66" t="str">
        <f>IFERROR(VLOOKUP(B1665:B4705,'DOI TUONG'!$C$2:$E$1306,3,FALSE), "")</f>
        <v/>
      </c>
      <c r="H1665" s="66">
        <f t="shared" si="175"/>
        <v>0</v>
      </c>
      <c r="I1665" s="215">
        <f t="shared" si="176"/>
        <v>7.72</v>
      </c>
      <c r="J1665" s="223">
        <v>83</v>
      </c>
      <c r="K1665" s="66" t="str">
        <f t="shared" si="177"/>
        <v>Khá</v>
      </c>
      <c r="L1665" s="66">
        <f t="shared" si="178"/>
        <v>395000</v>
      </c>
      <c r="M1665" s="218" t="str">
        <f t="shared" si="179"/>
        <v/>
      </c>
      <c r="N1665" s="219" t="str">
        <f t="shared" si="180"/>
        <v/>
      </c>
      <c r="O1665" s="219">
        <f t="shared" si="181"/>
        <v>1</v>
      </c>
      <c r="Q1665" s="114">
        <v>1</v>
      </c>
    </row>
    <row r="1666" spans="1:17" ht="21.75" customHeight="1" x14ac:dyDescent="0.3">
      <c r="A1666" s="214">
        <f>SUBTOTAL(9,$Q$22:Q1665)+1</f>
        <v>1644</v>
      </c>
      <c r="B1666" s="223">
        <v>117130012</v>
      </c>
      <c r="C1666" s="223" t="s">
        <v>3739</v>
      </c>
      <c r="D1666" s="223" t="s">
        <v>295</v>
      </c>
      <c r="E1666" s="223">
        <v>18.5</v>
      </c>
      <c r="F1666" s="223">
        <v>7.72</v>
      </c>
      <c r="G1666" s="66" t="str">
        <f>IFERROR(VLOOKUP(B1666:B4706,'DOI TUONG'!$C$2:$E$1306,3,FALSE), "")</f>
        <v/>
      </c>
      <c r="H1666" s="66">
        <f t="shared" si="175"/>
        <v>0</v>
      </c>
      <c r="I1666" s="215">
        <f t="shared" si="176"/>
        <v>7.72</v>
      </c>
      <c r="J1666" s="223">
        <v>82</v>
      </c>
      <c r="K1666" s="66" t="str">
        <f t="shared" si="177"/>
        <v>Khá</v>
      </c>
      <c r="L1666" s="66">
        <f t="shared" si="178"/>
        <v>395000</v>
      </c>
      <c r="M1666" s="218" t="str">
        <f t="shared" si="179"/>
        <v/>
      </c>
      <c r="N1666" s="219" t="str">
        <f t="shared" si="180"/>
        <v/>
      </c>
      <c r="O1666" s="219">
        <f t="shared" si="181"/>
        <v>1</v>
      </c>
      <c r="Q1666" s="114">
        <v>1</v>
      </c>
    </row>
    <row r="1667" spans="1:17" ht="21.75" customHeight="1" x14ac:dyDescent="0.3">
      <c r="A1667" s="214">
        <f>SUBTOTAL(9,$Q$22:Q1666)+1</f>
        <v>1645</v>
      </c>
      <c r="B1667" s="223">
        <v>110110444</v>
      </c>
      <c r="C1667" s="223" t="s">
        <v>2382</v>
      </c>
      <c r="D1667" s="223" t="s">
        <v>147</v>
      </c>
      <c r="E1667" s="223">
        <v>19</v>
      </c>
      <c r="F1667" s="223">
        <v>7.72</v>
      </c>
      <c r="G1667" s="66" t="str">
        <f>IFERROR(VLOOKUP(B1667:B4707,'DOI TUONG'!$C$2:$E$1306,3,FALSE), "")</f>
        <v/>
      </c>
      <c r="H1667" s="66">
        <f t="shared" si="175"/>
        <v>0</v>
      </c>
      <c r="I1667" s="215">
        <f t="shared" si="176"/>
        <v>7.72</v>
      </c>
      <c r="J1667" s="223">
        <v>82</v>
      </c>
      <c r="K1667" s="66" t="str">
        <f t="shared" si="177"/>
        <v>Khá</v>
      </c>
      <c r="L1667" s="66">
        <f t="shared" si="178"/>
        <v>395000</v>
      </c>
      <c r="M1667" s="218" t="str">
        <f t="shared" si="179"/>
        <v/>
      </c>
      <c r="N1667" s="219" t="str">
        <f t="shared" si="180"/>
        <v/>
      </c>
      <c r="O1667" s="219">
        <f t="shared" si="181"/>
        <v>1</v>
      </c>
      <c r="Q1667" s="114">
        <v>1</v>
      </c>
    </row>
    <row r="1668" spans="1:17" ht="21.75" customHeight="1" x14ac:dyDescent="0.3">
      <c r="A1668" s="214">
        <f>SUBTOTAL(9,$Q$22:Q1667)+1</f>
        <v>1646</v>
      </c>
      <c r="B1668" s="223">
        <v>101130172</v>
      </c>
      <c r="C1668" s="223" t="s">
        <v>3171</v>
      </c>
      <c r="D1668" s="223" t="s">
        <v>62</v>
      </c>
      <c r="E1668" s="223">
        <v>26.5</v>
      </c>
      <c r="F1668" s="223">
        <v>7.72</v>
      </c>
      <c r="G1668" s="66" t="str">
        <f>IFERROR(VLOOKUP(B1668:B4708,'DOI TUONG'!$C$2:$E$1306,3,FALSE), "")</f>
        <v/>
      </c>
      <c r="H1668" s="66">
        <f t="shared" si="175"/>
        <v>0</v>
      </c>
      <c r="I1668" s="215">
        <f t="shared" si="176"/>
        <v>7.72</v>
      </c>
      <c r="J1668" s="223">
        <v>81</v>
      </c>
      <c r="K1668" s="66" t="str">
        <f t="shared" si="177"/>
        <v>Khá</v>
      </c>
      <c r="L1668" s="66">
        <f t="shared" si="178"/>
        <v>395000</v>
      </c>
      <c r="M1668" s="218" t="str">
        <f t="shared" si="179"/>
        <v/>
      </c>
      <c r="N1668" s="219" t="str">
        <f t="shared" si="180"/>
        <v/>
      </c>
      <c r="O1668" s="219">
        <f t="shared" si="181"/>
        <v>1</v>
      </c>
      <c r="Q1668" s="114">
        <v>1</v>
      </c>
    </row>
    <row r="1669" spans="1:17" ht="21.75" customHeight="1" x14ac:dyDescent="0.3">
      <c r="A1669" s="214">
        <f>SUBTOTAL(9,$Q$22:Q1668)+1</f>
        <v>1647</v>
      </c>
      <c r="B1669" s="223">
        <v>101130180</v>
      </c>
      <c r="C1669" s="223" t="s">
        <v>3189</v>
      </c>
      <c r="D1669" s="223" t="s">
        <v>62</v>
      </c>
      <c r="E1669" s="223">
        <v>19.5</v>
      </c>
      <c r="F1669" s="223">
        <v>7.52</v>
      </c>
      <c r="G1669" s="66" t="str">
        <f>IFERROR(VLOOKUP(B1669:B4709,'DOI TUONG'!$C$2:$E$1306,3,FALSE), "")</f>
        <v>LP</v>
      </c>
      <c r="H1669" s="66">
        <f t="shared" si="175"/>
        <v>0.2</v>
      </c>
      <c r="I1669" s="215">
        <f t="shared" si="176"/>
        <v>7.72</v>
      </c>
      <c r="J1669" s="223">
        <v>81</v>
      </c>
      <c r="K1669" s="66" t="str">
        <f t="shared" si="177"/>
        <v>Khá</v>
      </c>
      <c r="L1669" s="66">
        <f t="shared" si="178"/>
        <v>395000</v>
      </c>
      <c r="M1669" s="218" t="str">
        <f t="shared" si="179"/>
        <v/>
      </c>
      <c r="N1669" s="219" t="str">
        <f t="shared" si="180"/>
        <v/>
      </c>
      <c r="O1669" s="219">
        <f t="shared" si="181"/>
        <v>1</v>
      </c>
      <c r="Q1669" s="114">
        <v>1</v>
      </c>
    </row>
    <row r="1670" spans="1:17" ht="21.75" customHeight="1" x14ac:dyDescent="0.3">
      <c r="A1670" s="214">
        <f>SUBTOTAL(9,$Q$22:Q1669)+1</f>
        <v>1648</v>
      </c>
      <c r="B1670" s="223">
        <v>110110207</v>
      </c>
      <c r="C1670" s="223" t="s">
        <v>1606</v>
      </c>
      <c r="D1670" s="223" t="s">
        <v>175</v>
      </c>
      <c r="E1670" s="223">
        <v>19</v>
      </c>
      <c r="F1670" s="223">
        <v>7.41</v>
      </c>
      <c r="G1670" s="66" t="str">
        <f>IFERROR(VLOOKUP(B1670:B4710,'DOI TUONG'!$C$2:$E$1306,3,FALSE), "")</f>
        <v>LT</v>
      </c>
      <c r="H1670" s="66">
        <f t="shared" si="175"/>
        <v>0.3</v>
      </c>
      <c r="I1670" s="215">
        <f t="shared" si="176"/>
        <v>7.71</v>
      </c>
      <c r="J1670" s="223">
        <v>95</v>
      </c>
      <c r="K1670" s="66" t="str">
        <f t="shared" si="177"/>
        <v>Khá</v>
      </c>
      <c r="L1670" s="66">
        <f t="shared" si="178"/>
        <v>395000</v>
      </c>
      <c r="M1670" s="218" t="str">
        <f t="shared" si="179"/>
        <v/>
      </c>
      <c r="N1670" s="219" t="str">
        <f t="shared" si="180"/>
        <v/>
      </c>
      <c r="O1670" s="219">
        <f t="shared" si="181"/>
        <v>1</v>
      </c>
      <c r="Q1670" s="114">
        <v>1</v>
      </c>
    </row>
    <row r="1671" spans="1:17" ht="21.75" customHeight="1" x14ac:dyDescent="0.3">
      <c r="A1671" s="214">
        <f>SUBTOTAL(9,$Q$22:Q1670)+1</f>
        <v>1649</v>
      </c>
      <c r="B1671" s="223">
        <v>101140025</v>
      </c>
      <c r="C1671" s="223" t="s">
        <v>1779</v>
      </c>
      <c r="D1671" s="223" t="s">
        <v>1739</v>
      </c>
      <c r="E1671" s="223">
        <v>24</v>
      </c>
      <c r="F1671" s="223">
        <v>7.51</v>
      </c>
      <c r="G1671" s="66" t="str">
        <f>IFERROR(VLOOKUP(B1671:B4711,'DOI TUONG'!$C$2:$E$1306,3,FALSE), "")</f>
        <v>LP</v>
      </c>
      <c r="H1671" s="66">
        <f t="shared" si="175"/>
        <v>0.2</v>
      </c>
      <c r="I1671" s="215">
        <f t="shared" si="176"/>
        <v>7.71</v>
      </c>
      <c r="J1671" s="223">
        <v>90</v>
      </c>
      <c r="K1671" s="66" t="str">
        <f t="shared" si="177"/>
        <v>Khá</v>
      </c>
      <c r="L1671" s="66">
        <f t="shared" si="178"/>
        <v>395000</v>
      </c>
      <c r="M1671" s="218" t="str">
        <f t="shared" si="179"/>
        <v/>
      </c>
      <c r="N1671" s="219" t="str">
        <f t="shared" si="180"/>
        <v/>
      </c>
      <c r="O1671" s="219">
        <f t="shared" si="181"/>
        <v>1</v>
      </c>
      <c r="Q1671" s="114">
        <v>1</v>
      </c>
    </row>
    <row r="1672" spans="1:17" ht="21.75" customHeight="1" x14ac:dyDescent="0.3">
      <c r="A1672" s="214">
        <f>SUBTOTAL(9,$Q$22:Q1671)+1</f>
        <v>1650</v>
      </c>
      <c r="B1672" s="223">
        <v>118130106</v>
      </c>
      <c r="C1672" s="223" t="s">
        <v>425</v>
      </c>
      <c r="D1672" s="223" t="s">
        <v>97</v>
      </c>
      <c r="E1672" s="223">
        <v>22</v>
      </c>
      <c r="F1672" s="223">
        <v>7.51</v>
      </c>
      <c r="G1672" s="66" t="str">
        <f>IFERROR(VLOOKUP(B1672:B4712,'DOI TUONG'!$C$2:$E$1306,3,FALSE), "")</f>
        <v>LP</v>
      </c>
      <c r="H1672" s="66">
        <f t="shared" si="175"/>
        <v>0.2</v>
      </c>
      <c r="I1672" s="215">
        <f t="shared" si="176"/>
        <v>7.71</v>
      </c>
      <c r="J1672" s="223">
        <v>88</v>
      </c>
      <c r="K1672" s="66" t="str">
        <f t="shared" si="177"/>
        <v>Khá</v>
      </c>
      <c r="L1672" s="66">
        <f t="shared" si="178"/>
        <v>395000</v>
      </c>
      <c r="M1672" s="218" t="str">
        <f t="shared" si="179"/>
        <v/>
      </c>
      <c r="N1672" s="219" t="str">
        <f t="shared" si="180"/>
        <v/>
      </c>
      <c r="O1672" s="219">
        <f t="shared" si="181"/>
        <v>1</v>
      </c>
      <c r="Q1672" s="114">
        <v>1</v>
      </c>
    </row>
    <row r="1673" spans="1:17" ht="21.75" customHeight="1" x14ac:dyDescent="0.3">
      <c r="A1673" s="214">
        <f>SUBTOTAL(9,$Q$22:Q1672)+1</f>
        <v>1651</v>
      </c>
      <c r="B1673" s="223">
        <v>102110374</v>
      </c>
      <c r="C1673" s="223" t="s">
        <v>1852</v>
      </c>
      <c r="D1673" s="223" t="s">
        <v>32</v>
      </c>
      <c r="E1673" s="223">
        <v>21</v>
      </c>
      <c r="F1673" s="223">
        <v>7.71</v>
      </c>
      <c r="G1673" s="66" t="str">
        <f>IFERROR(VLOOKUP(B1673:B4713,'DOI TUONG'!$C$2:$E$1306,3,FALSE), "")</f>
        <v/>
      </c>
      <c r="H1673" s="66">
        <f t="shared" si="175"/>
        <v>0</v>
      </c>
      <c r="I1673" s="215">
        <f t="shared" si="176"/>
        <v>7.71</v>
      </c>
      <c r="J1673" s="223">
        <v>85</v>
      </c>
      <c r="K1673" s="66" t="str">
        <f t="shared" si="177"/>
        <v>Khá</v>
      </c>
      <c r="L1673" s="66">
        <f t="shared" si="178"/>
        <v>395000</v>
      </c>
      <c r="M1673" s="218" t="str">
        <f t="shared" si="179"/>
        <v/>
      </c>
      <c r="N1673" s="219" t="str">
        <f t="shared" si="180"/>
        <v/>
      </c>
      <c r="O1673" s="219">
        <f t="shared" si="181"/>
        <v>1</v>
      </c>
      <c r="Q1673" s="114">
        <v>1</v>
      </c>
    </row>
    <row r="1674" spans="1:17" ht="21.75" customHeight="1" x14ac:dyDescent="0.3">
      <c r="A1674" s="214">
        <f>SUBTOTAL(9,$Q$22:Q1673)+1</f>
        <v>1652</v>
      </c>
      <c r="B1674" s="223">
        <v>110110398</v>
      </c>
      <c r="C1674" s="223" t="s">
        <v>3939</v>
      </c>
      <c r="D1674" s="223" t="s">
        <v>150</v>
      </c>
      <c r="E1674" s="223">
        <v>19</v>
      </c>
      <c r="F1674" s="223">
        <v>7.71</v>
      </c>
      <c r="G1674" s="66" t="str">
        <f>IFERROR(VLOOKUP(B1674:B4714,'DOI TUONG'!$C$2:$E$1306,3,FALSE), "")</f>
        <v/>
      </c>
      <c r="H1674" s="66">
        <f t="shared" si="175"/>
        <v>0</v>
      </c>
      <c r="I1674" s="215">
        <f t="shared" si="176"/>
        <v>7.71</v>
      </c>
      <c r="J1674" s="223">
        <v>85</v>
      </c>
      <c r="K1674" s="66" t="str">
        <f t="shared" si="177"/>
        <v>Khá</v>
      </c>
      <c r="L1674" s="66">
        <f t="shared" si="178"/>
        <v>395000</v>
      </c>
      <c r="M1674" s="218" t="str">
        <f t="shared" si="179"/>
        <v/>
      </c>
      <c r="N1674" s="219" t="str">
        <f t="shared" si="180"/>
        <v/>
      </c>
      <c r="O1674" s="219">
        <f t="shared" si="181"/>
        <v>1</v>
      </c>
      <c r="Q1674" s="114">
        <v>1</v>
      </c>
    </row>
    <row r="1675" spans="1:17" ht="21.75" customHeight="1" x14ac:dyDescent="0.3">
      <c r="A1675" s="214">
        <f>SUBTOTAL(9,$Q$22:Q1674)+1</f>
        <v>1653</v>
      </c>
      <c r="B1675" s="223">
        <v>117130112</v>
      </c>
      <c r="C1675" s="223" t="s">
        <v>1139</v>
      </c>
      <c r="D1675" s="223" t="s">
        <v>70</v>
      </c>
      <c r="E1675" s="223">
        <v>15</v>
      </c>
      <c r="F1675" s="223">
        <v>7.71</v>
      </c>
      <c r="G1675" s="66" t="str">
        <f>IFERROR(VLOOKUP(B1675:B4715,'DOI TUONG'!$C$2:$E$1306,3,FALSE), "")</f>
        <v/>
      </c>
      <c r="H1675" s="66">
        <f t="shared" si="175"/>
        <v>0</v>
      </c>
      <c r="I1675" s="215">
        <f t="shared" si="176"/>
        <v>7.71</v>
      </c>
      <c r="J1675" s="223">
        <v>84</v>
      </c>
      <c r="K1675" s="66" t="str">
        <f t="shared" si="177"/>
        <v>Khá</v>
      </c>
      <c r="L1675" s="66">
        <f t="shared" si="178"/>
        <v>395000</v>
      </c>
      <c r="M1675" s="218" t="str">
        <f t="shared" si="179"/>
        <v/>
      </c>
      <c r="N1675" s="219" t="str">
        <f t="shared" si="180"/>
        <v/>
      </c>
      <c r="O1675" s="219">
        <f t="shared" si="181"/>
        <v>1</v>
      </c>
      <c r="Q1675" s="114">
        <v>1</v>
      </c>
    </row>
    <row r="1676" spans="1:17" ht="21.75" customHeight="1" x14ac:dyDescent="0.3">
      <c r="A1676" s="214">
        <f>SUBTOTAL(9,$Q$22:Q1675)+1</f>
        <v>1654</v>
      </c>
      <c r="B1676" s="223">
        <v>110130161</v>
      </c>
      <c r="C1676" s="223" t="s">
        <v>1542</v>
      </c>
      <c r="D1676" s="223" t="s">
        <v>258</v>
      </c>
      <c r="E1676" s="223">
        <v>17.5</v>
      </c>
      <c r="F1676" s="223">
        <v>7.71</v>
      </c>
      <c r="G1676" s="66" t="str">
        <f>IFERROR(VLOOKUP(B1676:B4716,'DOI TUONG'!$C$2:$E$1306,3,FALSE), "")</f>
        <v/>
      </c>
      <c r="H1676" s="66">
        <f t="shared" si="175"/>
        <v>0</v>
      </c>
      <c r="I1676" s="215">
        <f t="shared" si="176"/>
        <v>7.71</v>
      </c>
      <c r="J1676" s="223">
        <v>84</v>
      </c>
      <c r="K1676" s="66" t="str">
        <f t="shared" si="177"/>
        <v>Khá</v>
      </c>
      <c r="L1676" s="66">
        <f t="shared" si="178"/>
        <v>395000</v>
      </c>
      <c r="M1676" s="218" t="str">
        <f t="shared" si="179"/>
        <v/>
      </c>
      <c r="N1676" s="219" t="str">
        <f t="shared" si="180"/>
        <v/>
      </c>
      <c r="O1676" s="219">
        <f t="shared" si="181"/>
        <v>1</v>
      </c>
      <c r="Q1676" s="114">
        <v>1</v>
      </c>
    </row>
    <row r="1677" spans="1:17" ht="21.75" customHeight="1" x14ac:dyDescent="0.3">
      <c r="A1677" s="214">
        <f>SUBTOTAL(9,$Q$22:Q1676)+1</f>
        <v>1655</v>
      </c>
      <c r="B1677" s="223">
        <v>107140203</v>
      </c>
      <c r="C1677" s="223" t="s">
        <v>3613</v>
      </c>
      <c r="D1677" s="223" t="s">
        <v>1991</v>
      </c>
      <c r="E1677" s="223">
        <v>18</v>
      </c>
      <c r="F1677" s="223">
        <v>7.71</v>
      </c>
      <c r="G1677" s="66" t="str">
        <f>IFERROR(VLOOKUP(B1677:B4717,'DOI TUONG'!$C$2:$E$1306,3,FALSE), "")</f>
        <v/>
      </c>
      <c r="H1677" s="66">
        <f t="shared" si="175"/>
        <v>0</v>
      </c>
      <c r="I1677" s="215">
        <f t="shared" si="176"/>
        <v>7.71</v>
      </c>
      <c r="J1677" s="223">
        <v>83</v>
      </c>
      <c r="K1677" s="66" t="str">
        <f t="shared" si="177"/>
        <v>Khá</v>
      </c>
      <c r="L1677" s="66">
        <f t="shared" si="178"/>
        <v>395000</v>
      </c>
      <c r="M1677" s="218" t="str">
        <f t="shared" si="179"/>
        <v/>
      </c>
      <c r="N1677" s="219" t="str">
        <f t="shared" si="180"/>
        <v/>
      </c>
      <c r="O1677" s="219">
        <f t="shared" si="181"/>
        <v>1</v>
      </c>
      <c r="Q1677" s="114">
        <v>1</v>
      </c>
    </row>
    <row r="1678" spans="1:17" ht="21.75" customHeight="1" x14ac:dyDescent="0.3">
      <c r="A1678" s="214">
        <f>SUBTOTAL(9,$Q$22:Q1677)+1</f>
        <v>1656</v>
      </c>
      <c r="B1678" s="223">
        <v>102130006</v>
      </c>
      <c r="C1678" s="223" t="s">
        <v>1863</v>
      </c>
      <c r="D1678" s="223" t="s">
        <v>119</v>
      </c>
      <c r="E1678" s="223">
        <v>18</v>
      </c>
      <c r="F1678" s="223">
        <v>7.71</v>
      </c>
      <c r="G1678" s="66" t="str">
        <f>IFERROR(VLOOKUP(B1678:B4718,'DOI TUONG'!$C$2:$E$1306,3,FALSE), "")</f>
        <v/>
      </c>
      <c r="H1678" s="66">
        <f t="shared" si="175"/>
        <v>0</v>
      </c>
      <c r="I1678" s="215">
        <f t="shared" si="176"/>
        <v>7.71</v>
      </c>
      <c r="J1678" s="223">
        <v>82</v>
      </c>
      <c r="K1678" s="66" t="str">
        <f t="shared" si="177"/>
        <v>Khá</v>
      </c>
      <c r="L1678" s="66">
        <f t="shared" si="178"/>
        <v>395000</v>
      </c>
      <c r="M1678" s="218" t="str">
        <f t="shared" si="179"/>
        <v/>
      </c>
      <c r="N1678" s="219" t="str">
        <f t="shared" si="180"/>
        <v/>
      </c>
      <c r="O1678" s="219">
        <f t="shared" si="181"/>
        <v>1</v>
      </c>
      <c r="Q1678" s="114">
        <v>1</v>
      </c>
    </row>
    <row r="1679" spans="1:17" ht="21.75" customHeight="1" x14ac:dyDescent="0.3">
      <c r="A1679" s="214">
        <f>SUBTOTAL(9,$Q$22:Q1678)+1</f>
        <v>1657</v>
      </c>
      <c r="B1679" s="223">
        <v>110110212</v>
      </c>
      <c r="C1679" s="223" t="s">
        <v>1141</v>
      </c>
      <c r="D1679" s="223" t="s">
        <v>175</v>
      </c>
      <c r="E1679" s="223">
        <v>19</v>
      </c>
      <c r="F1679" s="223">
        <v>7.71</v>
      </c>
      <c r="G1679" s="66" t="str">
        <f>IFERROR(VLOOKUP(B1679:B4719,'DOI TUONG'!$C$2:$E$1306,3,FALSE), "")</f>
        <v/>
      </c>
      <c r="H1679" s="66">
        <f t="shared" si="175"/>
        <v>0</v>
      </c>
      <c r="I1679" s="215">
        <f t="shared" si="176"/>
        <v>7.71</v>
      </c>
      <c r="J1679" s="223">
        <v>82</v>
      </c>
      <c r="K1679" s="66" t="str">
        <f t="shared" si="177"/>
        <v>Khá</v>
      </c>
      <c r="L1679" s="66">
        <f t="shared" si="178"/>
        <v>395000</v>
      </c>
      <c r="M1679" s="218" t="str">
        <f t="shared" si="179"/>
        <v/>
      </c>
      <c r="N1679" s="219" t="str">
        <f t="shared" si="180"/>
        <v/>
      </c>
      <c r="O1679" s="219">
        <f t="shared" si="181"/>
        <v>1</v>
      </c>
      <c r="Q1679" s="114">
        <v>1</v>
      </c>
    </row>
    <row r="1680" spans="1:17" ht="21.75" customHeight="1" x14ac:dyDescent="0.3">
      <c r="A1680" s="214">
        <f>SUBTOTAL(9,$Q$22:Q1679)+1</f>
        <v>1658</v>
      </c>
      <c r="B1680" s="223">
        <v>103130206</v>
      </c>
      <c r="C1680" s="223" t="s">
        <v>1462</v>
      </c>
      <c r="D1680" s="223" t="s">
        <v>411</v>
      </c>
      <c r="E1680" s="223">
        <v>17</v>
      </c>
      <c r="F1680" s="223">
        <v>7.71</v>
      </c>
      <c r="G1680" s="66" t="str">
        <f>IFERROR(VLOOKUP(B1680:B4720,'DOI TUONG'!$C$2:$E$1306,3,FALSE), "")</f>
        <v/>
      </c>
      <c r="H1680" s="66">
        <f t="shared" si="175"/>
        <v>0</v>
      </c>
      <c r="I1680" s="215">
        <f t="shared" si="176"/>
        <v>7.71</v>
      </c>
      <c r="J1680" s="223">
        <v>80</v>
      </c>
      <c r="K1680" s="66" t="str">
        <f t="shared" si="177"/>
        <v>Khá</v>
      </c>
      <c r="L1680" s="66">
        <f t="shared" si="178"/>
        <v>395000</v>
      </c>
      <c r="M1680" s="218" t="str">
        <f t="shared" si="179"/>
        <v/>
      </c>
      <c r="N1680" s="219" t="str">
        <f t="shared" si="180"/>
        <v/>
      </c>
      <c r="O1680" s="219">
        <f t="shared" si="181"/>
        <v>1</v>
      </c>
      <c r="Q1680" s="114">
        <v>1</v>
      </c>
    </row>
    <row r="1681" spans="1:17" ht="21.75" customHeight="1" x14ac:dyDescent="0.3">
      <c r="A1681" s="214">
        <f>SUBTOTAL(9,$Q$22:Q1680)+1</f>
        <v>1659</v>
      </c>
      <c r="B1681" s="223">
        <v>121130064</v>
      </c>
      <c r="C1681" s="223" t="s">
        <v>3699</v>
      </c>
      <c r="D1681" s="223" t="s">
        <v>199</v>
      </c>
      <c r="E1681" s="223">
        <v>19.5</v>
      </c>
      <c r="F1681" s="223">
        <v>7.71</v>
      </c>
      <c r="G1681" s="66" t="str">
        <f>IFERROR(VLOOKUP(B1681:B4721,'DOI TUONG'!$C$2:$E$1306,3,FALSE), "")</f>
        <v/>
      </c>
      <c r="H1681" s="66">
        <f t="shared" si="175"/>
        <v>0</v>
      </c>
      <c r="I1681" s="215">
        <f t="shared" si="176"/>
        <v>7.71</v>
      </c>
      <c r="J1681" s="223">
        <v>80</v>
      </c>
      <c r="K1681" s="66" t="str">
        <f t="shared" si="177"/>
        <v>Khá</v>
      </c>
      <c r="L1681" s="66">
        <f t="shared" si="178"/>
        <v>395000</v>
      </c>
      <c r="M1681" s="218" t="str">
        <f t="shared" si="179"/>
        <v/>
      </c>
      <c r="N1681" s="219" t="str">
        <f t="shared" si="180"/>
        <v/>
      </c>
      <c r="O1681" s="219">
        <f t="shared" si="181"/>
        <v>1</v>
      </c>
      <c r="Q1681" s="114">
        <v>1</v>
      </c>
    </row>
    <row r="1682" spans="1:17" ht="21.75" customHeight="1" x14ac:dyDescent="0.3">
      <c r="A1682" s="214">
        <f>SUBTOTAL(9,$Q$22:Q1681)+1</f>
        <v>1660</v>
      </c>
      <c r="B1682" s="223">
        <v>105120394</v>
      </c>
      <c r="C1682" s="223" t="s">
        <v>1534</v>
      </c>
      <c r="D1682" s="223" t="s">
        <v>168</v>
      </c>
      <c r="E1682" s="223">
        <v>18</v>
      </c>
      <c r="F1682" s="223">
        <v>7.71</v>
      </c>
      <c r="G1682" s="66" t="str">
        <f>IFERROR(VLOOKUP(B1682:B4722,'DOI TUONG'!$C$2:$E$1306,3,FALSE), "")</f>
        <v/>
      </c>
      <c r="H1682" s="66">
        <f t="shared" si="175"/>
        <v>0</v>
      </c>
      <c r="I1682" s="215">
        <f t="shared" si="176"/>
        <v>7.71</v>
      </c>
      <c r="J1682" s="223">
        <v>78</v>
      </c>
      <c r="K1682" s="66" t="str">
        <f t="shared" si="177"/>
        <v>Khá</v>
      </c>
      <c r="L1682" s="66">
        <f t="shared" si="178"/>
        <v>395000</v>
      </c>
      <c r="M1682" s="218" t="str">
        <f t="shared" si="179"/>
        <v/>
      </c>
      <c r="N1682" s="219" t="str">
        <f t="shared" si="180"/>
        <v/>
      </c>
      <c r="O1682" s="219">
        <f t="shared" si="181"/>
        <v>1</v>
      </c>
      <c r="Q1682" s="114">
        <v>1</v>
      </c>
    </row>
    <row r="1683" spans="1:17" ht="21.75" customHeight="1" x14ac:dyDescent="0.3">
      <c r="A1683" s="214">
        <f>SUBTOTAL(9,$Q$22:Q1682)+1</f>
        <v>1661</v>
      </c>
      <c r="B1683" s="223">
        <v>107130077</v>
      </c>
      <c r="C1683" s="223" t="s">
        <v>3082</v>
      </c>
      <c r="D1683" s="223" t="s">
        <v>302</v>
      </c>
      <c r="E1683" s="223">
        <v>17</v>
      </c>
      <c r="F1683" s="223">
        <v>7.5</v>
      </c>
      <c r="G1683" s="66" t="str">
        <f>IFERROR(VLOOKUP(B1683:B4723,'DOI TUONG'!$C$2:$E$1306,3,FALSE), "")</f>
        <v>UV LCĐ</v>
      </c>
      <c r="H1683" s="66">
        <f t="shared" si="175"/>
        <v>0.2</v>
      </c>
      <c r="I1683" s="215">
        <f t="shared" si="176"/>
        <v>7.7</v>
      </c>
      <c r="J1683" s="223">
        <v>92</v>
      </c>
      <c r="K1683" s="66" t="str">
        <f t="shared" si="177"/>
        <v>Khá</v>
      </c>
      <c r="L1683" s="66">
        <f t="shared" si="178"/>
        <v>395000</v>
      </c>
      <c r="M1683" s="218" t="str">
        <f t="shared" si="179"/>
        <v/>
      </c>
      <c r="N1683" s="219" t="str">
        <f t="shared" si="180"/>
        <v/>
      </c>
      <c r="O1683" s="219">
        <f t="shared" si="181"/>
        <v>1</v>
      </c>
      <c r="Q1683" s="114">
        <v>1</v>
      </c>
    </row>
    <row r="1684" spans="1:17" ht="21.75" customHeight="1" x14ac:dyDescent="0.3">
      <c r="A1684" s="214">
        <f>SUBTOTAL(9,$Q$22:Q1683)+1</f>
        <v>1662</v>
      </c>
      <c r="B1684" s="223">
        <v>107130152</v>
      </c>
      <c r="C1684" s="223" t="s">
        <v>3614</v>
      </c>
      <c r="D1684" s="223" t="s">
        <v>125</v>
      </c>
      <c r="E1684" s="223">
        <v>16.5</v>
      </c>
      <c r="F1684" s="223">
        <v>7.7</v>
      </c>
      <c r="G1684" s="66" t="str">
        <f>IFERROR(VLOOKUP(B1684:B4724,'DOI TUONG'!$C$2:$E$1306,3,FALSE), "")</f>
        <v/>
      </c>
      <c r="H1684" s="66">
        <f t="shared" si="175"/>
        <v>0</v>
      </c>
      <c r="I1684" s="215">
        <f t="shared" si="176"/>
        <v>7.7</v>
      </c>
      <c r="J1684" s="223">
        <v>89</v>
      </c>
      <c r="K1684" s="66" t="str">
        <f t="shared" si="177"/>
        <v>Khá</v>
      </c>
      <c r="L1684" s="66">
        <f t="shared" si="178"/>
        <v>395000</v>
      </c>
      <c r="M1684" s="218" t="str">
        <f t="shared" si="179"/>
        <v/>
      </c>
      <c r="N1684" s="219" t="str">
        <f t="shared" si="180"/>
        <v/>
      </c>
      <c r="O1684" s="219">
        <f t="shared" si="181"/>
        <v>1</v>
      </c>
      <c r="Q1684" s="114">
        <v>1</v>
      </c>
    </row>
    <row r="1685" spans="1:17" ht="21.75" customHeight="1" x14ac:dyDescent="0.3">
      <c r="A1685" s="214">
        <f>SUBTOTAL(9,$Q$22:Q1684)+1</f>
        <v>1663</v>
      </c>
      <c r="B1685" s="223">
        <v>110110428</v>
      </c>
      <c r="C1685" s="223" t="s">
        <v>1501</v>
      </c>
      <c r="D1685" s="223" t="s">
        <v>147</v>
      </c>
      <c r="E1685" s="223">
        <v>21</v>
      </c>
      <c r="F1685" s="223">
        <v>7.7</v>
      </c>
      <c r="G1685" s="66" t="str">
        <f>IFERROR(VLOOKUP(B1685:B4725,'DOI TUONG'!$C$2:$E$1306,3,FALSE), "")</f>
        <v/>
      </c>
      <c r="H1685" s="66">
        <f t="shared" si="175"/>
        <v>0</v>
      </c>
      <c r="I1685" s="215">
        <f t="shared" si="176"/>
        <v>7.7</v>
      </c>
      <c r="J1685" s="223">
        <v>89</v>
      </c>
      <c r="K1685" s="66" t="str">
        <f t="shared" si="177"/>
        <v>Khá</v>
      </c>
      <c r="L1685" s="66">
        <f t="shared" si="178"/>
        <v>395000</v>
      </c>
      <c r="M1685" s="218" t="str">
        <f t="shared" si="179"/>
        <v/>
      </c>
      <c r="N1685" s="219" t="str">
        <f t="shared" si="180"/>
        <v/>
      </c>
      <c r="O1685" s="219">
        <f t="shared" si="181"/>
        <v>1</v>
      </c>
      <c r="Q1685" s="114">
        <v>1</v>
      </c>
    </row>
    <row r="1686" spans="1:17" ht="21.75" customHeight="1" x14ac:dyDescent="0.3">
      <c r="A1686" s="214">
        <f>SUBTOTAL(9,$Q$22:Q1685)+1</f>
        <v>1664</v>
      </c>
      <c r="B1686" s="223">
        <v>104110179</v>
      </c>
      <c r="C1686" s="223" t="s">
        <v>3104</v>
      </c>
      <c r="D1686" s="223" t="s">
        <v>138</v>
      </c>
      <c r="E1686" s="223">
        <v>17.5</v>
      </c>
      <c r="F1686" s="223">
        <v>7.7</v>
      </c>
      <c r="G1686" s="66" t="str">
        <f>IFERROR(VLOOKUP(B1686:B4726,'DOI TUONG'!$C$2:$E$1306,3,FALSE), "")</f>
        <v/>
      </c>
      <c r="H1686" s="66">
        <f t="shared" ref="H1686:H1749" si="182">IF(G1686="UV ĐT",0.3, 0)+IF(G1686="UV HSV", 0.3, 0)+IF(G1686="PBT LCĐ", 0.3,0)+ IF(G1686="UV LCĐ", 0.2, 0)+IF(G1686="BT CĐ", 0.3,0)+ IF(G1686="PBT CĐ", 0.2,0)+ IF(G1686="CN CLB", 0.2,0)+ IF(G1686="CN DĐ", 0.2,0)+IF(G1686="TĐXK", 0.3, 0)+IF(G1686="PĐXK", 0.2, 0)+IF(G1686="LT", 0.3,0)+IF(G1686="LP", 0.2, 0)+IF(G1686="GK 0.2",0.2,0)+IF(G1686="GK 0.3", 0.3, 0)+IF(G1686="TB ĐD",0.3,0)+IF(G1686="PB ĐD",0.2,0)+IF(G1686="ĐT ĐTQ",0.3,0)+IF(G1686="ĐP ĐTQ",0.2,0)</f>
        <v>0</v>
      </c>
      <c r="I1686" s="215">
        <f t="shared" ref="I1686:I1749" si="183">F1686+H1686</f>
        <v>7.7</v>
      </c>
      <c r="J1686" s="223">
        <v>88</v>
      </c>
      <c r="K1686" s="66" t="str">
        <f t="shared" ref="K1686:K1749" si="184">IF(AND(I1686&gt;=9,J1686&gt;=90), "Xuất sắc", IF(AND(I1686&gt;=8,J1686&gt;=80), "Giỏi", "Khá"))</f>
        <v>Khá</v>
      </c>
      <c r="L1686" s="66">
        <f t="shared" ref="L1686:L1749" si="185">IF(K1686="Xuất sắc", 500000, IF(K1686="Giỏi", 450000, 395000))</f>
        <v>395000</v>
      </c>
      <c r="M1686" s="218" t="str">
        <f t="shared" si="179"/>
        <v/>
      </c>
      <c r="N1686" s="219" t="str">
        <f t="shared" si="180"/>
        <v/>
      </c>
      <c r="O1686" s="219">
        <f t="shared" si="181"/>
        <v>1</v>
      </c>
      <c r="Q1686" s="114">
        <v>1</v>
      </c>
    </row>
    <row r="1687" spans="1:17" ht="21.75" customHeight="1" x14ac:dyDescent="0.3">
      <c r="A1687" s="214">
        <f>SUBTOTAL(9,$Q$22:Q1686)+1</f>
        <v>1665</v>
      </c>
      <c r="B1687" s="223">
        <v>101110340</v>
      </c>
      <c r="C1687" s="223" t="s">
        <v>1077</v>
      </c>
      <c r="D1687" s="223" t="s">
        <v>270</v>
      </c>
      <c r="E1687" s="223">
        <v>20</v>
      </c>
      <c r="F1687" s="223">
        <v>7.7</v>
      </c>
      <c r="G1687" s="66" t="str">
        <f>IFERROR(VLOOKUP(B1687:B4727,'DOI TUONG'!$C$2:$E$1306,3,FALSE), "")</f>
        <v/>
      </c>
      <c r="H1687" s="66">
        <f t="shared" si="182"/>
        <v>0</v>
      </c>
      <c r="I1687" s="215">
        <f t="shared" si="183"/>
        <v>7.7</v>
      </c>
      <c r="J1687" s="223">
        <v>88</v>
      </c>
      <c r="K1687" s="66" t="str">
        <f t="shared" si="184"/>
        <v>Khá</v>
      </c>
      <c r="L1687" s="66">
        <f t="shared" si="185"/>
        <v>395000</v>
      </c>
      <c r="M1687" s="218" t="str">
        <f t="shared" si="179"/>
        <v/>
      </c>
      <c r="N1687" s="219" t="str">
        <f t="shared" si="180"/>
        <v/>
      </c>
      <c r="O1687" s="219">
        <f t="shared" si="181"/>
        <v>1</v>
      </c>
      <c r="Q1687" s="114">
        <v>1</v>
      </c>
    </row>
    <row r="1688" spans="1:17" ht="21.75" customHeight="1" x14ac:dyDescent="0.3">
      <c r="A1688" s="214">
        <f>SUBTOTAL(9,$Q$22:Q1687)+1</f>
        <v>1666</v>
      </c>
      <c r="B1688" s="223">
        <v>101110138</v>
      </c>
      <c r="C1688" s="223" t="s">
        <v>1407</v>
      </c>
      <c r="D1688" s="223" t="s">
        <v>170</v>
      </c>
      <c r="E1688" s="223">
        <v>22</v>
      </c>
      <c r="F1688" s="223">
        <v>7.7</v>
      </c>
      <c r="G1688" s="66" t="str">
        <f>IFERROR(VLOOKUP(B1688:B4728,'DOI TUONG'!$C$2:$E$1306,3,FALSE), "")</f>
        <v/>
      </c>
      <c r="H1688" s="66">
        <f t="shared" si="182"/>
        <v>0</v>
      </c>
      <c r="I1688" s="215">
        <f t="shared" si="183"/>
        <v>7.7</v>
      </c>
      <c r="J1688" s="223">
        <v>88</v>
      </c>
      <c r="K1688" s="66" t="str">
        <f t="shared" si="184"/>
        <v>Khá</v>
      </c>
      <c r="L1688" s="66">
        <f t="shared" si="185"/>
        <v>395000</v>
      </c>
      <c r="M1688" s="218" t="str">
        <f t="shared" si="179"/>
        <v/>
      </c>
      <c r="N1688" s="219" t="str">
        <f t="shared" si="180"/>
        <v/>
      </c>
      <c r="O1688" s="219">
        <f t="shared" si="181"/>
        <v>1</v>
      </c>
      <c r="Q1688" s="114">
        <v>1</v>
      </c>
    </row>
    <row r="1689" spans="1:17" ht="21.75" customHeight="1" x14ac:dyDescent="0.3">
      <c r="A1689" s="214">
        <f>SUBTOTAL(9,$Q$22:Q1688)+1</f>
        <v>1667</v>
      </c>
      <c r="B1689" s="223">
        <v>107140117</v>
      </c>
      <c r="C1689" s="223" t="s">
        <v>2037</v>
      </c>
      <c r="D1689" s="223" t="s">
        <v>1998</v>
      </c>
      <c r="E1689" s="223">
        <v>22</v>
      </c>
      <c r="F1689" s="223">
        <v>7.7</v>
      </c>
      <c r="G1689" s="66" t="str">
        <f>IFERROR(VLOOKUP(B1689:B4729,'DOI TUONG'!$C$2:$E$1306,3,FALSE), "")</f>
        <v/>
      </c>
      <c r="H1689" s="66">
        <f t="shared" si="182"/>
        <v>0</v>
      </c>
      <c r="I1689" s="215">
        <f t="shared" si="183"/>
        <v>7.7</v>
      </c>
      <c r="J1689" s="223">
        <v>88</v>
      </c>
      <c r="K1689" s="66" t="str">
        <f t="shared" si="184"/>
        <v>Khá</v>
      </c>
      <c r="L1689" s="66">
        <f t="shared" si="185"/>
        <v>395000</v>
      </c>
      <c r="M1689" s="218" t="str">
        <f t="shared" si="179"/>
        <v/>
      </c>
      <c r="N1689" s="219" t="str">
        <f t="shared" si="180"/>
        <v/>
      </c>
      <c r="O1689" s="219">
        <f t="shared" si="181"/>
        <v>1</v>
      </c>
      <c r="Q1689" s="114">
        <v>1</v>
      </c>
    </row>
    <row r="1690" spans="1:17" ht="21.75" customHeight="1" x14ac:dyDescent="0.3">
      <c r="A1690" s="214">
        <f>SUBTOTAL(9,$Q$22:Q1689)+1</f>
        <v>1668</v>
      </c>
      <c r="B1690" s="223">
        <v>107120124</v>
      </c>
      <c r="C1690" s="223" t="s">
        <v>1168</v>
      </c>
      <c r="D1690" s="223" t="s">
        <v>29</v>
      </c>
      <c r="E1690" s="223">
        <v>16</v>
      </c>
      <c r="F1690" s="223">
        <v>7.7</v>
      </c>
      <c r="G1690" s="66" t="str">
        <f>IFERROR(VLOOKUP(B1690:B4730,'DOI TUONG'!$C$2:$E$1306,3,FALSE), "")</f>
        <v/>
      </c>
      <c r="H1690" s="66">
        <f t="shared" si="182"/>
        <v>0</v>
      </c>
      <c r="I1690" s="215">
        <f t="shared" si="183"/>
        <v>7.7</v>
      </c>
      <c r="J1690" s="223">
        <v>88</v>
      </c>
      <c r="K1690" s="66" t="str">
        <f t="shared" si="184"/>
        <v>Khá</v>
      </c>
      <c r="L1690" s="66">
        <f t="shared" si="185"/>
        <v>395000</v>
      </c>
      <c r="M1690" s="218" t="str">
        <f t="shared" si="179"/>
        <v/>
      </c>
      <c r="N1690" s="219" t="str">
        <f t="shared" si="180"/>
        <v/>
      </c>
      <c r="O1690" s="219">
        <f t="shared" si="181"/>
        <v>1</v>
      </c>
      <c r="Q1690" s="114">
        <v>1</v>
      </c>
    </row>
    <row r="1691" spans="1:17" ht="21.75" customHeight="1" x14ac:dyDescent="0.3">
      <c r="A1691" s="214">
        <f>SUBTOTAL(9,$Q$22:Q1690)+1</f>
        <v>1669</v>
      </c>
      <c r="B1691" s="223">
        <v>105120254</v>
      </c>
      <c r="C1691" s="223" t="s">
        <v>1033</v>
      </c>
      <c r="D1691" s="223" t="s">
        <v>153</v>
      </c>
      <c r="E1691" s="223">
        <v>20</v>
      </c>
      <c r="F1691" s="223">
        <v>7.5</v>
      </c>
      <c r="G1691" s="66" t="str">
        <f>IFERROR(VLOOKUP(B1691:B4731,'DOI TUONG'!$C$2:$E$1306,3,FALSE), "")</f>
        <v>LP</v>
      </c>
      <c r="H1691" s="66">
        <f t="shared" si="182"/>
        <v>0.2</v>
      </c>
      <c r="I1691" s="215">
        <f t="shared" si="183"/>
        <v>7.7</v>
      </c>
      <c r="J1691" s="223">
        <v>88</v>
      </c>
      <c r="K1691" s="66" t="str">
        <f t="shared" si="184"/>
        <v>Khá</v>
      </c>
      <c r="L1691" s="66">
        <f t="shared" si="185"/>
        <v>395000</v>
      </c>
      <c r="M1691" s="218" t="str">
        <f t="shared" si="179"/>
        <v/>
      </c>
      <c r="N1691" s="219" t="str">
        <f t="shared" si="180"/>
        <v/>
      </c>
      <c r="O1691" s="219">
        <f t="shared" si="181"/>
        <v>1</v>
      </c>
      <c r="Q1691" s="114">
        <v>1</v>
      </c>
    </row>
    <row r="1692" spans="1:17" ht="21.75" customHeight="1" x14ac:dyDescent="0.3">
      <c r="A1692" s="214">
        <f>SUBTOTAL(9,$Q$22:Q1691)+1</f>
        <v>1670</v>
      </c>
      <c r="B1692" s="223">
        <v>105130174</v>
      </c>
      <c r="C1692" s="223" t="s">
        <v>3464</v>
      </c>
      <c r="D1692" s="223" t="s">
        <v>218</v>
      </c>
      <c r="E1692" s="223">
        <v>17.5</v>
      </c>
      <c r="F1692" s="223">
        <v>7.7</v>
      </c>
      <c r="G1692" s="66" t="str">
        <f>IFERROR(VLOOKUP(B1692:B4732,'DOI TUONG'!$C$2:$E$1306,3,FALSE), "")</f>
        <v/>
      </c>
      <c r="H1692" s="66">
        <f t="shared" si="182"/>
        <v>0</v>
      </c>
      <c r="I1692" s="215">
        <f t="shared" si="183"/>
        <v>7.7</v>
      </c>
      <c r="J1692" s="223">
        <v>87</v>
      </c>
      <c r="K1692" s="66" t="str">
        <f t="shared" si="184"/>
        <v>Khá</v>
      </c>
      <c r="L1692" s="66">
        <f t="shared" si="185"/>
        <v>395000</v>
      </c>
      <c r="M1692" s="218" t="str">
        <f t="shared" ref="M1692:M1755" si="186">IF(K1692="Xuất sắc",1,"")</f>
        <v/>
      </c>
      <c r="N1692" s="219" t="str">
        <f t="shared" ref="N1692:N1755" si="187">IF(K1692="Giỏi",1,"")</f>
        <v/>
      </c>
      <c r="O1692" s="219">
        <f t="shared" ref="O1692:O1755" si="188">IF(K1692="Khá",1,"")</f>
        <v>1</v>
      </c>
      <c r="Q1692" s="114">
        <v>1</v>
      </c>
    </row>
    <row r="1693" spans="1:17" ht="21.75" customHeight="1" x14ac:dyDescent="0.3">
      <c r="A1693" s="214">
        <f>SUBTOTAL(9,$Q$22:Q1692)+1</f>
        <v>1671</v>
      </c>
      <c r="B1693" s="223">
        <v>101110455</v>
      </c>
      <c r="C1693" s="223" t="s">
        <v>1757</v>
      </c>
      <c r="D1693" s="223" t="s">
        <v>100</v>
      </c>
      <c r="E1693" s="223">
        <v>26</v>
      </c>
      <c r="F1693" s="223">
        <v>7.4</v>
      </c>
      <c r="G1693" s="66" t="str">
        <f>IFERROR(VLOOKUP(B1693:B4733,'DOI TUONG'!$C$2:$E$1306,3,FALSE), "")</f>
        <v>LT</v>
      </c>
      <c r="H1693" s="66">
        <f t="shared" si="182"/>
        <v>0.3</v>
      </c>
      <c r="I1693" s="215">
        <f t="shared" si="183"/>
        <v>7.7</v>
      </c>
      <c r="J1693" s="223">
        <v>87</v>
      </c>
      <c r="K1693" s="66" t="str">
        <f t="shared" si="184"/>
        <v>Khá</v>
      </c>
      <c r="L1693" s="66">
        <f t="shared" si="185"/>
        <v>395000</v>
      </c>
      <c r="M1693" s="218" t="str">
        <f t="shared" si="186"/>
        <v/>
      </c>
      <c r="N1693" s="219" t="str">
        <f t="shared" si="187"/>
        <v/>
      </c>
      <c r="O1693" s="219">
        <f t="shared" si="188"/>
        <v>1</v>
      </c>
      <c r="Q1693" s="114">
        <v>1</v>
      </c>
    </row>
    <row r="1694" spans="1:17" ht="21.75" customHeight="1" x14ac:dyDescent="0.3">
      <c r="A1694" s="214">
        <f>SUBTOTAL(9,$Q$22:Q1693)+1</f>
        <v>1672</v>
      </c>
      <c r="B1694" s="223">
        <v>105130163</v>
      </c>
      <c r="C1694" s="223" t="s">
        <v>1729</v>
      </c>
      <c r="D1694" s="223" t="s">
        <v>218</v>
      </c>
      <c r="E1694" s="223">
        <v>19.5</v>
      </c>
      <c r="F1694" s="223">
        <v>7.7</v>
      </c>
      <c r="G1694" s="66" t="str">
        <f>IFERROR(VLOOKUP(B1694:B4734,'DOI TUONG'!$C$2:$E$1306,3,FALSE), "")</f>
        <v/>
      </c>
      <c r="H1694" s="66">
        <f t="shared" si="182"/>
        <v>0</v>
      </c>
      <c r="I1694" s="215">
        <f t="shared" si="183"/>
        <v>7.7</v>
      </c>
      <c r="J1694" s="223">
        <v>86</v>
      </c>
      <c r="K1694" s="66" t="str">
        <f t="shared" si="184"/>
        <v>Khá</v>
      </c>
      <c r="L1694" s="66">
        <f t="shared" si="185"/>
        <v>395000</v>
      </c>
      <c r="M1694" s="218" t="str">
        <f t="shared" si="186"/>
        <v/>
      </c>
      <c r="N1694" s="219" t="str">
        <f t="shared" si="187"/>
        <v/>
      </c>
      <c r="O1694" s="219">
        <f t="shared" si="188"/>
        <v>1</v>
      </c>
      <c r="Q1694" s="114">
        <v>1</v>
      </c>
    </row>
    <row r="1695" spans="1:17" ht="21.75" customHeight="1" x14ac:dyDescent="0.3">
      <c r="A1695" s="214">
        <f>SUBTOTAL(9,$Q$22:Q1694)+1</f>
        <v>1673</v>
      </c>
      <c r="B1695" s="223">
        <v>107140089</v>
      </c>
      <c r="C1695" s="223" t="s">
        <v>2042</v>
      </c>
      <c r="D1695" s="223" t="s">
        <v>2028</v>
      </c>
      <c r="E1695" s="223">
        <v>22</v>
      </c>
      <c r="F1695" s="223">
        <v>7.7</v>
      </c>
      <c r="G1695" s="66" t="str">
        <f>IFERROR(VLOOKUP(B1695:B4735,'DOI TUONG'!$C$2:$E$1306,3,FALSE), "")</f>
        <v/>
      </c>
      <c r="H1695" s="66">
        <f t="shared" si="182"/>
        <v>0</v>
      </c>
      <c r="I1695" s="215">
        <f t="shared" si="183"/>
        <v>7.7</v>
      </c>
      <c r="J1695" s="223">
        <v>86</v>
      </c>
      <c r="K1695" s="66" t="str">
        <f t="shared" si="184"/>
        <v>Khá</v>
      </c>
      <c r="L1695" s="66">
        <f t="shared" si="185"/>
        <v>395000</v>
      </c>
      <c r="M1695" s="218" t="str">
        <f t="shared" si="186"/>
        <v/>
      </c>
      <c r="N1695" s="219" t="str">
        <f t="shared" si="187"/>
        <v/>
      </c>
      <c r="O1695" s="219">
        <f t="shared" si="188"/>
        <v>1</v>
      </c>
      <c r="Q1695" s="114">
        <v>1</v>
      </c>
    </row>
    <row r="1696" spans="1:17" ht="21.75" customHeight="1" x14ac:dyDescent="0.3">
      <c r="A1696" s="214">
        <f>SUBTOTAL(9,$Q$22:Q1695)+1</f>
        <v>1674</v>
      </c>
      <c r="B1696" s="223">
        <v>110110317</v>
      </c>
      <c r="C1696" s="223" t="s">
        <v>2357</v>
      </c>
      <c r="D1696" s="223" t="s">
        <v>150</v>
      </c>
      <c r="E1696" s="223">
        <v>19</v>
      </c>
      <c r="F1696" s="223">
        <v>7.7</v>
      </c>
      <c r="G1696" s="66" t="str">
        <f>IFERROR(VLOOKUP(B1696:B4736,'DOI TUONG'!$C$2:$E$1306,3,FALSE), "")</f>
        <v/>
      </c>
      <c r="H1696" s="66">
        <f t="shared" si="182"/>
        <v>0</v>
      </c>
      <c r="I1696" s="215">
        <f t="shared" si="183"/>
        <v>7.7</v>
      </c>
      <c r="J1696" s="223">
        <v>86</v>
      </c>
      <c r="K1696" s="66" t="str">
        <f t="shared" si="184"/>
        <v>Khá</v>
      </c>
      <c r="L1696" s="66">
        <f t="shared" si="185"/>
        <v>395000</v>
      </c>
      <c r="M1696" s="218" t="str">
        <f t="shared" si="186"/>
        <v/>
      </c>
      <c r="N1696" s="219" t="str">
        <f t="shared" si="187"/>
        <v/>
      </c>
      <c r="O1696" s="219">
        <f t="shared" si="188"/>
        <v>1</v>
      </c>
      <c r="Q1696" s="114">
        <v>1</v>
      </c>
    </row>
    <row r="1697" spans="1:17" ht="21.75" customHeight="1" x14ac:dyDescent="0.3">
      <c r="A1697" s="214">
        <f>SUBTOTAL(9,$Q$22:Q1696)+1</f>
        <v>1675</v>
      </c>
      <c r="B1697" s="223">
        <v>110120324</v>
      </c>
      <c r="C1697" s="223" t="s">
        <v>1524</v>
      </c>
      <c r="D1697" s="223" t="s">
        <v>50</v>
      </c>
      <c r="E1697" s="223">
        <v>18.5</v>
      </c>
      <c r="F1697" s="223">
        <v>7.7</v>
      </c>
      <c r="G1697" s="66" t="str">
        <f>IFERROR(VLOOKUP(B1697:B4737,'DOI TUONG'!$C$2:$E$1306,3,FALSE), "")</f>
        <v/>
      </c>
      <c r="H1697" s="66">
        <f t="shared" si="182"/>
        <v>0</v>
      </c>
      <c r="I1697" s="215">
        <f t="shared" si="183"/>
        <v>7.7</v>
      </c>
      <c r="J1697" s="223">
        <v>85</v>
      </c>
      <c r="K1697" s="66" t="str">
        <f t="shared" si="184"/>
        <v>Khá</v>
      </c>
      <c r="L1697" s="66">
        <f t="shared" si="185"/>
        <v>395000</v>
      </c>
      <c r="M1697" s="218" t="str">
        <f t="shared" si="186"/>
        <v/>
      </c>
      <c r="N1697" s="219" t="str">
        <f t="shared" si="187"/>
        <v/>
      </c>
      <c r="O1697" s="219">
        <f t="shared" si="188"/>
        <v>1</v>
      </c>
      <c r="Q1697" s="114">
        <v>1</v>
      </c>
    </row>
    <row r="1698" spans="1:17" ht="21.75" customHeight="1" x14ac:dyDescent="0.3">
      <c r="A1698" s="214">
        <f>SUBTOTAL(9,$Q$22:Q1697)+1</f>
        <v>1676</v>
      </c>
      <c r="B1698" s="223">
        <v>110140150</v>
      </c>
      <c r="C1698" s="223" t="s">
        <v>3940</v>
      </c>
      <c r="D1698" s="223" t="s">
        <v>2296</v>
      </c>
      <c r="E1698" s="223">
        <v>24</v>
      </c>
      <c r="F1698" s="223">
        <v>7.7</v>
      </c>
      <c r="G1698" s="66" t="str">
        <f>IFERROR(VLOOKUP(B1698:B4738,'DOI TUONG'!$C$2:$E$1306,3,FALSE), "")</f>
        <v/>
      </c>
      <c r="H1698" s="66">
        <f t="shared" si="182"/>
        <v>0</v>
      </c>
      <c r="I1698" s="215">
        <f t="shared" si="183"/>
        <v>7.7</v>
      </c>
      <c r="J1698" s="223">
        <v>82</v>
      </c>
      <c r="K1698" s="66" t="str">
        <f t="shared" si="184"/>
        <v>Khá</v>
      </c>
      <c r="L1698" s="66">
        <f t="shared" si="185"/>
        <v>395000</v>
      </c>
      <c r="M1698" s="218" t="str">
        <f t="shared" si="186"/>
        <v/>
      </c>
      <c r="N1698" s="219" t="str">
        <f t="shared" si="187"/>
        <v/>
      </c>
      <c r="O1698" s="219">
        <f t="shared" si="188"/>
        <v>1</v>
      </c>
      <c r="Q1698" s="114">
        <v>1</v>
      </c>
    </row>
    <row r="1699" spans="1:17" ht="21.75" customHeight="1" x14ac:dyDescent="0.3">
      <c r="A1699" s="214">
        <f>SUBTOTAL(9,$Q$22:Q1698)+1</f>
        <v>1677</v>
      </c>
      <c r="B1699" s="223">
        <v>110110267</v>
      </c>
      <c r="C1699" s="223" t="s">
        <v>2331</v>
      </c>
      <c r="D1699" s="223" t="s">
        <v>175</v>
      </c>
      <c r="E1699" s="223">
        <v>19</v>
      </c>
      <c r="F1699" s="223">
        <v>7.7</v>
      </c>
      <c r="G1699" s="66" t="str">
        <f>IFERROR(VLOOKUP(B1699:B4739,'DOI TUONG'!$C$2:$E$1306,3,FALSE), "")</f>
        <v/>
      </c>
      <c r="H1699" s="66">
        <f t="shared" si="182"/>
        <v>0</v>
      </c>
      <c r="I1699" s="215">
        <f t="shared" si="183"/>
        <v>7.7</v>
      </c>
      <c r="J1699" s="223">
        <v>81</v>
      </c>
      <c r="K1699" s="66" t="str">
        <f t="shared" si="184"/>
        <v>Khá</v>
      </c>
      <c r="L1699" s="66">
        <f t="shared" si="185"/>
        <v>395000</v>
      </c>
      <c r="M1699" s="218" t="str">
        <f t="shared" si="186"/>
        <v/>
      </c>
      <c r="N1699" s="219" t="str">
        <f t="shared" si="187"/>
        <v/>
      </c>
      <c r="O1699" s="219">
        <f t="shared" si="188"/>
        <v>1</v>
      </c>
      <c r="Q1699" s="114">
        <v>1</v>
      </c>
    </row>
    <row r="1700" spans="1:17" ht="21.75" customHeight="1" x14ac:dyDescent="0.3">
      <c r="A1700" s="214">
        <f>SUBTOTAL(9,$Q$22:Q1699)+1</f>
        <v>1678</v>
      </c>
      <c r="B1700" s="223">
        <v>109130165</v>
      </c>
      <c r="C1700" s="223" t="s">
        <v>2830</v>
      </c>
      <c r="D1700" s="223" t="s">
        <v>252</v>
      </c>
      <c r="E1700" s="223">
        <v>19.5</v>
      </c>
      <c r="F1700" s="223">
        <v>7.49</v>
      </c>
      <c r="G1700" s="66" t="str">
        <f>IFERROR(VLOOKUP(B1700:B4740,'DOI TUONG'!$C$2:$E$1306,3,FALSE), "")</f>
        <v>PBT CĐ</v>
      </c>
      <c r="H1700" s="66">
        <f t="shared" si="182"/>
        <v>0.2</v>
      </c>
      <c r="I1700" s="215">
        <f t="shared" si="183"/>
        <v>7.69</v>
      </c>
      <c r="J1700" s="223">
        <v>95</v>
      </c>
      <c r="K1700" s="66" t="str">
        <f t="shared" si="184"/>
        <v>Khá</v>
      </c>
      <c r="L1700" s="66">
        <f t="shared" si="185"/>
        <v>395000</v>
      </c>
      <c r="M1700" s="218" t="str">
        <f t="shared" si="186"/>
        <v/>
      </c>
      <c r="N1700" s="219" t="str">
        <f t="shared" si="187"/>
        <v/>
      </c>
      <c r="O1700" s="219">
        <f t="shared" si="188"/>
        <v>1</v>
      </c>
      <c r="Q1700" s="114">
        <v>1</v>
      </c>
    </row>
    <row r="1701" spans="1:17" ht="21.75" customHeight="1" x14ac:dyDescent="0.3">
      <c r="A1701" s="214">
        <f>SUBTOTAL(9,$Q$22:Q1700)+1</f>
        <v>1679</v>
      </c>
      <c r="B1701" s="223">
        <v>101120119</v>
      </c>
      <c r="C1701" s="223" t="s">
        <v>1413</v>
      </c>
      <c r="D1701" s="223" t="s">
        <v>155</v>
      </c>
      <c r="E1701" s="223">
        <v>17.5</v>
      </c>
      <c r="F1701" s="223">
        <v>7.69</v>
      </c>
      <c r="G1701" s="66" t="str">
        <f>IFERROR(VLOOKUP(B1701:B4741,'DOI TUONG'!$C$2:$E$1306,3,FALSE), "")</f>
        <v/>
      </c>
      <c r="H1701" s="66">
        <f t="shared" si="182"/>
        <v>0</v>
      </c>
      <c r="I1701" s="215">
        <f t="shared" si="183"/>
        <v>7.69</v>
      </c>
      <c r="J1701" s="223">
        <v>92</v>
      </c>
      <c r="K1701" s="66" t="str">
        <f t="shared" si="184"/>
        <v>Khá</v>
      </c>
      <c r="L1701" s="66">
        <f t="shared" si="185"/>
        <v>395000</v>
      </c>
      <c r="M1701" s="218" t="str">
        <f t="shared" si="186"/>
        <v/>
      </c>
      <c r="N1701" s="219" t="str">
        <f t="shared" si="187"/>
        <v/>
      </c>
      <c r="O1701" s="219">
        <f t="shared" si="188"/>
        <v>1</v>
      </c>
      <c r="Q1701" s="114">
        <v>1</v>
      </c>
    </row>
    <row r="1702" spans="1:17" ht="21.75" customHeight="1" x14ac:dyDescent="0.3">
      <c r="A1702" s="214">
        <f>SUBTOTAL(9,$Q$22:Q1701)+1</f>
        <v>1680</v>
      </c>
      <c r="B1702" s="223">
        <v>117110130</v>
      </c>
      <c r="C1702" s="223" t="s">
        <v>1091</v>
      </c>
      <c r="D1702" s="223" t="s">
        <v>297</v>
      </c>
      <c r="E1702" s="223">
        <v>19</v>
      </c>
      <c r="F1702" s="223">
        <v>7.69</v>
      </c>
      <c r="G1702" s="66" t="str">
        <f>IFERROR(VLOOKUP(B1702:B4742,'DOI TUONG'!$C$2:$E$1306,3,FALSE), "")</f>
        <v/>
      </c>
      <c r="H1702" s="66">
        <f t="shared" si="182"/>
        <v>0</v>
      </c>
      <c r="I1702" s="215">
        <f t="shared" si="183"/>
        <v>7.69</v>
      </c>
      <c r="J1702" s="223">
        <v>92</v>
      </c>
      <c r="K1702" s="66" t="str">
        <f t="shared" si="184"/>
        <v>Khá</v>
      </c>
      <c r="L1702" s="66">
        <f t="shared" si="185"/>
        <v>395000</v>
      </c>
      <c r="M1702" s="218" t="str">
        <f t="shared" si="186"/>
        <v/>
      </c>
      <c r="N1702" s="219" t="str">
        <f t="shared" si="187"/>
        <v/>
      </c>
      <c r="O1702" s="219">
        <f t="shared" si="188"/>
        <v>1</v>
      </c>
      <c r="Q1702" s="114">
        <v>1</v>
      </c>
    </row>
    <row r="1703" spans="1:17" ht="21.75" customHeight="1" x14ac:dyDescent="0.3">
      <c r="A1703" s="214">
        <f>SUBTOTAL(9,$Q$22:Q1702)+1</f>
        <v>1681</v>
      </c>
      <c r="B1703" s="223">
        <v>111120039</v>
      </c>
      <c r="C1703" s="223" t="s">
        <v>1307</v>
      </c>
      <c r="D1703" s="223" t="s">
        <v>51</v>
      </c>
      <c r="E1703" s="223">
        <v>17.5</v>
      </c>
      <c r="F1703" s="223">
        <v>7.69</v>
      </c>
      <c r="G1703" s="66" t="str">
        <f>IFERROR(VLOOKUP(B1703:B4743,'DOI TUONG'!$C$2:$E$1306,3,FALSE), "")</f>
        <v/>
      </c>
      <c r="H1703" s="66">
        <f t="shared" si="182"/>
        <v>0</v>
      </c>
      <c r="I1703" s="215">
        <f t="shared" si="183"/>
        <v>7.69</v>
      </c>
      <c r="J1703" s="223">
        <v>90</v>
      </c>
      <c r="K1703" s="66" t="str">
        <f t="shared" si="184"/>
        <v>Khá</v>
      </c>
      <c r="L1703" s="66">
        <f t="shared" si="185"/>
        <v>395000</v>
      </c>
      <c r="M1703" s="218" t="str">
        <f t="shared" si="186"/>
        <v/>
      </c>
      <c r="N1703" s="219" t="str">
        <f t="shared" si="187"/>
        <v/>
      </c>
      <c r="O1703" s="219">
        <f t="shared" si="188"/>
        <v>1</v>
      </c>
      <c r="Q1703" s="114">
        <v>1</v>
      </c>
    </row>
    <row r="1704" spans="1:17" ht="21.75" customHeight="1" x14ac:dyDescent="0.3">
      <c r="A1704" s="214">
        <f>SUBTOTAL(9,$Q$22:Q1703)+1</f>
        <v>1682</v>
      </c>
      <c r="B1704" s="223">
        <v>105110392</v>
      </c>
      <c r="C1704" s="223" t="s">
        <v>933</v>
      </c>
      <c r="D1704" s="223" t="s">
        <v>400</v>
      </c>
      <c r="E1704" s="223">
        <v>15</v>
      </c>
      <c r="F1704" s="223">
        <v>7.69</v>
      </c>
      <c r="G1704" s="66" t="str">
        <f>IFERROR(VLOOKUP(B1704:B4744,'DOI TUONG'!$C$2:$E$1306,3,FALSE), "")</f>
        <v/>
      </c>
      <c r="H1704" s="66">
        <f t="shared" si="182"/>
        <v>0</v>
      </c>
      <c r="I1704" s="215">
        <f t="shared" si="183"/>
        <v>7.69</v>
      </c>
      <c r="J1704" s="223">
        <v>89</v>
      </c>
      <c r="K1704" s="66" t="str">
        <f t="shared" si="184"/>
        <v>Khá</v>
      </c>
      <c r="L1704" s="66">
        <f t="shared" si="185"/>
        <v>395000</v>
      </c>
      <c r="M1704" s="218" t="str">
        <f t="shared" si="186"/>
        <v/>
      </c>
      <c r="N1704" s="219" t="str">
        <f t="shared" si="187"/>
        <v/>
      </c>
      <c r="O1704" s="219">
        <f t="shared" si="188"/>
        <v>1</v>
      </c>
      <c r="Q1704" s="114">
        <v>1</v>
      </c>
    </row>
    <row r="1705" spans="1:17" ht="21.75" customHeight="1" x14ac:dyDescent="0.3">
      <c r="A1705" s="214">
        <f>SUBTOTAL(9,$Q$22:Q1704)+1</f>
        <v>1683</v>
      </c>
      <c r="B1705" s="223">
        <v>107140160</v>
      </c>
      <c r="C1705" s="223" t="s">
        <v>2020</v>
      </c>
      <c r="D1705" s="223" t="s">
        <v>1998</v>
      </c>
      <c r="E1705" s="223">
        <v>22</v>
      </c>
      <c r="F1705" s="223">
        <v>7.69</v>
      </c>
      <c r="G1705" s="66" t="str">
        <f>IFERROR(VLOOKUP(B1705:B4745,'DOI TUONG'!$C$2:$E$1306,3,FALSE), "")</f>
        <v/>
      </c>
      <c r="H1705" s="66">
        <f t="shared" si="182"/>
        <v>0</v>
      </c>
      <c r="I1705" s="215">
        <f t="shared" si="183"/>
        <v>7.69</v>
      </c>
      <c r="J1705" s="223">
        <v>89</v>
      </c>
      <c r="K1705" s="66" t="str">
        <f t="shared" si="184"/>
        <v>Khá</v>
      </c>
      <c r="L1705" s="66">
        <f t="shared" si="185"/>
        <v>395000</v>
      </c>
      <c r="M1705" s="218" t="str">
        <f t="shared" si="186"/>
        <v/>
      </c>
      <c r="N1705" s="219" t="str">
        <f t="shared" si="187"/>
        <v/>
      </c>
      <c r="O1705" s="219">
        <f t="shared" si="188"/>
        <v>1</v>
      </c>
      <c r="Q1705" s="114">
        <v>1</v>
      </c>
    </row>
    <row r="1706" spans="1:17" ht="21.75" customHeight="1" x14ac:dyDescent="0.3">
      <c r="A1706" s="214">
        <f>SUBTOTAL(9,$Q$22:Q1705)+1</f>
        <v>1684</v>
      </c>
      <c r="B1706" s="223">
        <v>118110005</v>
      </c>
      <c r="C1706" s="223" t="s">
        <v>1370</v>
      </c>
      <c r="D1706" s="223" t="s">
        <v>178</v>
      </c>
      <c r="E1706" s="223">
        <v>17</v>
      </c>
      <c r="F1706" s="223">
        <v>7.69</v>
      </c>
      <c r="G1706" s="66" t="str">
        <f>IFERROR(VLOOKUP(B1706:B4746,'DOI TUONG'!$C$2:$E$1306,3,FALSE), "")</f>
        <v/>
      </c>
      <c r="H1706" s="66">
        <f t="shared" si="182"/>
        <v>0</v>
      </c>
      <c r="I1706" s="215">
        <f t="shared" si="183"/>
        <v>7.69</v>
      </c>
      <c r="J1706" s="223">
        <v>89</v>
      </c>
      <c r="K1706" s="66" t="str">
        <f t="shared" si="184"/>
        <v>Khá</v>
      </c>
      <c r="L1706" s="66">
        <f t="shared" si="185"/>
        <v>395000</v>
      </c>
      <c r="M1706" s="218" t="str">
        <f t="shared" si="186"/>
        <v/>
      </c>
      <c r="N1706" s="219" t="str">
        <f t="shared" si="187"/>
        <v/>
      </c>
      <c r="O1706" s="219">
        <f t="shared" si="188"/>
        <v>1</v>
      </c>
      <c r="Q1706" s="114">
        <v>1</v>
      </c>
    </row>
    <row r="1707" spans="1:17" ht="21.75" customHeight="1" x14ac:dyDescent="0.3">
      <c r="A1707" s="214">
        <f>SUBTOTAL(9,$Q$22:Q1706)+1</f>
        <v>1685</v>
      </c>
      <c r="B1707" s="223">
        <v>110110288</v>
      </c>
      <c r="C1707" s="223" t="s">
        <v>1670</v>
      </c>
      <c r="D1707" s="223" t="s">
        <v>175</v>
      </c>
      <c r="E1707" s="223">
        <v>19</v>
      </c>
      <c r="F1707" s="223">
        <v>7.69</v>
      </c>
      <c r="G1707" s="66" t="str">
        <f>IFERROR(VLOOKUP(B1707:B4747,'DOI TUONG'!$C$2:$E$1306,3,FALSE), "")</f>
        <v/>
      </c>
      <c r="H1707" s="66">
        <f t="shared" si="182"/>
        <v>0</v>
      </c>
      <c r="I1707" s="215">
        <f t="shared" si="183"/>
        <v>7.69</v>
      </c>
      <c r="J1707" s="223">
        <v>89</v>
      </c>
      <c r="K1707" s="66" t="str">
        <f t="shared" si="184"/>
        <v>Khá</v>
      </c>
      <c r="L1707" s="66">
        <f t="shared" si="185"/>
        <v>395000</v>
      </c>
      <c r="M1707" s="218" t="str">
        <f t="shared" si="186"/>
        <v/>
      </c>
      <c r="N1707" s="219" t="str">
        <f t="shared" si="187"/>
        <v/>
      </c>
      <c r="O1707" s="219">
        <f t="shared" si="188"/>
        <v>1</v>
      </c>
      <c r="Q1707" s="114">
        <v>1</v>
      </c>
    </row>
    <row r="1708" spans="1:17" ht="21.75" customHeight="1" x14ac:dyDescent="0.3">
      <c r="A1708" s="214">
        <f>SUBTOTAL(9,$Q$22:Q1707)+1</f>
        <v>1686</v>
      </c>
      <c r="B1708" s="223">
        <v>102120132</v>
      </c>
      <c r="C1708" s="223" t="s">
        <v>224</v>
      </c>
      <c r="D1708" s="223" t="s">
        <v>172</v>
      </c>
      <c r="E1708" s="223">
        <v>16</v>
      </c>
      <c r="F1708" s="223">
        <v>7.69</v>
      </c>
      <c r="G1708" s="66" t="str">
        <f>IFERROR(VLOOKUP(B1708:B4748,'DOI TUONG'!$C$2:$E$1306,3,FALSE), "")</f>
        <v/>
      </c>
      <c r="H1708" s="66">
        <f t="shared" si="182"/>
        <v>0</v>
      </c>
      <c r="I1708" s="215">
        <f t="shared" si="183"/>
        <v>7.69</v>
      </c>
      <c r="J1708" s="223">
        <v>88</v>
      </c>
      <c r="K1708" s="66" t="str">
        <f t="shared" si="184"/>
        <v>Khá</v>
      </c>
      <c r="L1708" s="66">
        <f t="shared" si="185"/>
        <v>395000</v>
      </c>
      <c r="M1708" s="218" t="str">
        <f t="shared" si="186"/>
        <v/>
      </c>
      <c r="N1708" s="219" t="str">
        <f t="shared" si="187"/>
        <v/>
      </c>
      <c r="O1708" s="219">
        <f t="shared" si="188"/>
        <v>1</v>
      </c>
      <c r="Q1708" s="114">
        <v>1</v>
      </c>
    </row>
    <row r="1709" spans="1:17" ht="21.75" customHeight="1" x14ac:dyDescent="0.3">
      <c r="A1709" s="214">
        <f>SUBTOTAL(9,$Q$22:Q1708)+1</f>
        <v>1687</v>
      </c>
      <c r="B1709" s="223">
        <v>105120317</v>
      </c>
      <c r="C1709" s="223" t="s">
        <v>3465</v>
      </c>
      <c r="D1709" s="223" t="s">
        <v>43</v>
      </c>
      <c r="E1709" s="223">
        <v>17.5</v>
      </c>
      <c r="F1709" s="223">
        <v>7.69</v>
      </c>
      <c r="G1709" s="66" t="str">
        <f>IFERROR(VLOOKUP(B1709:B4749,'DOI TUONG'!$C$2:$E$1306,3,FALSE), "")</f>
        <v/>
      </c>
      <c r="H1709" s="66">
        <f t="shared" si="182"/>
        <v>0</v>
      </c>
      <c r="I1709" s="215">
        <f t="shared" si="183"/>
        <v>7.69</v>
      </c>
      <c r="J1709" s="223">
        <v>88</v>
      </c>
      <c r="K1709" s="66" t="str">
        <f t="shared" si="184"/>
        <v>Khá</v>
      </c>
      <c r="L1709" s="66">
        <f t="shared" si="185"/>
        <v>395000</v>
      </c>
      <c r="M1709" s="218" t="str">
        <f t="shared" si="186"/>
        <v/>
      </c>
      <c r="N1709" s="219" t="str">
        <f t="shared" si="187"/>
        <v/>
      </c>
      <c r="O1709" s="219">
        <f t="shared" si="188"/>
        <v>1</v>
      </c>
      <c r="Q1709" s="114">
        <v>1</v>
      </c>
    </row>
    <row r="1710" spans="1:17" ht="21.75" customHeight="1" x14ac:dyDescent="0.3">
      <c r="A1710" s="214">
        <f>SUBTOTAL(9,$Q$22:Q1709)+1</f>
        <v>1688</v>
      </c>
      <c r="B1710" s="223">
        <v>105110200</v>
      </c>
      <c r="C1710" s="223" t="s">
        <v>152</v>
      </c>
      <c r="D1710" s="223" t="s">
        <v>35</v>
      </c>
      <c r="E1710" s="223">
        <v>15</v>
      </c>
      <c r="F1710" s="223">
        <v>7.69</v>
      </c>
      <c r="G1710" s="66" t="str">
        <f>IFERROR(VLOOKUP(B1710:B4750,'DOI TUONG'!$C$2:$E$1306,3,FALSE), "")</f>
        <v/>
      </c>
      <c r="H1710" s="66">
        <f t="shared" si="182"/>
        <v>0</v>
      </c>
      <c r="I1710" s="215">
        <f t="shared" si="183"/>
        <v>7.69</v>
      </c>
      <c r="J1710" s="223">
        <v>88</v>
      </c>
      <c r="K1710" s="66" t="str">
        <f t="shared" si="184"/>
        <v>Khá</v>
      </c>
      <c r="L1710" s="66">
        <f t="shared" si="185"/>
        <v>395000</v>
      </c>
      <c r="M1710" s="218" t="str">
        <f t="shared" si="186"/>
        <v/>
      </c>
      <c r="N1710" s="219" t="str">
        <f t="shared" si="187"/>
        <v/>
      </c>
      <c r="O1710" s="219">
        <f t="shared" si="188"/>
        <v>1</v>
      </c>
      <c r="Q1710" s="114">
        <v>1</v>
      </c>
    </row>
    <row r="1711" spans="1:17" ht="21.75" customHeight="1" x14ac:dyDescent="0.3">
      <c r="A1711" s="214">
        <f>SUBTOTAL(9,$Q$22:Q1710)+1</f>
        <v>1689</v>
      </c>
      <c r="B1711" s="223">
        <v>118130181</v>
      </c>
      <c r="C1711" s="223" t="s">
        <v>1483</v>
      </c>
      <c r="D1711" s="223" t="s">
        <v>59</v>
      </c>
      <c r="E1711" s="223">
        <v>21</v>
      </c>
      <c r="F1711" s="223">
        <v>7.69</v>
      </c>
      <c r="G1711" s="66" t="str">
        <f>IFERROR(VLOOKUP(B1711:B4751,'DOI TUONG'!$C$2:$E$1306,3,FALSE), "")</f>
        <v/>
      </c>
      <c r="H1711" s="66">
        <f t="shared" si="182"/>
        <v>0</v>
      </c>
      <c r="I1711" s="215">
        <f t="shared" si="183"/>
        <v>7.69</v>
      </c>
      <c r="J1711" s="223">
        <v>88</v>
      </c>
      <c r="K1711" s="66" t="str">
        <f t="shared" si="184"/>
        <v>Khá</v>
      </c>
      <c r="L1711" s="66">
        <f t="shared" si="185"/>
        <v>395000</v>
      </c>
      <c r="M1711" s="218" t="str">
        <f t="shared" si="186"/>
        <v/>
      </c>
      <c r="N1711" s="219" t="str">
        <f t="shared" si="187"/>
        <v/>
      </c>
      <c r="O1711" s="219">
        <f t="shared" si="188"/>
        <v>1</v>
      </c>
      <c r="Q1711" s="114">
        <v>1</v>
      </c>
    </row>
    <row r="1712" spans="1:17" ht="21.75" customHeight="1" x14ac:dyDescent="0.3">
      <c r="A1712" s="214">
        <f>SUBTOTAL(9,$Q$22:Q1711)+1</f>
        <v>1690</v>
      </c>
      <c r="B1712" s="223">
        <v>107130078</v>
      </c>
      <c r="C1712" s="223" t="s">
        <v>1412</v>
      </c>
      <c r="D1712" s="223" t="s">
        <v>302</v>
      </c>
      <c r="E1712" s="223">
        <v>15</v>
      </c>
      <c r="F1712" s="223">
        <v>7.69</v>
      </c>
      <c r="G1712" s="66" t="str">
        <f>IFERROR(VLOOKUP(B1712:B4752,'DOI TUONG'!$C$2:$E$1306,3,FALSE), "")</f>
        <v/>
      </c>
      <c r="H1712" s="66">
        <f t="shared" si="182"/>
        <v>0</v>
      </c>
      <c r="I1712" s="215">
        <f t="shared" si="183"/>
        <v>7.69</v>
      </c>
      <c r="J1712" s="223">
        <v>87</v>
      </c>
      <c r="K1712" s="66" t="str">
        <f t="shared" si="184"/>
        <v>Khá</v>
      </c>
      <c r="L1712" s="66">
        <f t="shared" si="185"/>
        <v>395000</v>
      </c>
      <c r="M1712" s="218" t="str">
        <f t="shared" si="186"/>
        <v/>
      </c>
      <c r="N1712" s="219" t="str">
        <f t="shared" si="187"/>
        <v/>
      </c>
      <c r="O1712" s="219">
        <f t="shared" si="188"/>
        <v>1</v>
      </c>
      <c r="Q1712" s="114">
        <v>1</v>
      </c>
    </row>
    <row r="1713" spans="1:17" ht="21.75" customHeight="1" x14ac:dyDescent="0.3">
      <c r="A1713" s="214">
        <f>SUBTOTAL(9,$Q$22:Q1712)+1</f>
        <v>1691</v>
      </c>
      <c r="B1713" s="223">
        <v>117110139</v>
      </c>
      <c r="C1713" s="223" t="s">
        <v>2168</v>
      </c>
      <c r="D1713" s="223" t="s">
        <v>297</v>
      </c>
      <c r="E1713" s="223">
        <v>19</v>
      </c>
      <c r="F1713" s="223">
        <v>7.69</v>
      </c>
      <c r="G1713" s="66" t="str">
        <f>IFERROR(VLOOKUP(B1713:B4753,'DOI TUONG'!$C$2:$E$1306,3,FALSE), "")</f>
        <v/>
      </c>
      <c r="H1713" s="66">
        <f t="shared" si="182"/>
        <v>0</v>
      </c>
      <c r="I1713" s="215">
        <f t="shared" si="183"/>
        <v>7.69</v>
      </c>
      <c r="J1713" s="223">
        <v>87</v>
      </c>
      <c r="K1713" s="66" t="str">
        <f t="shared" si="184"/>
        <v>Khá</v>
      </c>
      <c r="L1713" s="66">
        <f t="shared" si="185"/>
        <v>395000</v>
      </c>
      <c r="M1713" s="218" t="str">
        <f t="shared" si="186"/>
        <v/>
      </c>
      <c r="N1713" s="219" t="str">
        <f t="shared" si="187"/>
        <v/>
      </c>
      <c r="O1713" s="219">
        <f t="shared" si="188"/>
        <v>1</v>
      </c>
      <c r="Q1713" s="114">
        <v>1</v>
      </c>
    </row>
    <row r="1714" spans="1:17" ht="21.75" customHeight="1" x14ac:dyDescent="0.3">
      <c r="A1714" s="214">
        <f>SUBTOTAL(9,$Q$22:Q1713)+1</f>
        <v>1692</v>
      </c>
      <c r="B1714" s="223">
        <v>110130194</v>
      </c>
      <c r="C1714" s="223" t="s">
        <v>1362</v>
      </c>
      <c r="D1714" s="223" t="s">
        <v>258</v>
      </c>
      <c r="E1714" s="223">
        <v>18.5</v>
      </c>
      <c r="F1714" s="223">
        <v>7.69</v>
      </c>
      <c r="G1714" s="66" t="str">
        <f>IFERROR(VLOOKUP(B1714:B4754,'DOI TUONG'!$C$2:$E$1306,3,FALSE), "")</f>
        <v/>
      </c>
      <c r="H1714" s="66">
        <f t="shared" si="182"/>
        <v>0</v>
      </c>
      <c r="I1714" s="215">
        <f t="shared" si="183"/>
        <v>7.69</v>
      </c>
      <c r="J1714" s="223">
        <v>87</v>
      </c>
      <c r="K1714" s="66" t="str">
        <f t="shared" si="184"/>
        <v>Khá</v>
      </c>
      <c r="L1714" s="66">
        <f t="shared" si="185"/>
        <v>395000</v>
      </c>
      <c r="M1714" s="218" t="str">
        <f t="shared" si="186"/>
        <v/>
      </c>
      <c r="N1714" s="219" t="str">
        <f t="shared" si="187"/>
        <v/>
      </c>
      <c r="O1714" s="219">
        <f t="shared" si="188"/>
        <v>1</v>
      </c>
      <c r="Q1714" s="114">
        <v>1</v>
      </c>
    </row>
    <row r="1715" spans="1:17" ht="21.75" customHeight="1" x14ac:dyDescent="0.3">
      <c r="A1715" s="214">
        <f>SUBTOTAL(9,$Q$22:Q1714)+1</f>
        <v>1693</v>
      </c>
      <c r="B1715" s="223">
        <v>117120072</v>
      </c>
      <c r="C1715" s="223" t="s">
        <v>574</v>
      </c>
      <c r="D1715" s="223" t="s">
        <v>189</v>
      </c>
      <c r="E1715" s="223">
        <v>17</v>
      </c>
      <c r="F1715" s="223">
        <v>7.69</v>
      </c>
      <c r="G1715" s="66" t="str">
        <f>IFERROR(VLOOKUP(B1715:B4755,'DOI TUONG'!$C$2:$E$1306,3,FALSE), "")</f>
        <v/>
      </c>
      <c r="H1715" s="66">
        <f t="shared" si="182"/>
        <v>0</v>
      </c>
      <c r="I1715" s="215">
        <f t="shared" si="183"/>
        <v>7.69</v>
      </c>
      <c r="J1715" s="223">
        <v>86</v>
      </c>
      <c r="K1715" s="66" t="str">
        <f t="shared" si="184"/>
        <v>Khá</v>
      </c>
      <c r="L1715" s="66">
        <f t="shared" si="185"/>
        <v>395000</v>
      </c>
      <c r="M1715" s="218" t="str">
        <f t="shared" si="186"/>
        <v/>
      </c>
      <c r="N1715" s="219" t="str">
        <f t="shared" si="187"/>
        <v/>
      </c>
      <c r="O1715" s="219">
        <f t="shared" si="188"/>
        <v>1</v>
      </c>
      <c r="Q1715" s="114">
        <v>1</v>
      </c>
    </row>
    <row r="1716" spans="1:17" ht="21.75" customHeight="1" x14ac:dyDescent="0.3">
      <c r="A1716" s="214">
        <f>SUBTOTAL(9,$Q$22:Q1715)+1</f>
        <v>1694</v>
      </c>
      <c r="B1716" s="223">
        <v>107140008</v>
      </c>
      <c r="C1716" s="223" t="s">
        <v>3615</v>
      </c>
      <c r="D1716" s="223" t="s">
        <v>2063</v>
      </c>
      <c r="E1716" s="223">
        <v>20</v>
      </c>
      <c r="F1716" s="223">
        <v>7.69</v>
      </c>
      <c r="G1716" s="66" t="str">
        <f>IFERROR(VLOOKUP(B1716:B4756,'DOI TUONG'!$C$2:$E$1306,3,FALSE), "")</f>
        <v/>
      </c>
      <c r="H1716" s="66">
        <f t="shared" si="182"/>
        <v>0</v>
      </c>
      <c r="I1716" s="215">
        <f t="shared" si="183"/>
        <v>7.69</v>
      </c>
      <c r="J1716" s="223">
        <v>85</v>
      </c>
      <c r="K1716" s="66" t="str">
        <f t="shared" si="184"/>
        <v>Khá</v>
      </c>
      <c r="L1716" s="66">
        <f t="shared" si="185"/>
        <v>395000</v>
      </c>
      <c r="M1716" s="218" t="str">
        <f t="shared" si="186"/>
        <v/>
      </c>
      <c r="N1716" s="219" t="str">
        <f t="shared" si="187"/>
        <v/>
      </c>
      <c r="O1716" s="219">
        <f t="shared" si="188"/>
        <v>1</v>
      </c>
      <c r="Q1716" s="114">
        <v>1</v>
      </c>
    </row>
    <row r="1717" spans="1:17" ht="21.75" customHeight="1" x14ac:dyDescent="0.3">
      <c r="A1717" s="214">
        <f>SUBTOTAL(9,$Q$22:Q1716)+1</f>
        <v>1695</v>
      </c>
      <c r="B1717" s="223">
        <v>110110094</v>
      </c>
      <c r="C1717" s="223" t="s">
        <v>3941</v>
      </c>
      <c r="D1717" s="223" t="s">
        <v>214</v>
      </c>
      <c r="E1717" s="223">
        <v>18</v>
      </c>
      <c r="F1717" s="223">
        <v>7.69</v>
      </c>
      <c r="G1717" s="66" t="str">
        <f>IFERROR(VLOOKUP(B1717:B4757,'DOI TUONG'!$C$2:$E$1306,3,FALSE), "")</f>
        <v/>
      </c>
      <c r="H1717" s="66">
        <f t="shared" si="182"/>
        <v>0</v>
      </c>
      <c r="I1717" s="215">
        <f t="shared" si="183"/>
        <v>7.69</v>
      </c>
      <c r="J1717" s="223">
        <v>85</v>
      </c>
      <c r="K1717" s="66" t="str">
        <f t="shared" si="184"/>
        <v>Khá</v>
      </c>
      <c r="L1717" s="66">
        <f t="shared" si="185"/>
        <v>395000</v>
      </c>
      <c r="M1717" s="218" t="str">
        <f t="shared" si="186"/>
        <v/>
      </c>
      <c r="N1717" s="219" t="str">
        <f t="shared" si="187"/>
        <v/>
      </c>
      <c r="O1717" s="219">
        <f t="shared" si="188"/>
        <v>1</v>
      </c>
      <c r="Q1717" s="114">
        <v>1</v>
      </c>
    </row>
    <row r="1718" spans="1:17" ht="21.75" customHeight="1" x14ac:dyDescent="0.3">
      <c r="A1718" s="214">
        <f>SUBTOTAL(9,$Q$22:Q1717)+1</f>
        <v>1696</v>
      </c>
      <c r="B1718" s="223">
        <v>110130120</v>
      </c>
      <c r="C1718" s="223" t="s">
        <v>4040</v>
      </c>
      <c r="D1718" s="223" t="s">
        <v>303</v>
      </c>
      <c r="E1718" s="223">
        <v>12.5</v>
      </c>
      <c r="F1718" s="223">
        <v>7.69</v>
      </c>
      <c r="G1718" s="66" t="str">
        <f>IFERROR(VLOOKUP(B1718:B4758,'DOI TUONG'!$C$2:$E$1306,3,FALSE), "")</f>
        <v/>
      </c>
      <c r="H1718" s="66">
        <f t="shared" si="182"/>
        <v>0</v>
      </c>
      <c r="I1718" s="215">
        <f t="shared" si="183"/>
        <v>7.69</v>
      </c>
      <c r="J1718" s="223">
        <v>84</v>
      </c>
      <c r="K1718" s="66" t="str">
        <f t="shared" si="184"/>
        <v>Khá</v>
      </c>
      <c r="L1718" s="66">
        <f t="shared" si="185"/>
        <v>395000</v>
      </c>
      <c r="M1718" s="218" t="str">
        <f t="shared" si="186"/>
        <v/>
      </c>
      <c r="N1718" s="219" t="str">
        <f t="shared" si="187"/>
        <v/>
      </c>
      <c r="O1718" s="219">
        <f t="shared" si="188"/>
        <v>1</v>
      </c>
      <c r="Q1718" s="114">
        <v>1</v>
      </c>
    </row>
    <row r="1719" spans="1:17" ht="21.75" customHeight="1" x14ac:dyDescent="0.3">
      <c r="A1719" s="214">
        <f>SUBTOTAL(9,$Q$22:Q1718)+1</f>
        <v>1697</v>
      </c>
      <c r="B1719" s="223">
        <v>117140015</v>
      </c>
      <c r="C1719" s="223" t="s">
        <v>2150</v>
      </c>
      <c r="D1719" s="223" t="s">
        <v>2144</v>
      </c>
      <c r="E1719" s="223">
        <v>18</v>
      </c>
      <c r="F1719" s="223">
        <v>7.69</v>
      </c>
      <c r="G1719" s="66" t="str">
        <f>IFERROR(VLOOKUP(B1719:B4759,'DOI TUONG'!$C$2:$E$1306,3,FALSE), "")</f>
        <v/>
      </c>
      <c r="H1719" s="66">
        <f t="shared" si="182"/>
        <v>0</v>
      </c>
      <c r="I1719" s="215">
        <f t="shared" si="183"/>
        <v>7.69</v>
      </c>
      <c r="J1719" s="223">
        <v>84</v>
      </c>
      <c r="K1719" s="66" t="str">
        <f t="shared" si="184"/>
        <v>Khá</v>
      </c>
      <c r="L1719" s="66">
        <f t="shared" si="185"/>
        <v>395000</v>
      </c>
      <c r="M1719" s="218" t="str">
        <f t="shared" si="186"/>
        <v/>
      </c>
      <c r="N1719" s="219" t="str">
        <f t="shared" si="187"/>
        <v/>
      </c>
      <c r="O1719" s="219">
        <f t="shared" si="188"/>
        <v>1</v>
      </c>
      <c r="Q1719" s="114">
        <v>1</v>
      </c>
    </row>
    <row r="1720" spans="1:17" ht="21.75" customHeight="1" x14ac:dyDescent="0.3">
      <c r="A1720" s="214">
        <f>SUBTOTAL(9,$Q$22:Q1719)+1</f>
        <v>1698</v>
      </c>
      <c r="B1720" s="223">
        <v>110110144</v>
      </c>
      <c r="C1720" s="223" t="s">
        <v>2307</v>
      </c>
      <c r="D1720" s="223" t="s">
        <v>214</v>
      </c>
      <c r="E1720" s="223">
        <v>18</v>
      </c>
      <c r="F1720" s="223">
        <v>7.69</v>
      </c>
      <c r="G1720" s="66" t="str">
        <f>IFERROR(VLOOKUP(B1720:B4760,'DOI TUONG'!$C$2:$E$1306,3,FALSE), "")</f>
        <v/>
      </c>
      <c r="H1720" s="66">
        <f t="shared" si="182"/>
        <v>0</v>
      </c>
      <c r="I1720" s="215">
        <f t="shared" si="183"/>
        <v>7.69</v>
      </c>
      <c r="J1720" s="223">
        <v>83</v>
      </c>
      <c r="K1720" s="66" t="str">
        <f t="shared" si="184"/>
        <v>Khá</v>
      </c>
      <c r="L1720" s="66">
        <f t="shared" si="185"/>
        <v>395000</v>
      </c>
      <c r="M1720" s="218" t="str">
        <f t="shared" si="186"/>
        <v/>
      </c>
      <c r="N1720" s="219" t="str">
        <f t="shared" si="187"/>
        <v/>
      </c>
      <c r="O1720" s="219">
        <f t="shared" si="188"/>
        <v>1</v>
      </c>
      <c r="Q1720" s="114">
        <v>1</v>
      </c>
    </row>
    <row r="1721" spans="1:17" ht="21.75" customHeight="1" x14ac:dyDescent="0.3">
      <c r="A1721" s="214">
        <f>SUBTOTAL(9,$Q$22:Q1720)+1</f>
        <v>1699</v>
      </c>
      <c r="B1721" s="223">
        <v>101120250</v>
      </c>
      <c r="C1721" s="223" t="s">
        <v>3003</v>
      </c>
      <c r="D1721" s="223" t="s">
        <v>101</v>
      </c>
      <c r="E1721" s="223">
        <v>17.5</v>
      </c>
      <c r="F1721" s="223">
        <v>7.48</v>
      </c>
      <c r="G1721" s="66" t="str">
        <f>IFERROR(VLOOKUP(B1721:B4761,'DOI TUONG'!$C$2:$E$1306,3,FALSE), "")</f>
        <v>LP</v>
      </c>
      <c r="H1721" s="66">
        <f t="shared" si="182"/>
        <v>0.2</v>
      </c>
      <c r="I1721" s="215">
        <f t="shared" si="183"/>
        <v>7.6800000000000006</v>
      </c>
      <c r="J1721" s="223">
        <v>89</v>
      </c>
      <c r="K1721" s="66" t="str">
        <f t="shared" si="184"/>
        <v>Khá</v>
      </c>
      <c r="L1721" s="66">
        <f t="shared" si="185"/>
        <v>395000</v>
      </c>
      <c r="M1721" s="218" t="str">
        <f t="shared" si="186"/>
        <v/>
      </c>
      <c r="N1721" s="219" t="str">
        <f t="shared" si="187"/>
        <v/>
      </c>
      <c r="O1721" s="219">
        <f t="shared" si="188"/>
        <v>1</v>
      </c>
      <c r="Q1721" s="114">
        <v>1</v>
      </c>
    </row>
    <row r="1722" spans="1:17" ht="21.75" customHeight="1" x14ac:dyDescent="0.3">
      <c r="A1722" s="214">
        <f>SUBTOTAL(9,$Q$22:Q1721)+1</f>
        <v>1700</v>
      </c>
      <c r="B1722" s="223">
        <v>107140043</v>
      </c>
      <c r="C1722" s="223" t="s">
        <v>2808</v>
      </c>
      <c r="D1722" s="223" t="s">
        <v>2063</v>
      </c>
      <c r="E1722" s="223">
        <v>22</v>
      </c>
      <c r="F1722" s="223">
        <v>7.48</v>
      </c>
      <c r="G1722" s="66" t="str">
        <f>IFERROR(VLOOKUP(B1722:B4762,'DOI TUONG'!$C$2:$E$1306,3,FALSE), "")</f>
        <v>PBT CĐ</v>
      </c>
      <c r="H1722" s="66">
        <f t="shared" si="182"/>
        <v>0.2</v>
      </c>
      <c r="I1722" s="215">
        <f t="shared" si="183"/>
        <v>7.6800000000000006</v>
      </c>
      <c r="J1722" s="223">
        <v>89</v>
      </c>
      <c r="K1722" s="66" t="str">
        <f t="shared" si="184"/>
        <v>Khá</v>
      </c>
      <c r="L1722" s="66">
        <f t="shared" si="185"/>
        <v>395000</v>
      </c>
      <c r="M1722" s="218" t="str">
        <f t="shared" si="186"/>
        <v/>
      </c>
      <c r="N1722" s="219" t="str">
        <f t="shared" si="187"/>
        <v/>
      </c>
      <c r="O1722" s="219">
        <f t="shared" si="188"/>
        <v>1</v>
      </c>
      <c r="Q1722" s="114">
        <v>1</v>
      </c>
    </row>
    <row r="1723" spans="1:17" ht="21.75" customHeight="1" x14ac:dyDescent="0.3">
      <c r="A1723" s="214">
        <f>SUBTOTAL(9,$Q$22:Q1722)+1</f>
        <v>1701</v>
      </c>
      <c r="B1723" s="223">
        <v>117120104</v>
      </c>
      <c r="C1723" s="223" t="s">
        <v>995</v>
      </c>
      <c r="D1723" s="223" t="s">
        <v>92</v>
      </c>
      <c r="E1723" s="223">
        <v>17</v>
      </c>
      <c r="F1723" s="223">
        <v>7.48</v>
      </c>
      <c r="G1723" s="66" t="str">
        <f>IFERROR(VLOOKUP(B1723:B4763,'DOI TUONG'!$C$2:$E$1306,3,FALSE), "")</f>
        <v>GK 0.2</v>
      </c>
      <c r="H1723" s="66">
        <f t="shared" si="182"/>
        <v>0.2</v>
      </c>
      <c r="I1723" s="215">
        <f t="shared" si="183"/>
        <v>7.6800000000000006</v>
      </c>
      <c r="J1723" s="223">
        <v>85</v>
      </c>
      <c r="K1723" s="66" t="str">
        <f t="shared" si="184"/>
        <v>Khá</v>
      </c>
      <c r="L1723" s="66">
        <f t="shared" si="185"/>
        <v>395000</v>
      </c>
      <c r="M1723" s="218" t="str">
        <f t="shared" si="186"/>
        <v/>
      </c>
      <c r="N1723" s="219" t="str">
        <f t="shared" si="187"/>
        <v/>
      </c>
      <c r="O1723" s="219">
        <f t="shared" si="188"/>
        <v>1</v>
      </c>
      <c r="Q1723" s="114">
        <v>1</v>
      </c>
    </row>
    <row r="1724" spans="1:17" ht="21.75" customHeight="1" x14ac:dyDescent="0.3">
      <c r="A1724" s="214">
        <f>SUBTOTAL(9,$Q$22:Q1723)+1</f>
        <v>1702</v>
      </c>
      <c r="B1724" s="223">
        <v>105110155</v>
      </c>
      <c r="C1724" s="223" t="s">
        <v>3466</v>
      </c>
      <c r="D1724" s="223" t="s">
        <v>285</v>
      </c>
      <c r="E1724" s="223">
        <v>15</v>
      </c>
      <c r="F1724" s="223">
        <v>7.68</v>
      </c>
      <c r="G1724" s="66" t="str">
        <f>IFERROR(VLOOKUP(B1724:B4764,'DOI TUONG'!$C$2:$E$1306,3,FALSE), "")</f>
        <v/>
      </c>
      <c r="H1724" s="66">
        <f t="shared" si="182"/>
        <v>0</v>
      </c>
      <c r="I1724" s="215">
        <f t="shared" si="183"/>
        <v>7.68</v>
      </c>
      <c r="J1724" s="223">
        <v>89</v>
      </c>
      <c r="K1724" s="66" t="str">
        <f t="shared" si="184"/>
        <v>Khá</v>
      </c>
      <c r="L1724" s="66">
        <f t="shared" si="185"/>
        <v>395000</v>
      </c>
      <c r="M1724" s="218" t="str">
        <f t="shared" si="186"/>
        <v/>
      </c>
      <c r="N1724" s="219" t="str">
        <f t="shared" si="187"/>
        <v/>
      </c>
      <c r="O1724" s="219">
        <f t="shared" si="188"/>
        <v>1</v>
      </c>
      <c r="Q1724" s="114">
        <v>1</v>
      </c>
    </row>
    <row r="1725" spans="1:17" ht="21.75" customHeight="1" x14ac:dyDescent="0.3">
      <c r="A1725" s="214">
        <f>SUBTOTAL(9,$Q$22:Q1724)+1</f>
        <v>1703</v>
      </c>
      <c r="B1725" s="223">
        <v>118110148</v>
      </c>
      <c r="C1725" s="223" t="s">
        <v>2224</v>
      </c>
      <c r="D1725" s="223" t="s">
        <v>231</v>
      </c>
      <c r="E1725" s="223">
        <v>17</v>
      </c>
      <c r="F1725" s="223">
        <v>7.68</v>
      </c>
      <c r="G1725" s="66" t="str">
        <f>IFERROR(VLOOKUP(B1725:B4765,'DOI TUONG'!$C$2:$E$1306,3,FALSE), "")</f>
        <v/>
      </c>
      <c r="H1725" s="66">
        <f t="shared" si="182"/>
        <v>0</v>
      </c>
      <c r="I1725" s="215">
        <f t="shared" si="183"/>
        <v>7.68</v>
      </c>
      <c r="J1725" s="223">
        <v>89</v>
      </c>
      <c r="K1725" s="66" t="str">
        <f t="shared" si="184"/>
        <v>Khá</v>
      </c>
      <c r="L1725" s="66">
        <f t="shared" si="185"/>
        <v>395000</v>
      </c>
      <c r="M1725" s="218" t="str">
        <f t="shared" si="186"/>
        <v/>
      </c>
      <c r="N1725" s="219" t="str">
        <f t="shared" si="187"/>
        <v/>
      </c>
      <c r="O1725" s="219">
        <f t="shared" si="188"/>
        <v>1</v>
      </c>
      <c r="Q1725" s="114">
        <v>1</v>
      </c>
    </row>
    <row r="1726" spans="1:17" ht="21.75" customHeight="1" x14ac:dyDescent="0.3">
      <c r="A1726" s="214">
        <f>SUBTOTAL(9,$Q$22:Q1725)+1</f>
        <v>1704</v>
      </c>
      <c r="B1726" s="223">
        <v>101110200</v>
      </c>
      <c r="C1726" s="223" t="s">
        <v>3172</v>
      </c>
      <c r="D1726" s="223" t="s">
        <v>170</v>
      </c>
      <c r="E1726" s="223">
        <v>22</v>
      </c>
      <c r="F1726" s="223">
        <v>7.68</v>
      </c>
      <c r="G1726" s="66" t="str">
        <f>IFERROR(VLOOKUP(B1726:B4766,'DOI TUONG'!$C$2:$E$1306,3,FALSE), "")</f>
        <v/>
      </c>
      <c r="H1726" s="66">
        <f t="shared" si="182"/>
        <v>0</v>
      </c>
      <c r="I1726" s="215">
        <f t="shared" si="183"/>
        <v>7.68</v>
      </c>
      <c r="J1726" s="223">
        <v>88</v>
      </c>
      <c r="K1726" s="66" t="str">
        <f t="shared" si="184"/>
        <v>Khá</v>
      </c>
      <c r="L1726" s="66">
        <f t="shared" si="185"/>
        <v>395000</v>
      </c>
      <c r="M1726" s="218" t="str">
        <f t="shared" si="186"/>
        <v/>
      </c>
      <c r="N1726" s="219" t="str">
        <f t="shared" si="187"/>
        <v/>
      </c>
      <c r="O1726" s="219">
        <f t="shared" si="188"/>
        <v>1</v>
      </c>
      <c r="Q1726" s="114">
        <v>1</v>
      </c>
    </row>
    <row r="1727" spans="1:17" ht="21.75" customHeight="1" x14ac:dyDescent="0.3">
      <c r="A1727" s="214">
        <f>SUBTOTAL(9,$Q$22:Q1726)+1</f>
        <v>1705</v>
      </c>
      <c r="B1727" s="223">
        <v>118130152</v>
      </c>
      <c r="C1727" s="223" t="s">
        <v>1611</v>
      </c>
      <c r="D1727" s="223" t="s">
        <v>59</v>
      </c>
      <c r="E1727" s="223">
        <v>19</v>
      </c>
      <c r="F1727" s="223">
        <v>7.68</v>
      </c>
      <c r="G1727" s="66" t="str">
        <f>IFERROR(VLOOKUP(B1727:B4767,'DOI TUONG'!$C$2:$E$1306,3,FALSE), "")</f>
        <v/>
      </c>
      <c r="H1727" s="66">
        <f t="shared" si="182"/>
        <v>0</v>
      </c>
      <c r="I1727" s="215">
        <f t="shared" si="183"/>
        <v>7.68</v>
      </c>
      <c r="J1727" s="223">
        <v>88</v>
      </c>
      <c r="K1727" s="66" t="str">
        <f t="shared" si="184"/>
        <v>Khá</v>
      </c>
      <c r="L1727" s="66">
        <f t="shared" si="185"/>
        <v>395000</v>
      </c>
      <c r="M1727" s="218" t="str">
        <f t="shared" si="186"/>
        <v/>
      </c>
      <c r="N1727" s="219" t="str">
        <f t="shared" si="187"/>
        <v/>
      </c>
      <c r="O1727" s="219">
        <f t="shared" si="188"/>
        <v>1</v>
      </c>
      <c r="Q1727" s="114">
        <v>1</v>
      </c>
    </row>
    <row r="1728" spans="1:17" ht="21.75" customHeight="1" x14ac:dyDescent="0.3">
      <c r="A1728" s="214">
        <f>SUBTOTAL(9,$Q$22:Q1727)+1</f>
        <v>1706</v>
      </c>
      <c r="B1728" s="223">
        <v>107130084</v>
      </c>
      <c r="C1728" s="223" t="s">
        <v>202</v>
      </c>
      <c r="D1728" s="223" t="s">
        <v>302</v>
      </c>
      <c r="E1728" s="223">
        <v>17</v>
      </c>
      <c r="F1728" s="223">
        <v>7.68</v>
      </c>
      <c r="G1728" s="66" t="str">
        <f>IFERROR(VLOOKUP(B1728:B4768,'DOI TUONG'!$C$2:$E$1306,3,FALSE), "")</f>
        <v/>
      </c>
      <c r="H1728" s="66">
        <f t="shared" si="182"/>
        <v>0</v>
      </c>
      <c r="I1728" s="215">
        <f t="shared" si="183"/>
        <v>7.68</v>
      </c>
      <c r="J1728" s="223">
        <v>87</v>
      </c>
      <c r="K1728" s="66" t="str">
        <f t="shared" si="184"/>
        <v>Khá</v>
      </c>
      <c r="L1728" s="66">
        <f t="shared" si="185"/>
        <v>395000</v>
      </c>
      <c r="M1728" s="218" t="str">
        <f t="shared" si="186"/>
        <v/>
      </c>
      <c r="N1728" s="219" t="str">
        <f t="shared" si="187"/>
        <v/>
      </c>
      <c r="O1728" s="219">
        <f t="shared" si="188"/>
        <v>1</v>
      </c>
      <c r="Q1728" s="114">
        <v>1</v>
      </c>
    </row>
    <row r="1729" spans="1:17" ht="21.75" customHeight="1" x14ac:dyDescent="0.3">
      <c r="A1729" s="214">
        <f>SUBTOTAL(9,$Q$22:Q1728)+1</f>
        <v>1707</v>
      </c>
      <c r="B1729" s="223">
        <v>105110334</v>
      </c>
      <c r="C1729" s="223" t="s">
        <v>1950</v>
      </c>
      <c r="D1729" s="223" t="s">
        <v>56</v>
      </c>
      <c r="E1729" s="223">
        <v>15</v>
      </c>
      <c r="F1729" s="223">
        <v>7.68</v>
      </c>
      <c r="G1729" s="66" t="str">
        <f>IFERROR(VLOOKUP(B1729:B4769,'DOI TUONG'!$C$2:$E$1306,3,FALSE), "")</f>
        <v/>
      </c>
      <c r="H1729" s="66">
        <f t="shared" si="182"/>
        <v>0</v>
      </c>
      <c r="I1729" s="215">
        <f t="shared" si="183"/>
        <v>7.68</v>
      </c>
      <c r="J1729" s="223">
        <v>86</v>
      </c>
      <c r="K1729" s="66" t="str">
        <f t="shared" si="184"/>
        <v>Khá</v>
      </c>
      <c r="L1729" s="66">
        <f t="shared" si="185"/>
        <v>395000</v>
      </c>
      <c r="M1729" s="218" t="str">
        <f t="shared" si="186"/>
        <v/>
      </c>
      <c r="N1729" s="219" t="str">
        <f t="shared" si="187"/>
        <v/>
      </c>
      <c r="O1729" s="219">
        <f t="shared" si="188"/>
        <v>1</v>
      </c>
      <c r="Q1729" s="114">
        <v>1</v>
      </c>
    </row>
    <row r="1730" spans="1:17" ht="21.75" customHeight="1" x14ac:dyDescent="0.3">
      <c r="A1730" s="214">
        <f>SUBTOTAL(9,$Q$22:Q1729)+1</f>
        <v>1708</v>
      </c>
      <c r="B1730" s="223">
        <v>121130115</v>
      </c>
      <c r="C1730" s="223" t="s">
        <v>992</v>
      </c>
      <c r="D1730" s="223" t="s">
        <v>199</v>
      </c>
      <c r="E1730" s="223">
        <v>19.5</v>
      </c>
      <c r="F1730" s="223">
        <v>7.68</v>
      </c>
      <c r="G1730" s="66" t="str">
        <f>IFERROR(VLOOKUP(B1730:B4770,'DOI TUONG'!$C$2:$E$1306,3,FALSE), "")</f>
        <v/>
      </c>
      <c r="H1730" s="66">
        <f t="shared" si="182"/>
        <v>0</v>
      </c>
      <c r="I1730" s="215">
        <f t="shared" si="183"/>
        <v>7.68</v>
      </c>
      <c r="J1730" s="223">
        <v>86</v>
      </c>
      <c r="K1730" s="66" t="str">
        <f t="shared" si="184"/>
        <v>Khá</v>
      </c>
      <c r="L1730" s="66">
        <f t="shared" si="185"/>
        <v>395000</v>
      </c>
      <c r="M1730" s="218" t="str">
        <f t="shared" si="186"/>
        <v/>
      </c>
      <c r="N1730" s="219" t="str">
        <f t="shared" si="187"/>
        <v/>
      </c>
      <c r="O1730" s="219">
        <f t="shared" si="188"/>
        <v>1</v>
      </c>
      <c r="Q1730" s="114">
        <v>1</v>
      </c>
    </row>
    <row r="1731" spans="1:17" ht="21.75" customHeight="1" x14ac:dyDescent="0.3">
      <c r="A1731" s="214">
        <f>SUBTOTAL(9,$Q$22:Q1730)+1</f>
        <v>1709</v>
      </c>
      <c r="B1731" s="223">
        <v>118130009</v>
      </c>
      <c r="C1731" s="223" t="s">
        <v>1423</v>
      </c>
      <c r="D1731" s="223" t="s">
        <v>298</v>
      </c>
      <c r="E1731" s="223">
        <v>19</v>
      </c>
      <c r="F1731" s="223">
        <v>7.68</v>
      </c>
      <c r="G1731" s="66" t="str">
        <f>IFERROR(VLOOKUP(B1731:B4771,'DOI TUONG'!$C$2:$E$1306,3,FALSE), "")</f>
        <v/>
      </c>
      <c r="H1731" s="66">
        <f t="shared" si="182"/>
        <v>0</v>
      </c>
      <c r="I1731" s="215">
        <f t="shared" si="183"/>
        <v>7.68</v>
      </c>
      <c r="J1731" s="223">
        <v>86</v>
      </c>
      <c r="K1731" s="66" t="str">
        <f t="shared" si="184"/>
        <v>Khá</v>
      </c>
      <c r="L1731" s="66">
        <f t="shared" si="185"/>
        <v>395000</v>
      </c>
      <c r="M1731" s="218" t="str">
        <f t="shared" si="186"/>
        <v/>
      </c>
      <c r="N1731" s="219" t="str">
        <f t="shared" si="187"/>
        <v/>
      </c>
      <c r="O1731" s="219">
        <f t="shared" si="188"/>
        <v>1</v>
      </c>
      <c r="Q1731" s="114">
        <v>1</v>
      </c>
    </row>
    <row r="1732" spans="1:17" ht="21.75" customHeight="1" x14ac:dyDescent="0.3">
      <c r="A1732" s="214">
        <f>SUBTOTAL(9,$Q$22:Q1731)+1</f>
        <v>1710</v>
      </c>
      <c r="B1732" s="223">
        <v>105120436</v>
      </c>
      <c r="C1732" s="223" t="s">
        <v>1931</v>
      </c>
      <c r="D1732" s="223" t="s">
        <v>168</v>
      </c>
      <c r="E1732" s="223">
        <v>16</v>
      </c>
      <c r="F1732" s="223">
        <v>7.68</v>
      </c>
      <c r="G1732" s="66" t="str">
        <f>IFERROR(VLOOKUP(B1732:B4772,'DOI TUONG'!$C$2:$E$1306,3,FALSE), "")</f>
        <v/>
      </c>
      <c r="H1732" s="66">
        <f t="shared" si="182"/>
        <v>0</v>
      </c>
      <c r="I1732" s="215">
        <f t="shared" si="183"/>
        <v>7.68</v>
      </c>
      <c r="J1732" s="223">
        <v>85</v>
      </c>
      <c r="K1732" s="66" t="str">
        <f t="shared" si="184"/>
        <v>Khá</v>
      </c>
      <c r="L1732" s="66">
        <f t="shared" si="185"/>
        <v>395000</v>
      </c>
      <c r="M1732" s="218" t="str">
        <f t="shared" si="186"/>
        <v/>
      </c>
      <c r="N1732" s="219" t="str">
        <f t="shared" si="187"/>
        <v/>
      </c>
      <c r="O1732" s="219">
        <f t="shared" si="188"/>
        <v>1</v>
      </c>
      <c r="Q1732" s="114">
        <v>1</v>
      </c>
    </row>
    <row r="1733" spans="1:17" ht="21.75" customHeight="1" x14ac:dyDescent="0.3">
      <c r="A1733" s="214">
        <f>SUBTOTAL(9,$Q$22:Q1732)+1</f>
        <v>1711</v>
      </c>
      <c r="B1733" s="223">
        <v>106120220</v>
      </c>
      <c r="C1733" s="223" t="s">
        <v>728</v>
      </c>
      <c r="D1733" s="223" t="s">
        <v>114</v>
      </c>
      <c r="E1733" s="223">
        <v>18</v>
      </c>
      <c r="F1733" s="223">
        <v>7.68</v>
      </c>
      <c r="G1733" s="66" t="str">
        <f>IFERROR(VLOOKUP(B1733:B4773,'DOI TUONG'!$C$2:$E$1306,3,FALSE), "")</f>
        <v/>
      </c>
      <c r="H1733" s="66">
        <f t="shared" si="182"/>
        <v>0</v>
      </c>
      <c r="I1733" s="215">
        <f t="shared" si="183"/>
        <v>7.68</v>
      </c>
      <c r="J1733" s="223">
        <v>85</v>
      </c>
      <c r="K1733" s="66" t="str">
        <f t="shared" si="184"/>
        <v>Khá</v>
      </c>
      <c r="L1733" s="66">
        <f t="shared" si="185"/>
        <v>395000</v>
      </c>
      <c r="M1733" s="218" t="str">
        <f t="shared" si="186"/>
        <v/>
      </c>
      <c r="N1733" s="219" t="str">
        <f t="shared" si="187"/>
        <v/>
      </c>
      <c r="O1733" s="219">
        <f t="shared" si="188"/>
        <v>1</v>
      </c>
      <c r="Q1733" s="114">
        <v>1</v>
      </c>
    </row>
    <row r="1734" spans="1:17" ht="21.75" customHeight="1" x14ac:dyDescent="0.3">
      <c r="A1734" s="214">
        <f>SUBTOTAL(9,$Q$22:Q1733)+1</f>
        <v>1712</v>
      </c>
      <c r="B1734" s="223">
        <v>121140106</v>
      </c>
      <c r="C1734" s="223" t="s">
        <v>3700</v>
      </c>
      <c r="D1734" s="223" t="s">
        <v>2120</v>
      </c>
      <c r="E1734" s="223">
        <v>23</v>
      </c>
      <c r="F1734" s="223">
        <v>7.68</v>
      </c>
      <c r="G1734" s="66" t="str">
        <f>IFERROR(VLOOKUP(B1734:B4774,'DOI TUONG'!$C$2:$E$1306,3,FALSE), "")</f>
        <v/>
      </c>
      <c r="H1734" s="66">
        <f t="shared" si="182"/>
        <v>0</v>
      </c>
      <c r="I1734" s="215">
        <f t="shared" si="183"/>
        <v>7.68</v>
      </c>
      <c r="J1734" s="223">
        <v>85</v>
      </c>
      <c r="K1734" s="66" t="str">
        <f t="shared" si="184"/>
        <v>Khá</v>
      </c>
      <c r="L1734" s="66">
        <f t="shared" si="185"/>
        <v>395000</v>
      </c>
      <c r="M1734" s="218" t="str">
        <f t="shared" si="186"/>
        <v/>
      </c>
      <c r="N1734" s="219" t="str">
        <f t="shared" si="187"/>
        <v/>
      </c>
      <c r="O1734" s="219">
        <f t="shared" si="188"/>
        <v>1</v>
      </c>
      <c r="Q1734" s="114">
        <v>1</v>
      </c>
    </row>
    <row r="1735" spans="1:17" ht="21.75" customHeight="1" x14ac:dyDescent="0.3">
      <c r="A1735" s="214">
        <f>SUBTOTAL(9,$Q$22:Q1734)+1</f>
        <v>1713</v>
      </c>
      <c r="B1735" s="223">
        <v>110120294</v>
      </c>
      <c r="C1735" s="223" t="s">
        <v>3942</v>
      </c>
      <c r="D1735" s="223" t="s">
        <v>50</v>
      </c>
      <c r="E1735" s="223">
        <v>18.5</v>
      </c>
      <c r="F1735" s="223">
        <v>7.68</v>
      </c>
      <c r="G1735" s="66" t="str">
        <f>IFERROR(VLOOKUP(B1735:B4775,'DOI TUONG'!$C$2:$E$1306,3,FALSE), "")</f>
        <v/>
      </c>
      <c r="H1735" s="66">
        <f t="shared" si="182"/>
        <v>0</v>
      </c>
      <c r="I1735" s="215">
        <f t="shared" si="183"/>
        <v>7.68</v>
      </c>
      <c r="J1735" s="223">
        <v>85</v>
      </c>
      <c r="K1735" s="66" t="str">
        <f t="shared" si="184"/>
        <v>Khá</v>
      </c>
      <c r="L1735" s="66">
        <f t="shared" si="185"/>
        <v>395000</v>
      </c>
      <c r="M1735" s="218" t="str">
        <f t="shared" si="186"/>
        <v/>
      </c>
      <c r="N1735" s="219" t="str">
        <f t="shared" si="187"/>
        <v/>
      </c>
      <c r="O1735" s="219">
        <f t="shared" si="188"/>
        <v>1</v>
      </c>
      <c r="Q1735" s="114">
        <v>1</v>
      </c>
    </row>
    <row r="1736" spans="1:17" ht="21.75" customHeight="1" x14ac:dyDescent="0.3">
      <c r="A1736" s="214">
        <f>SUBTOTAL(9,$Q$22:Q1735)+1</f>
        <v>1714</v>
      </c>
      <c r="B1736" s="223">
        <v>102110299</v>
      </c>
      <c r="C1736" s="223" t="s">
        <v>1854</v>
      </c>
      <c r="D1736" s="223" t="s">
        <v>145</v>
      </c>
      <c r="E1736" s="223">
        <v>16</v>
      </c>
      <c r="F1736" s="223">
        <v>7.68</v>
      </c>
      <c r="G1736" s="66" t="str">
        <f>IFERROR(VLOOKUP(B1736:B4776,'DOI TUONG'!$C$2:$E$1306,3,FALSE), "")</f>
        <v/>
      </c>
      <c r="H1736" s="66">
        <f t="shared" si="182"/>
        <v>0</v>
      </c>
      <c r="I1736" s="215">
        <f t="shared" si="183"/>
        <v>7.68</v>
      </c>
      <c r="J1736" s="223">
        <v>84</v>
      </c>
      <c r="K1736" s="66" t="str">
        <f t="shared" si="184"/>
        <v>Khá</v>
      </c>
      <c r="L1736" s="66">
        <f t="shared" si="185"/>
        <v>395000</v>
      </c>
      <c r="M1736" s="218" t="str">
        <f t="shared" si="186"/>
        <v/>
      </c>
      <c r="N1736" s="219" t="str">
        <f t="shared" si="187"/>
        <v/>
      </c>
      <c r="O1736" s="219">
        <f t="shared" si="188"/>
        <v>1</v>
      </c>
      <c r="Q1736" s="114">
        <v>1</v>
      </c>
    </row>
    <row r="1737" spans="1:17" ht="21.75" customHeight="1" x14ac:dyDescent="0.3">
      <c r="A1737" s="214">
        <f>SUBTOTAL(9,$Q$22:Q1736)+1</f>
        <v>1715</v>
      </c>
      <c r="B1737" s="223">
        <v>102130221</v>
      </c>
      <c r="C1737" s="223" t="s">
        <v>1420</v>
      </c>
      <c r="D1737" s="223" t="s">
        <v>53</v>
      </c>
      <c r="E1737" s="223">
        <v>17</v>
      </c>
      <c r="F1737" s="223">
        <v>7.68</v>
      </c>
      <c r="G1737" s="66" t="str">
        <f>IFERROR(VLOOKUP(B1737:B4777,'DOI TUONG'!$C$2:$E$1306,3,FALSE), "")</f>
        <v/>
      </c>
      <c r="H1737" s="66">
        <f t="shared" si="182"/>
        <v>0</v>
      </c>
      <c r="I1737" s="215">
        <f t="shared" si="183"/>
        <v>7.68</v>
      </c>
      <c r="J1737" s="223">
        <v>84</v>
      </c>
      <c r="K1737" s="66" t="str">
        <f t="shared" si="184"/>
        <v>Khá</v>
      </c>
      <c r="L1737" s="66">
        <f t="shared" si="185"/>
        <v>395000</v>
      </c>
      <c r="M1737" s="218" t="str">
        <f t="shared" si="186"/>
        <v/>
      </c>
      <c r="N1737" s="219" t="str">
        <f t="shared" si="187"/>
        <v/>
      </c>
      <c r="O1737" s="219">
        <f t="shared" si="188"/>
        <v>1</v>
      </c>
      <c r="Q1737" s="114">
        <v>1</v>
      </c>
    </row>
    <row r="1738" spans="1:17" ht="21.75" customHeight="1" x14ac:dyDescent="0.3">
      <c r="A1738" s="214">
        <f>SUBTOTAL(9,$Q$22:Q1737)+1</f>
        <v>1716</v>
      </c>
      <c r="B1738" s="223">
        <v>102110288</v>
      </c>
      <c r="C1738" s="223" t="s">
        <v>3355</v>
      </c>
      <c r="D1738" s="223" t="s">
        <v>145</v>
      </c>
      <c r="E1738" s="223">
        <v>16</v>
      </c>
      <c r="F1738" s="223">
        <v>7.68</v>
      </c>
      <c r="G1738" s="66" t="str">
        <f>IFERROR(VLOOKUP(B1738:B4778,'DOI TUONG'!$C$2:$E$1306,3,FALSE), "")</f>
        <v/>
      </c>
      <c r="H1738" s="66">
        <f t="shared" si="182"/>
        <v>0</v>
      </c>
      <c r="I1738" s="215">
        <f t="shared" si="183"/>
        <v>7.68</v>
      </c>
      <c r="J1738" s="223">
        <v>83</v>
      </c>
      <c r="K1738" s="66" t="str">
        <f t="shared" si="184"/>
        <v>Khá</v>
      </c>
      <c r="L1738" s="66">
        <f t="shared" si="185"/>
        <v>395000</v>
      </c>
      <c r="M1738" s="218" t="str">
        <f t="shared" si="186"/>
        <v/>
      </c>
      <c r="N1738" s="219" t="str">
        <f t="shared" si="187"/>
        <v/>
      </c>
      <c r="O1738" s="219">
        <f t="shared" si="188"/>
        <v>1</v>
      </c>
      <c r="Q1738" s="114">
        <v>1</v>
      </c>
    </row>
    <row r="1739" spans="1:17" ht="21.75" customHeight="1" x14ac:dyDescent="0.3">
      <c r="A1739" s="214">
        <f>SUBTOTAL(9,$Q$22:Q1738)+1</f>
        <v>1717</v>
      </c>
      <c r="B1739" s="223">
        <v>118120111</v>
      </c>
      <c r="C1739" s="223" t="s">
        <v>249</v>
      </c>
      <c r="D1739" s="223" t="s">
        <v>80</v>
      </c>
      <c r="E1739" s="223">
        <v>19</v>
      </c>
      <c r="F1739" s="223">
        <v>7.68</v>
      </c>
      <c r="G1739" s="66" t="str">
        <f>IFERROR(VLOOKUP(B1739:B4779,'DOI TUONG'!$C$2:$E$1306,3,FALSE), "")</f>
        <v/>
      </c>
      <c r="H1739" s="66">
        <f t="shared" si="182"/>
        <v>0</v>
      </c>
      <c r="I1739" s="215">
        <f t="shared" si="183"/>
        <v>7.68</v>
      </c>
      <c r="J1739" s="223">
        <v>83</v>
      </c>
      <c r="K1739" s="66" t="str">
        <f t="shared" si="184"/>
        <v>Khá</v>
      </c>
      <c r="L1739" s="66">
        <f t="shared" si="185"/>
        <v>395000</v>
      </c>
      <c r="M1739" s="218" t="str">
        <f t="shared" si="186"/>
        <v/>
      </c>
      <c r="N1739" s="219" t="str">
        <f t="shared" si="187"/>
        <v/>
      </c>
      <c r="O1739" s="219">
        <f t="shared" si="188"/>
        <v>1</v>
      </c>
      <c r="Q1739" s="114">
        <v>1</v>
      </c>
    </row>
    <row r="1740" spans="1:17" ht="21.75" customHeight="1" x14ac:dyDescent="0.3">
      <c r="A1740" s="214">
        <f>SUBTOTAL(9,$Q$22:Q1739)+1</f>
        <v>1718</v>
      </c>
      <c r="B1740" s="223">
        <v>101120167</v>
      </c>
      <c r="C1740" s="223" t="s">
        <v>3173</v>
      </c>
      <c r="D1740" s="223" t="s">
        <v>343</v>
      </c>
      <c r="E1740" s="223">
        <v>19.5</v>
      </c>
      <c r="F1740" s="223">
        <v>7.68</v>
      </c>
      <c r="G1740" s="66" t="str">
        <f>IFERROR(VLOOKUP(B1740:B4780,'DOI TUONG'!$C$2:$E$1306,3,FALSE), "")</f>
        <v/>
      </c>
      <c r="H1740" s="66">
        <f t="shared" si="182"/>
        <v>0</v>
      </c>
      <c r="I1740" s="215">
        <f t="shared" si="183"/>
        <v>7.68</v>
      </c>
      <c r="J1740" s="223">
        <v>81</v>
      </c>
      <c r="K1740" s="66" t="str">
        <f t="shared" si="184"/>
        <v>Khá</v>
      </c>
      <c r="L1740" s="66">
        <f t="shared" si="185"/>
        <v>395000</v>
      </c>
      <c r="M1740" s="218" t="str">
        <f t="shared" si="186"/>
        <v/>
      </c>
      <c r="N1740" s="219" t="str">
        <f t="shared" si="187"/>
        <v/>
      </c>
      <c r="O1740" s="219">
        <f t="shared" si="188"/>
        <v>1</v>
      </c>
      <c r="Q1740" s="114">
        <v>1</v>
      </c>
    </row>
    <row r="1741" spans="1:17" ht="21.75" customHeight="1" x14ac:dyDescent="0.3">
      <c r="A1741" s="214">
        <f>SUBTOTAL(9,$Q$22:Q1740)+1</f>
        <v>1719</v>
      </c>
      <c r="B1741" s="223">
        <v>117120089</v>
      </c>
      <c r="C1741" s="223" t="s">
        <v>3740</v>
      </c>
      <c r="D1741" s="223" t="s">
        <v>189</v>
      </c>
      <c r="E1741" s="223">
        <v>19</v>
      </c>
      <c r="F1741" s="223">
        <v>7.68</v>
      </c>
      <c r="G1741" s="66" t="str">
        <f>IFERROR(VLOOKUP(B1741:B4781,'DOI TUONG'!$C$2:$E$1306,3,FALSE), "")</f>
        <v/>
      </c>
      <c r="H1741" s="66">
        <f t="shared" si="182"/>
        <v>0</v>
      </c>
      <c r="I1741" s="215">
        <f t="shared" si="183"/>
        <v>7.68</v>
      </c>
      <c r="J1741" s="223">
        <v>81</v>
      </c>
      <c r="K1741" s="66" t="str">
        <f t="shared" si="184"/>
        <v>Khá</v>
      </c>
      <c r="L1741" s="66">
        <f t="shared" si="185"/>
        <v>395000</v>
      </c>
      <c r="M1741" s="218" t="str">
        <f t="shared" si="186"/>
        <v/>
      </c>
      <c r="N1741" s="219" t="str">
        <f t="shared" si="187"/>
        <v/>
      </c>
      <c r="O1741" s="219">
        <f t="shared" si="188"/>
        <v>1</v>
      </c>
      <c r="Q1741" s="114">
        <v>1</v>
      </c>
    </row>
    <row r="1742" spans="1:17" ht="21.75" customHeight="1" x14ac:dyDescent="0.3">
      <c r="A1742" s="214">
        <f>SUBTOTAL(9,$Q$22:Q1741)+1</f>
        <v>1720</v>
      </c>
      <c r="B1742" s="223">
        <v>101120222</v>
      </c>
      <c r="C1742" s="223" t="s">
        <v>1199</v>
      </c>
      <c r="D1742" s="223" t="s">
        <v>101</v>
      </c>
      <c r="E1742" s="223">
        <v>17.5</v>
      </c>
      <c r="F1742" s="223">
        <v>7.67</v>
      </c>
      <c r="G1742" s="66" t="str">
        <f>IFERROR(VLOOKUP(B1742:B4782,'DOI TUONG'!$C$2:$E$1306,3,FALSE), "")</f>
        <v/>
      </c>
      <c r="H1742" s="66">
        <f t="shared" si="182"/>
        <v>0</v>
      </c>
      <c r="I1742" s="215">
        <f t="shared" si="183"/>
        <v>7.67</v>
      </c>
      <c r="J1742" s="223">
        <v>89</v>
      </c>
      <c r="K1742" s="66" t="str">
        <f t="shared" si="184"/>
        <v>Khá</v>
      </c>
      <c r="L1742" s="66">
        <f t="shared" si="185"/>
        <v>395000</v>
      </c>
      <c r="M1742" s="218" t="str">
        <f t="shared" si="186"/>
        <v/>
      </c>
      <c r="N1742" s="219" t="str">
        <f t="shared" si="187"/>
        <v/>
      </c>
      <c r="O1742" s="219">
        <f t="shared" si="188"/>
        <v>1</v>
      </c>
      <c r="Q1742" s="114">
        <v>1</v>
      </c>
    </row>
    <row r="1743" spans="1:17" ht="21.75" customHeight="1" x14ac:dyDescent="0.3">
      <c r="A1743" s="214">
        <f>SUBTOTAL(9,$Q$22:Q1742)+1</f>
        <v>1721</v>
      </c>
      <c r="B1743" s="223">
        <v>102130080</v>
      </c>
      <c r="C1743" s="223" t="s">
        <v>1821</v>
      </c>
      <c r="D1743" s="223" t="s">
        <v>44</v>
      </c>
      <c r="E1743" s="223">
        <v>16</v>
      </c>
      <c r="F1743" s="223">
        <v>7.67</v>
      </c>
      <c r="G1743" s="66" t="str">
        <f>IFERROR(VLOOKUP(B1743:B4783,'DOI TUONG'!$C$2:$E$1306,3,FALSE), "")</f>
        <v/>
      </c>
      <c r="H1743" s="66">
        <f t="shared" si="182"/>
        <v>0</v>
      </c>
      <c r="I1743" s="215">
        <f t="shared" si="183"/>
        <v>7.67</v>
      </c>
      <c r="J1743" s="223">
        <v>89</v>
      </c>
      <c r="K1743" s="66" t="str">
        <f t="shared" si="184"/>
        <v>Khá</v>
      </c>
      <c r="L1743" s="66">
        <f t="shared" si="185"/>
        <v>395000</v>
      </c>
      <c r="M1743" s="218" t="str">
        <f t="shared" si="186"/>
        <v/>
      </c>
      <c r="N1743" s="219" t="str">
        <f t="shared" si="187"/>
        <v/>
      </c>
      <c r="O1743" s="219">
        <f t="shared" si="188"/>
        <v>1</v>
      </c>
      <c r="Q1743" s="114">
        <v>1</v>
      </c>
    </row>
    <row r="1744" spans="1:17" ht="21.75" customHeight="1" x14ac:dyDescent="0.3">
      <c r="A1744" s="214">
        <f>SUBTOTAL(9,$Q$22:Q1743)+1</f>
        <v>1722</v>
      </c>
      <c r="B1744" s="223">
        <v>107130131</v>
      </c>
      <c r="C1744" s="223" t="s">
        <v>1582</v>
      </c>
      <c r="D1744" s="223" t="s">
        <v>125</v>
      </c>
      <c r="E1744" s="223">
        <v>19</v>
      </c>
      <c r="F1744" s="223">
        <v>7.67</v>
      </c>
      <c r="G1744" s="66" t="str">
        <f>IFERROR(VLOOKUP(B1744:B4784,'DOI TUONG'!$C$2:$E$1306,3,FALSE), "")</f>
        <v/>
      </c>
      <c r="H1744" s="66">
        <f t="shared" si="182"/>
        <v>0</v>
      </c>
      <c r="I1744" s="215">
        <f t="shared" si="183"/>
        <v>7.67</v>
      </c>
      <c r="J1744" s="223">
        <v>89</v>
      </c>
      <c r="K1744" s="66" t="str">
        <f t="shared" si="184"/>
        <v>Khá</v>
      </c>
      <c r="L1744" s="66">
        <f t="shared" si="185"/>
        <v>395000</v>
      </c>
      <c r="M1744" s="218" t="str">
        <f t="shared" si="186"/>
        <v/>
      </c>
      <c r="N1744" s="219" t="str">
        <f t="shared" si="187"/>
        <v/>
      </c>
      <c r="O1744" s="219">
        <f t="shared" si="188"/>
        <v>1</v>
      </c>
      <c r="Q1744" s="114">
        <v>1</v>
      </c>
    </row>
    <row r="1745" spans="1:17" ht="21.75" customHeight="1" x14ac:dyDescent="0.3">
      <c r="A1745" s="214">
        <f>SUBTOTAL(9,$Q$22:Q1744)+1</f>
        <v>1723</v>
      </c>
      <c r="B1745" s="223">
        <v>101140136</v>
      </c>
      <c r="C1745" s="223" t="s">
        <v>1762</v>
      </c>
      <c r="D1745" s="223" t="s">
        <v>1731</v>
      </c>
      <c r="E1745" s="223">
        <v>22</v>
      </c>
      <c r="F1745" s="223">
        <v>7.67</v>
      </c>
      <c r="G1745" s="66" t="str">
        <f>IFERROR(VLOOKUP(B1745:B4785,'DOI TUONG'!$C$2:$E$1306,3,FALSE), "")</f>
        <v/>
      </c>
      <c r="H1745" s="66">
        <f t="shared" si="182"/>
        <v>0</v>
      </c>
      <c r="I1745" s="215">
        <f t="shared" si="183"/>
        <v>7.67</v>
      </c>
      <c r="J1745" s="223">
        <v>88</v>
      </c>
      <c r="K1745" s="66" t="str">
        <f t="shared" si="184"/>
        <v>Khá</v>
      </c>
      <c r="L1745" s="66">
        <f t="shared" si="185"/>
        <v>395000</v>
      </c>
      <c r="M1745" s="218" t="str">
        <f t="shared" si="186"/>
        <v/>
      </c>
      <c r="N1745" s="219" t="str">
        <f t="shared" si="187"/>
        <v/>
      </c>
      <c r="O1745" s="219">
        <f t="shared" si="188"/>
        <v>1</v>
      </c>
      <c r="Q1745" s="114">
        <v>1</v>
      </c>
    </row>
    <row r="1746" spans="1:17" ht="21.75" customHeight="1" x14ac:dyDescent="0.3">
      <c r="A1746" s="214">
        <f>SUBTOTAL(9,$Q$22:Q1745)+1</f>
        <v>1724</v>
      </c>
      <c r="B1746" s="223">
        <v>117110145</v>
      </c>
      <c r="C1746" s="223" t="s">
        <v>1123</v>
      </c>
      <c r="D1746" s="223" t="s">
        <v>297</v>
      </c>
      <c r="E1746" s="223">
        <v>17</v>
      </c>
      <c r="F1746" s="223">
        <v>7.67</v>
      </c>
      <c r="G1746" s="66" t="str">
        <f>IFERROR(VLOOKUP(B1746:B4786,'DOI TUONG'!$C$2:$E$1306,3,FALSE), "")</f>
        <v/>
      </c>
      <c r="H1746" s="66">
        <f t="shared" si="182"/>
        <v>0</v>
      </c>
      <c r="I1746" s="215">
        <f t="shared" si="183"/>
        <v>7.67</v>
      </c>
      <c r="J1746" s="223">
        <v>88</v>
      </c>
      <c r="K1746" s="66" t="str">
        <f t="shared" si="184"/>
        <v>Khá</v>
      </c>
      <c r="L1746" s="66">
        <f t="shared" si="185"/>
        <v>395000</v>
      </c>
      <c r="M1746" s="218" t="str">
        <f t="shared" si="186"/>
        <v/>
      </c>
      <c r="N1746" s="219" t="str">
        <f t="shared" si="187"/>
        <v/>
      </c>
      <c r="O1746" s="219">
        <f t="shared" si="188"/>
        <v>1</v>
      </c>
      <c r="Q1746" s="114">
        <v>1</v>
      </c>
    </row>
    <row r="1747" spans="1:17" ht="21.75" customHeight="1" x14ac:dyDescent="0.3">
      <c r="A1747" s="214">
        <f>SUBTOTAL(9,$Q$22:Q1746)+1</f>
        <v>1725</v>
      </c>
      <c r="B1747" s="223">
        <v>118130172</v>
      </c>
      <c r="C1747" s="223" t="s">
        <v>3809</v>
      </c>
      <c r="D1747" s="223" t="s">
        <v>59</v>
      </c>
      <c r="E1747" s="223">
        <v>21</v>
      </c>
      <c r="F1747" s="223">
        <v>7.67</v>
      </c>
      <c r="G1747" s="66" t="str">
        <f>IFERROR(VLOOKUP(B1747:B4787,'DOI TUONG'!$C$2:$E$1306,3,FALSE), "")</f>
        <v/>
      </c>
      <c r="H1747" s="66">
        <f t="shared" si="182"/>
        <v>0</v>
      </c>
      <c r="I1747" s="215">
        <f t="shared" si="183"/>
        <v>7.67</v>
      </c>
      <c r="J1747" s="223">
        <v>88</v>
      </c>
      <c r="K1747" s="66" t="str">
        <f t="shared" si="184"/>
        <v>Khá</v>
      </c>
      <c r="L1747" s="66">
        <f t="shared" si="185"/>
        <v>395000</v>
      </c>
      <c r="M1747" s="218" t="str">
        <f t="shared" si="186"/>
        <v/>
      </c>
      <c r="N1747" s="219" t="str">
        <f t="shared" si="187"/>
        <v/>
      </c>
      <c r="O1747" s="219">
        <f t="shared" si="188"/>
        <v>1</v>
      </c>
      <c r="Q1747" s="114">
        <v>1</v>
      </c>
    </row>
    <row r="1748" spans="1:17" ht="21.75" customHeight="1" x14ac:dyDescent="0.3">
      <c r="A1748" s="214">
        <f>SUBTOTAL(9,$Q$22:Q1747)+1</f>
        <v>1726</v>
      </c>
      <c r="B1748" s="223">
        <v>118130193</v>
      </c>
      <c r="C1748" s="223" t="s">
        <v>3810</v>
      </c>
      <c r="D1748" s="223" t="s">
        <v>59</v>
      </c>
      <c r="E1748" s="223">
        <v>23</v>
      </c>
      <c r="F1748" s="223">
        <v>7.67</v>
      </c>
      <c r="G1748" s="66" t="str">
        <f>IFERROR(VLOOKUP(B1748:B4788,'DOI TUONG'!$C$2:$E$1306,3,FALSE), "")</f>
        <v/>
      </c>
      <c r="H1748" s="66">
        <f t="shared" si="182"/>
        <v>0</v>
      </c>
      <c r="I1748" s="215">
        <f t="shared" si="183"/>
        <v>7.67</v>
      </c>
      <c r="J1748" s="223">
        <v>88</v>
      </c>
      <c r="K1748" s="66" t="str">
        <f t="shared" si="184"/>
        <v>Khá</v>
      </c>
      <c r="L1748" s="66">
        <f t="shared" si="185"/>
        <v>395000</v>
      </c>
      <c r="M1748" s="218" t="str">
        <f t="shared" si="186"/>
        <v/>
      </c>
      <c r="N1748" s="219" t="str">
        <f t="shared" si="187"/>
        <v/>
      </c>
      <c r="O1748" s="219">
        <f t="shared" si="188"/>
        <v>1</v>
      </c>
      <c r="Q1748" s="114">
        <v>1</v>
      </c>
    </row>
    <row r="1749" spans="1:17" ht="21.75" customHeight="1" x14ac:dyDescent="0.3">
      <c r="A1749" s="214">
        <f>SUBTOTAL(9,$Q$22:Q1748)+1</f>
        <v>1727</v>
      </c>
      <c r="B1749" s="223">
        <v>110110479</v>
      </c>
      <c r="C1749" s="223" t="s">
        <v>1675</v>
      </c>
      <c r="D1749" s="223" t="s">
        <v>147</v>
      </c>
      <c r="E1749" s="223">
        <v>21</v>
      </c>
      <c r="F1749" s="223">
        <v>7.67</v>
      </c>
      <c r="G1749" s="66" t="str">
        <f>IFERROR(VLOOKUP(B1749:B4789,'DOI TUONG'!$C$2:$E$1306,3,FALSE), "")</f>
        <v/>
      </c>
      <c r="H1749" s="66">
        <f t="shared" si="182"/>
        <v>0</v>
      </c>
      <c r="I1749" s="215">
        <f t="shared" si="183"/>
        <v>7.67</v>
      </c>
      <c r="J1749" s="223">
        <v>88</v>
      </c>
      <c r="K1749" s="66" t="str">
        <f t="shared" si="184"/>
        <v>Khá</v>
      </c>
      <c r="L1749" s="66">
        <f t="shared" si="185"/>
        <v>395000</v>
      </c>
      <c r="M1749" s="218" t="str">
        <f t="shared" si="186"/>
        <v/>
      </c>
      <c r="N1749" s="219" t="str">
        <f t="shared" si="187"/>
        <v/>
      </c>
      <c r="O1749" s="219">
        <f t="shared" si="188"/>
        <v>1</v>
      </c>
      <c r="Q1749" s="114">
        <v>1</v>
      </c>
    </row>
    <row r="1750" spans="1:17" ht="21.75" customHeight="1" x14ac:dyDescent="0.3">
      <c r="A1750" s="214">
        <f>SUBTOTAL(9,$Q$22:Q1749)+1</f>
        <v>1728</v>
      </c>
      <c r="B1750" s="223">
        <v>101120220</v>
      </c>
      <c r="C1750" s="223" t="s">
        <v>3174</v>
      </c>
      <c r="D1750" s="223" t="s">
        <v>101</v>
      </c>
      <c r="E1750" s="223">
        <v>17.5</v>
      </c>
      <c r="F1750" s="223">
        <v>7.67</v>
      </c>
      <c r="G1750" s="66" t="str">
        <f>IFERROR(VLOOKUP(B1750:B4790,'DOI TUONG'!$C$2:$E$1306,3,FALSE), "")</f>
        <v/>
      </c>
      <c r="H1750" s="66">
        <f t="shared" ref="H1750:H1813" si="189">IF(G1750="UV ĐT",0.3, 0)+IF(G1750="UV HSV", 0.3, 0)+IF(G1750="PBT LCĐ", 0.3,0)+ IF(G1750="UV LCĐ", 0.2, 0)+IF(G1750="BT CĐ", 0.3,0)+ IF(G1750="PBT CĐ", 0.2,0)+ IF(G1750="CN CLB", 0.2,0)+ IF(G1750="CN DĐ", 0.2,0)+IF(G1750="TĐXK", 0.3, 0)+IF(G1750="PĐXK", 0.2, 0)+IF(G1750="LT", 0.3,0)+IF(G1750="LP", 0.2, 0)+IF(G1750="GK 0.2",0.2,0)+IF(G1750="GK 0.3", 0.3, 0)+IF(G1750="TB ĐD",0.3,0)+IF(G1750="PB ĐD",0.2,0)+IF(G1750="ĐT ĐTQ",0.3,0)+IF(G1750="ĐP ĐTQ",0.2,0)</f>
        <v>0</v>
      </c>
      <c r="I1750" s="215">
        <f t="shared" ref="I1750:I1813" si="190">F1750+H1750</f>
        <v>7.67</v>
      </c>
      <c r="J1750" s="223">
        <v>87</v>
      </c>
      <c r="K1750" s="66" t="str">
        <f t="shared" ref="K1750:K1813" si="191">IF(AND(I1750&gt;=9,J1750&gt;=90), "Xuất sắc", IF(AND(I1750&gt;=8,J1750&gt;=80), "Giỏi", "Khá"))</f>
        <v>Khá</v>
      </c>
      <c r="L1750" s="66">
        <f t="shared" ref="L1750:L1813" si="192">IF(K1750="Xuất sắc", 500000, IF(K1750="Giỏi", 450000, 395000))</f>
        <v>395000</v>
      </c>
      <c r="M1750" s="218" t="str">
        <f t="shared" si="186"/>
        <v/>
      </c>
      <c r="N1750" s="219" t="str">
        <f t="shared" si="187"/>
        <v/>
      </c>
      <c r="O1750" s="219">
        <f t="shared" si="188"/>
        <v>1</v>
      </c>
      <c r="Q1750" s="114">
        <v>1</v>
      </c>
    </row>
    <row r="1751" spans="1:17" ht="21.75" customHeight="1" x14ac:dyDescent="0.3">
      <c r="A1751" s="214">
        <f>SUBTOTAL(9,$Q$22:Q1750)+1</f>
        <v>1729</v>
      </c>
      <c r="B1751" s="223">
        <v>118120011</v>
      </c>
      <c r="C1751" s="223" t="s">
        <v>790</v>
      </c>
      <c r="D1751" s="223" t="s">
        <v>82</v>
      </c>
      <c r="E1751" s="223">
        <v>19</v>
      </c>
      <c r="F1751" s="223">
        <v>7.67</v>
      </c>
      <c r="G1751" s="66" t="str">
        <f>IFERROR(VLOOKUP(B1751:B4791,'DOI TUONG'!$C$2:$E$1306,3,FALSE), "")</f>
        <v/>
      </c>
      <c r="H1751" s="66">
        <f t="shared" si="189"/>
        <v>0</v>
      </c>
      <c r="I1751" s="215">
        <f t="shared" si="190"/>
        <v>7.67</v>
      </c>
      <c r="J1751" s="223">
        <v>87</v>
      </c>
      <c r="K1751" s="66" t="str">
        <f t="shared" si="191"/>
        <v>Khá</v>
      </c>
      <c r="L1751" s="66">
        <f t="shared" si="192"/>
        <v>395000</v>
      </c>
      <c r="M1751" s="218" t="str">
        <f t="shared" si="186"/>
        <v/>
      </c>
      <c r="N1751" s="219" t="str">
        <f t="shared" si="187"/>
        <v/>
      </c>
      <c r="O1751" s="219">
        <f t="shared" si="188"/>
        <v>1</v>
      </c>
      <c r="Q1751" s="114">
        <v>1</v>
      </c>
    </row>
    <row r="1752" spans="1:17" ht="21.75" customHeight="1" x14ac:dyDescent="0.3">
      <c r="A1752" s="214">
        <f>SUBTOTAL(9,$Q$22:Q1751)+1</f>
        <v>1730</v>
      </c>
      <c r="B1752" s="223">
        <v>110120310</v>
      </c>
      <c r="C1752" s="223" t="s">
        <v>2376</v>
      </c>
      <c r="D1752" s="223" t="s">
        <v>50</v>
      </c>
      <c r="E1752" s="223">
        <v>16.5</v>
      </c>
      <c r="F1752" s="223">
        <v>7.67</v>
      </c>
      <c r="G1752" s="66" t="str">
        <f>IFERROR(VLOOKUP(B1752:B4792,'DOI TUONG'!$C$2:$E$1306,3,FALSE), "")</f>
        <v/>
      </c>
      <c r="H1752" s="66">
        <f t="shared" si="189"/>
        <v>0</v>
      </c>
      <c r="I1752" s="215">
        <f t="shared" si="190"/>
        <v>7.67</v>
      </c>
      <c r="J1752" s="223">
        <v>87</v>
      </c>
      <c r="K1752" s="66" t="str">
        <f t="shared" si="191"/>
        <v>Khá</v>
      </c>
      <c r="L1752" s="66">
        <f t="shared" si="192"/>
        <v>395000</v>
      </c>
      <c r="M1752" s="218" t="str">
        <f t="shared" si="186"/>
        <v/>
      </c>
      <c r="N1752" s="219" t="str">
        <f t="shared" si="187"/>
        <v/>
      </c>
      <c r="O1752" s="219">
        <f t="shared" si="188"/>
        <v>1</v>
      </c>
      <c r="Q1752" s="114">
        <v>1</v>
      </c>
    </row>
    <row r="1753" spans="1:17" ht="21.75" customHeight="1" x14ac:dyDescent="0.3">
      <c r="A1753" s="214">
        <f>SUBTOTAL(9,$Q$22:Q1752)+1</f>
        <v>1731</v>
      </c>
      <c r="B1753" s="223">
        <v>106120142</v>
      </c>
      <c r="C1753" s="223" t="s">
        <v>3556</v>
      </c>
      <c r="D1753" s="223" t="s">
        <v>323</v>
      </c>
      <c r="E1753" s="223">
        <v>16</v>
      </c>
      <c r="F1753" s="223">
        <v>7.67</v>
      </c>
      <c r="G1753" s="66" t="str">
        <f>IFERROR(VLOOKUP(B1753:B4793,'DOI TUONG'!$C$2:$E$1306,3,FALSE), "")</f>
        <v/>
      </c>
      <c r="H1753" s="66">
        <f t="shared" si="189"/>
        <v>0</v>
      </c>
      <c r="I1753" s="215">
        <f t="shared" si="190"/>
        <v>7.67</v>
      </c>
      <c r="J1753" s="223">
        <v>86</v>
      </c>
      <c r="K1753" s="66" t="str">
        <f t="shared" si="191"/>
        <v>Khá</v>
      </c>
      <c r="L1753" s="66">
        <f t="shared" si="192"/>
        <v>395000</v>
      </c>
      <c r="M1753" s="218" t="str">
        <f t="shared" si="186"/>
        <v/>
      </c>
      <c r="N1753" s="219" t="str">
        <f t="shared" si="187"/>
        <v/>
      </c>
      <c r="O1753" s="219">
        <f t="shared" si="188"/>
        <v>1</v>
      </c>
      <c r="Q1753" s="114">
        <v>1</v>
      </c>
    </row>
    <row r="1754" spans="1:17" ht="21.75" customHeight="1" x14ac:dyDescent="0.3">
      <c r="A1754" s="214">
        <f>SUBTOTAL(9,$Q$22:Q1753)+1</f>
        <v>1732</v>
      </c>
      <c r="B1754" s="223">
        <v>110110380</v>
      </c>
      <c r="C1754" s="223" t="s">
        <v>1471</v>
      </c>
      <c r="D1754" s="223" t="s">
        <v>150</v>
      </c>
      <c r="E1754" s="223">
        <v>19</v>
      </c>
      <c r="F1754" s="223">
        <v>7.67</v>
      </c>
      <c r="G1754" s="66" t="str">
        <f>IFERROR(VLOOKUP(B1754:B4794,'DOI TUONG'!$C$2:$E$1306,3,FALSE), "")</f>
        <v/>
      </c>
      <c r="H1754" s="66">
        <f t="shared" si="189"/>
        <v>0</v>
      </c>
      <c r="I1754" s="215">
        <f t="shared" si="190"/>
        <v>7.67</v>
      </c>
      <c r="J1754" s="223">
        <v>86</v>
      </c>
      <c r="K1754" s="66" t="str">
        <f t="shared" si="191"/>
        <v>Khá</v>
      </c>
      <c r="L1754" s="66">
        <f t="shared" si="192"/>
        <v>395000</v>
      </c>
      <c r="M1754" s="218" t="str">
        <f t="shared" si="186"/>
        <v/>
      </c>
      <c r="N1754" s="219" t="str">
        <f t="shared" si="187"/>
        <v/>
      </c>
      <c r="O1754" s="219">
        <f t="shared" si="188"/>
        <v>1</v>
      </c>
      <c r="Q1754" s="114">
        <v>1</v>
      </c>
    </row>
    <row r="1755" spans="1:17" ht="21.75" customHeight="1" x14ac:dyDescent="0.3">
      <c r="A1755" s="214">
        <f>SUBTOTAL(9,$Q$22:Q1754)+1</f>
        <v>1733</v>
      </c>
      <c r="B1755" s="223">
        <v>121130062</v>
      </c>
      <c r="C1755" s="223" t="s">
        <v>1485</v>
      </c>
      <c r="D1755" s="223" t="s">
        <v>134</v>
      </c>
      <c r="E1755" s="223">
        <v>16.5</v>
      </c>
      <c r="F1755" s="223">
        <v>7.47</v>
      </c>
      <c r="G1755" s="66" t="str">
        <f>IFERROR(VLOOKUP(B1755:B4795,'DOI TUONG'!$C$2:$E$1306,3,FALSE), "")</f>
        <v>LP</v>
      </c>
      <c r="H1755" s="66">
        <f t="shared" si="189"/>
        <v>0.2</v>
      </c>
      <c r="I1755" s="215">
        <f t="shared" si="190"/>
        <v>7.67</v>
      </c>
      <c r="J1755" s="223">
        <v>86</v>
      </c>
      <c r="K1755" s="66" t="str">
        <f t="shared" si="191"/>
        <v>Khá</v>
      </c>
      <c r="L1755" s="66">
        <f t="shared" si="192"/>
        <v>395000</v>
      </c>
      <c r="M1755" s="218" t="str">
        <f t="shared" si="186"/>
        <v/>
      </c>
      <c r="N1755" s="219" t="str">
        <f t="shared" si="187"/>
        <v/>
      </c>
      <c r="O1755" s="219">
        <f t="shared" si="188"/>
        <v>1</v>
      </c>
      <c r="Q1755" s="114">
        <v>1</v>
      </c>
    </row>
    <row r="1756" spans="1:17" ht="21.75" customHeight="1" x14ac:dyDescent="0.3">
      <c r="A1756" s="214">
        <f>SUBTOTAL(9,$Q$22:Q1755)+1</f>
        <v>1734</v>
      </c>
      <c r="B1756" s="223">
        <v>104140169</v>
      </c>
      <c r="C1756" s="223" t="s">
        <v>1725</v>
      </c>
      <c r="D1756" s="223" t="s">
        <v>1717</v>
      </c>
      <c r="E1756" s="223">
        <v>17</v>
      </c>
      <c r="F1756" s="223">
        <v>7.67</v>
      </c>
      <c r="G1756" s="66" t="str">
        <f>IFERROR(VLOOKUP(B1756:B4796,'DOI TUONG'!$C$2:$E$1306,3,FALSE), "")</f>
        <v/>
      </c>
      <c r="H1756" s="66">
        <f t="shared" si="189"/>
        <v>0</v>
      </c>
      <c r="I1756" s="215">
        <f t="shared" si="190"/>
        <v>7.67</v>
      </c>
      <c r="J1756" s="223">
        <v>85</v>
      </c>
      <c r="K1756" s="66" t="str">
        <f t="shared" si="191"/>
        <v>Khá</v>
      </c>
      <c r="L1756" s="66">
        <f t="shared" si="192"/>
        <v>395000</v>
      </c>
      <c r="M1756" s="218" t="str">
        <f t="shared" ref="M1756:M1819" si="193">IF(K1756="Xuất sắc",1,"")</f>
        <v/>
      </c>
      <c r="N1756" s="219" t="str">
        <f t="shared" ref="N1756:N1819" si="194">IF(K1756="Giỏi",1,"")</f>
        <v/>
      </c>
      <c r="O1756" s="219">
        <f t="shared" ref="O1756:O1819" si="195">IF(K1756="Khá",1,"")</f>
        <v>1</v>
      </c>
      <c r="Q1756" s="114">
        <v>1</v>
      </c>
    </row>
    <row r="1757" spans="1:17" ht="21.75" customHeight="1" x14ac:dyDescent="0.3">
      <c r="A1757" s="214">
        <f>SUBTOTAL(9,$Q$22:Q1756)+1</f>
        <v>1735</v>
      </c>
      <c r="B1757" s="223">
        <v>105140323</v>
      </c>
      <c r="C1757" s="223" t="s">
        <v>3467</v>
      </c>
      <c r="D1757" s="223" t="s">
        <v>1893</v>
      </c>
      <c r="E1757" s="223">
        <v>21</v>
      </c>
      <c r="F1757" s="223">
        <v>7.67</v>
      </c>
      <c r="G1757" s="66" t="str">
        <f>IFERROR(VLOOKUP(B1757:B4797,'DOI TUONG'!$C$2:$E$1306,3,FALSE), "")</f>
        <v/>
      </c>
      <c r="H1757" s="66">
        <f t="shared" si="189"/>
        <v>0</v>
      </c>
      <c r="I1757" s="215">
        <f t="shared" si="190"/>
        <v>7.67</v>
      </c>
      <c r="J1757" s="223">
        <v>85</v>
      </c>
      <c r="K1757" s="66" t="str">
        <f t="shared" si="191"/>
        <v>Khá</v>
      </c>
      <c r="L1757" s="66">
        <f t="shared" si="192"/>
        <v>395000</v>
      </c>
      <c r="M1757" s="218" t="str">
        <f t="shared" si="193"/>
        <v/>
      </c>
      <c r="N1757" s="219" t="str">
        <f t="shared" si="194"/>
        <v/>
      </c>
      <c r="O1757" s="219">
        <f t="shared" si="195"/>
        <v>1</v>
      </c>
      <c r="Q1757" s="114">
        <v>1</v>
      </c>
    </row>
    <row r="1758" spans="1:17" ht="21.75" customHeight="1" x14ac:dyDescent="0.3">
      <c r="A1758" s="214">
        <f>SUBTOTAL(9,$Q$22:Q1757)+1</f>
        <v>1736</v>
      </c>
      <c r="B1758" s="223">
        <v>109120398</v>
      </c>
      <c r="C1758" s="223" t="s">
        <v>2281</v>
      </c>
      <c r="D1758" s="223" t="s">
        <v>99</v>
      </c>
      <c r="E1758" s="223">
        <v>19</v>
      </c>
      <c r="F1758" s="223">
        <v>7.67</v>
      </c>
      <c r="G1758" s="66" t="str">
        <f>IFERROR(VLOOKUP(B1758:B4798,'DOI TUONG'!$C$2:$E$1306,3,FALSE), "")</f>
        <v/>
      </c>
      <c r="H1758" s="66">
        <f t="shared" si="189"/>
        <v>0</v>
      </c>
      <c r="I1758" s="215">
        <f t="shared" si="190"/>
        <v>7.67</v>
      </c>
      <c r="J1758" s="223">
        <v>85</v>
      </c>
      <c r="K1758" s="66" t="str">
        <f t="shared" si="191"/>
        <v>Khá</v>
      </c>
      <c r="L1758" s="66">
        <f t="shared" si="192"/>
        <v>395000</v>
      </c>
      <c r="M1758" s="218" t="str">
        <f t="shared" si="193"/>
        <v/>
      </c>
      <c r="N1758" s="219" t="str">
        <f t="shared" si="194"/>
        <v/>
      </c>
      <c r="O1758" s="219">
        <f t="shared" si="195"/>
        <v>1</v>
      </c>
      <c r="Q1758" s="114">
        <v>1</v>
      </c>
    </row>
    <row r="1759" spans="1:17" ht="21.75" customHeight="1" x14ac:dyDescent="0.3">
      <c r="A1759" s="214">
        <f>SUBTOTAL(9,$Q$22:Q1758)+1</f>
        <v>1737</v>
      </c>
      <c r="B1759" s="223">
        <v>110110322</v>
      </c>
      <c r="C1759" s="223" t="s">
        <v>1591</v>
      </c>
      <c r="D1759" s="223" t="s">
        <v>150</v>
      </c>
      <c r="E1759" s="223">
        <v>19</v>
      </c>
      <c r="F1759" s="223">
        <v>7.67</v>
      </c>
      <c r="G1759" s="66" t="str">
        <f>IFERROR(VLOOKUP(B1759:B4799,'DOI TUONG'!$C$2:$E$1306,3,FALSE), "")</f>
        <v/>
      </c>
      <c r="H1759" s="66">
        <f t="shared" si="189"/>
        <v>0</v>
      </c>
      <c r="I1759" s="215">
        <f t="shared" si="190"/>
        <v>7.67</v>
      </c>
      <c r="J1759" s="223">
        <v>85</v>
      </c>
      <c r="K1759" s="66" t="str">
        <f t="shared" si="191"/>
        <v>Khá</v>
      </c>
      <c r="L1759" s="66">
        <f t="shared" si="192"/>
        <v>395000</v>
      </c>
      <c r="M1759" s="218" t="str">
        <f t="shared" si="193"/>
        <v/>
      </c>
      <c r="N1759" s="219" t="str">
        <f t="shared" si="194"/>
        <v/>
      </c>
      <c r="O1759" s="219">
        <f t="shared" si="195"/>
        <v>1</v>
      </c>
      <c r="Q1759" s="114">
        <v>1</v>
      </c>
    </row>
    <row r="1760" spans="1:17" ht="21.75" customHeight="1" x14ac:dyDescent="0.3">
      <c r="A1760" s="214">
        <f>SUBTOTAL(9,$Q$22:Q1759)+1</f>
        <v>1738</v>
      </c>
      <c r="B1760" s="223">
        <v>101120206</v>
      </c>
      <c r="C1760" s="223" t="s">
        <v>3175</v>
      </c>
      <c r="D1760" s="223" t="s">
        <v>343</v>
      </c>
      <c r="E1760" s="223">
        <v>15.5</v>
      </c>
      <c r="F1760" s="223">
        <v>7.67</v>
      </c>
      <c r="G1760" s="66" t="str">
        <f>IFERROR(VLOOKUP(B1760:B4800,'DOI TUONG'!$C$2:$E$1306,3,FALSE), "")</f>
        <v/>
      </c>
      <c r="H1760" s="66">
        <f t="shared" si="189"/>
        <v>0</v>
      </c>
      <c r="I1760" s="215">
        <f t="shared" si="190"/>
        <v>7.67</v>
      </c>
      <c r="J1760" s="223">
        <v>84</v>
      </c>
      <c r="K1760" s="66" t="str">
        <f t="shared" si="191"/>
        <v>Khá</v>
      </c>
      <c r="L1760" s="66">
        <f t="shared" si="192"/>
        <v>395000</v>
      </c>
      <c r="M1760" s="218" t="str">
        <f t="shared" si="193"/>
        <v/>
      </c>
      <c r="N1760" s="219" t="str">
        <f t="shared" si="194"/>
        <v/>
      </c>
      <c r="O1760" s="219">
        <f t="shared" si="195"/>
        <v>1</v>
      </c>
      <c r="Q1760" s="114">
        <v>1</v>
      </c>
    </row>
    <row r="1761" spans="1:17" ht="21.75" customHeight="1" x14ac:dyDescent="0.3">
      <c r="A1761" s="214">
        <f>SUBTOTAL(9,$Q$22:Q1760)+1</f>
        <v>1739</v>
      </c>
      <c r="B1761" s="223">
        <v>102140127</v>
      </c>
      <c r="C1761" s="223" t="s">
        <v>450</v>
      </c>
      <c r="D1761" s="223" t="s">
        <v>1806</v>
      </c>
      <c r="E1761" s="223">
        <v>18</v>
      </c>
      <c r="F1761" s="223">
        <v>7.67</v>
      </c>
      <c r="G1761" s="66" t="str">
        <f>IFERROR(VLOOKUP(B1761:B4801,'DOI TUONG'!$C$2:$E$1306,3,FALSE), "")</f>
        <v/>
      </c>
      <c r="H1761" s="66">
        <f t="shared" si="189"/>
        <v>0</v>
      </c>
      <c r="I1761" s="215">
        <f t="shared" si="190"/>
        <v>7.67</v>
      </c>
      <c r="J1761" s="223">
        <v>84</v>
      </c>
      <c r="K1761" s="66" t="str">
        <f t="shared" si="191"/>
        <v>Khá</v>
      </c>
      <c r="L1761" s="66">
        <f t="shared" si="192"/>
        <v>395000</v>
      </c>
      <c r="M1761" s="218" t="str">
        <f t="shared" si="193"/>
        <v/>
      </c>
      <c r="N1761" s="219" t="str">
        <f t="shared" si="194"/>
        <v/>
      </c>
      <c r="O1761" s="219">
        <f t="shared" si="195"/>
        <v>1</v>
      </c>
      <c r="Q1761" s="114">
        <v>1</v>
      </c>
    </row>
    <row r="1762" spans="1:17" ht="21.75" customHeight="1" x14ac:dyDescent="0.3">
      <c r="A1762" s="214">
        <f>SUBTOTAL(9,$Q$22:Q1761)+1</f>
        <v>1740</v>
      </c>
      <c r="B1762" s="223">
        <v>105140280</v>
      </c>
      <c r="C1762" s="223" t="s">
        <v>3468</v>
      </c>
      <c r="D1762" s="223" t="s">
        <v>1893</v>
      </c>
      <c r="E1762" s="223">
        <v>18</v>
      </c>
      <c r="F1762" s="223">
        <v>7.67</v>
      </c>
      <c r="G1762" s="66" t="str">
        <f>IFERROR(VLOOKUP(B1762:B4802,'DOI TUONG'!$C$2:$E$1306,3,FALSE), "")</f>
        <v/>
      </c>
      <c r="H1762" s="66">
        <f t="shared" si="189"/>
        <v>0</v>
      </c>
      <c r="I1762" s="215">
        <f t="shared" si="190"/>
        <v>7.67</v>
      </c>
      <c r="J1762" s="223">
        <v>84</v>
      </c>
      <c r="K1762" s="66" t="str">
        <f t="shared" si="191"/>
        <v>Khá</v>
      </c>
      <c r="L1762" s="66">
        <f t="shared" si="192"/>
        <v>395000</v>
      </c>
      <c r="M1762" s="218" t="str">
        <f t="shared" si="193"/>
        <v/>
      </c>
      <c r="N1762" s="219" t="str">
        <f t="shared" si="194"/>
        <v/>
      </c>
      <c r="O1762" s="219">
        <f t="shared" si="195"/>
        <v>1</v>
      </c>
      <c r="Q1762" s="114">
        <v>1</v>
      </c>
    </row>
    <row r="1763" spans="1:17" ht="21.75" customHeight="1" x14ac:dyDescent="0.3">
      <c r="A1763" s="214">
        <f>SUBTOTAL(9,$Q$22:Q1762)+1</f>
        <v>1741</v>
      </c>
      <c r="B1763" s="223">
        <v>105140073</v>
      </c>
      <c r="C1763" s="223" t="s">
        <v>3469</v>
      </c>
      <c r="D1763" s="223" t="s">
        <v>1884</v>
      </c>
      <c r="E1763" s="223">
        <v>16</v>
      </c>
      <c r="F1763" s="223">
        <v>7.67</v>
      </c>
      <c r="G1763" s="66" t="str">
        <f>IFERROR(VLOOKUP(B1763:B4803,'DOI TUONG'!$C$2:$E$1306,3,FALSE), "")</f>
        <v/>
      </c>
      <c r="H1763" s="66">
        <f t="shared" si="189"/>
        <v>0</v>
      </c>
      <c r="I1763" s="215">
        <f t="shared" si="190"/>
        <v>7.67</v>
      </c>
      <c r="J1763" s="223">
        <v>83</v>
      </c>
      <c r="K1763" s="66" t="str">
        <f t="shared" si="191"/>
        <v>Khá</v>
      </c>
      <c r="L1763" s="66">
        <f t="shared" si="192"/>
        <v>395000</v>
      </c>
      <c r="M1763" s="218" t="str">
        <f t="shared" si="193"/>
        <v/>
      </c>
      <c r="N1763" s="219" t="str">
        <f t="shared" si="194"/>
        <v/>
      </c>
      <c r="O1763" s="219">
        <f t="shared" si="195"/>
        <v>1</v>
      </c>
      <c r="Q1763" s="114">
        <v>1</v>
      </c>
    </row>
    <row r="1764" spans="1:17" ht="21.75" customHeight="1" x14ac:dyDescent="0.3">
      <c r="A1764" s="214">
        <f>SUBTOTAL(9,$Q$22:Q1763)+1</f>
        <v>1742</v>
      </c>
      <c r="B1764" s="223">
        <v>110110116</v>
      </c>
      <c r="C1764" s="223" t="s">
        <v>3943</v>
      </c>
      <c r="D1764" s="223" t="s">
        <v>214</v>
      </c>
      <c r="E1764" s="223">
        <v>20</v>
      </c>
      <c r="F1764" s="223">
        <v>7.67</v>
      </c>
      <c r="G1764" s="66" t="str">
        <f>IFERROR(VLOOKUP(B1764:B4804,'DOI TUONG'!$C$2:$E$1306,3,FALSE), "")</f>
        <v/>
      </c>
      <c r="H1764" s="66">
        <f t="shared" si="189"/>
        <v>0</v>
      </c>
      <c r="I1764" s="215">
        <f t="shared" si="190"/>
        <v>7.67</v>
      </c>
      <c r="J1764" s="223">
        <v>83</v>
      </c>
      <c r="K1764" s="66" t="str">
        <f t="shared" si="191"/>
        <v>Khá</v>
      </c>
      <c r="L1764" s="66">
        <f t="shared" si="192"/>
        <v>395000</v>
      </c>
      <c r="M1764" s="218" t="str">
        <f t="shared" si="193"/>
        <v/>
      </c>
      <c r="N1764" s="219" t="str">
        <f t="shared" si="194"/>
        <v/>
      </c>
      <c r="O1764" s="219">
        <f t="shared" si="195"/>
        <v>1</v>
      </c>
      <c r="Q1764" s="114">
        <v>1</v>
      </c>
    </row>
    <row r="1765" spans="1:17" ht="21.75" customHeight="1" x14ac:dyDescent="0.3">
      <c r="A1765" s="214">
        <f>SUBTOTAL(9,$Q$22:Q1764)+1</f>
        <v>1743</v>
      </c>
      <c r="B1765" s="223">
        <v>101110310</v>
      </c>
      <c r="C1765" s="223" t="s">
        <v>905</v>
      </c>
      <c r="D1765" s="223" t="s">
        <v>270</v>
      </c>
      <c r="E1765" s="223">
        <v>22</v>
      </c>
      <c r="F1765" s="223">
        <v>7.67</v>
      </c>
      <c r="G1765" s="66" t="str">
        <f>IFERROR(VLOOKUP(B1765:B4805,'DOI TUONG'!$C$2:$E$1306,3,FALSE), "")</f>
        <v/>
      </c>
      <c r="H1765" s="66">
        <f t="shared" si="189"/>
        <v>0</v>
      </c>
      <c r="I1765" s="215">
        <f t="shared" si="190"/>
        <v>7.67</v>
      </c>
      <c r="J1765" s="223">
        <v>82</v>
      </c>
      <c r="K1765" s="66" t="str">
        <f t="shared" si="191"/>
        <v>Khá</v>
      </c>
      <c r="L1765" s="66">
        <f t="shared" si="192"/>
        <v>395000</v>
      </c>
      <c r="M1765" s="218" t="str">
        <f t="shared" si="193"/>
        <v/>
      </c>
      <c r="N1765" s="219" t="str">
        <f t="shared" si="194"/>
        <v/>
      </c>
      <c r="O1765" s="219">
        <f t="shared" si="195"/>
        <v>1</v>
      </c>
      <c r="Q1765" s="114">
        <v>1</v>
      </c>
    </row>
    <row r="1766" spans="1:17" ht="21.75" customHeight="1" x14ac:dyDescent="0.3">
      <c r="A1766" s="214">
        <f>SUBTOTAL(9,$Q$22:Q1765)+1</f>
        <v>1744</v>
      </c>
      <c r="B1766" s="223">
        <v>107120084</v>
      </c>
      <c r="C1766" s="223" t="s">
        <v>3616</v>
      </c>
      <c r="D1766" s="223" t="s">
        <v>2945</v>
      </c>
      <c r="E1766" s="223">
        <v>15</v>
      </c>
      <c r="F1766" s="223">
        <v>7.67</v>
      </c>
      <c r="G1766" s="66" t="str">
        <f>IFERROR(VLOOKUP(B1766:B4806,'DOI TUONG'!$C$2:$E$1306,3,FALSE), "")</f>
        <v/>
      </c>
      <c r="H1766" s="66">
        <f t="shared" si="189"/>
        <v>0</v>
      </c>
      <c r="I1766" s="215">
        <f t="shared" si="190"/>
        <v>7.67</v>
      </c>
      <c r="J1766" s="223">
        <v>82</v>
      </c>
      <c r="K1766" s="66" t="str">
        <f t="shared" si="191"/>
        <v>Khá</v>
      </c>
      <c r="L1766" s="66">
        <f t="shared" si="192"/>
        <v>395000</v>
      </c>
      <c r="M1766" s="218" t="str">
        <f t="shared" si="193"/>
        <v/>
      </c>
      <c r="N1766" s="219" t="str">
        <f t="shared" si="194"/>
        <v/>
      </c>
      <c r="O1766" s="219">
        <f t="shared" si="195"/>
        <v>1</v>
      </c>
      <c r="Q1766" s="114">
        <v>1</v>
      </c>
    </row>
    <row r="1767" spans="1:17" ht="21.75" customHeight="1" x14ac:dyDescent="0.3">
      <c r="A1767" s="214">
        <f>SUBTOTAL(9,$Q$22:Q1766)+1</f>
        <v>1745</v>
      </c>
      <c r="B1767" s="223">
        <v>121140125</v>
      </c>
      <c r="C1767" s="223" t="s">
        <v>1430</v>
      </c>
      <c r="D1767" s="223" t="s">
        <v>2120</v>
      </c>
      <c r="E1767" s="223">
        <v>18</v>
      </c>
      <c r="F1767" s="223">
        <v>7.67</v>
      </c>
      <c r="G1767" s="66" t="str">
        <f>IFERROR(VLOOKUP(B1767:B4807,'DOI TUONG'!$C$2:$E$1306,3,FALSE), "")</f>
        <v/>
      </c>
      <c r="H1767" s="66">
        <f t="shared" si="189"/>
        <v>0</v>
      </c>
      <c r="I1767" s="215">
        <f t="shared" si="190"/>
        <v>7.67</v>
      </c>
      <c r="J1767" s="223">
        <v>82</v>
      </c>
      <c r="K1767" s="66" t="str">
        <f t="shared" si="191"/>
        <v>Khá</v>
      </c>
      <c r="L1767" s="66">
        <f t="shared" si="192"/>
        <v>395000</v>
      </c>
      <c r="M1767" s="218" t="str">
        <f t="shared" si="193"/>
        <v/>
      </c>
      <c r="N1767" s="219" t="str">
        <f t="shared" si="194"/>
        <v/>
      </c>
      <c r="O1767" s="219">
        <f t="shared" si="195"/>
        <v>1</v>
      </c>
      <c r="Q1767" s="114">
        <v>1</v>
      </c>
    </row>
    <row r="1768" spans="1:17" ht="21.75" customHeight="1" x14ac:dyDescent="0.3">
      <c r="A1768" s="214">
        <f>SUBTOTAL(9,$Q$22:Q1767)+1</f>
        <v>1746</v>
      </c>
      <c r="B1768" s="223">
        <v>110120150</v>
      </c>
      <c r="C1768" s="223" t="s">
        <v>856</v>
      </c>
      <c r="D1768" s="223" t="s">
        <v>61</v>
      </c>
      <c r="E1768" s="223">
        <v>14.5</v>
      </c>
      <c r="F1768" s="223">
        <v>7.67</v>
      </c>
      <c r="G1768" s="66" t="str">
        <f>IFERROR(VLOOKUP(B1768:B4808,'DOI TUONG'!$C$2:$E$1306,3,FALSE), "")</f>
        <v/>
      </c>
      <c r="H1768" s="66">
        <f t="shared" si="189"/>
        <v>0</v>
      </c>
      <c r="I1768" s="215">
        <f t="shared" si="190"/>
        <v>7.67</v>
      </c>
      <c r="J1768" s="223">
        <v>82</v>
      </c>
      <c r="K1768" s="66" t="str">
        <f t="shared" si="191"/>
        <v>Khá</v>
      </c>
      <c r="L1768" s="66">
        <f t="shared" si="192"/>
        <v>395000</v>
      </c>
      <c r="M1768" s="218" t="str">
        <f t="shared" si="193"/>
        <v/>
      </c>
      <c r="N1768" s="219" t="str">
        <f t="shared" si="194"/>
        <v/>
      </c>
      <c r="O1768" s="219">
        <f t="shared" si="195"/>
        <v>1</v>
      </c>
      <c r="Q1768" s="114">
        <v>1</v>
      </c>
    </row>
    <row r="1769" spans="1:17" ht="21.75" customHeight="1" x14ac:dyDescent="0.3">
      <c r="A1769" s="214">
        <f>SUBTOTAL(9,$Q$22:Q1768)+1</f>
        <v>1747</v>
      </c>
      <c r="B1769" s="223">
        <v>104140070</v>
      </c>
      <c r="C1769" s="223" t="s">
        <v>3105</v>
      </c>
      <c r="D1769" s="223" t="s">
        <v>1714</v>
      </c>
      <c r="E1769" s="223">
        <v>20</v>
      </c>
      <c r="F1769" s="223">
        <v>7.67</v>
      </c>
      <c r="G1769" s="66" t="str">
        <f>IFERROR(VLOOKUP(B1769:B4809,'DOI TUONG'!$C$2:$E$1306,3,FALSE), "")</f>
        <v/>
      </c>
      <c r="H1769" s="66">
        <f t="shared" si="189"/>
        <v>0</v>
      </c>
      <c r="I1769" s="215">
        <f t="shared" si="190"/>
        <v>7.67</v>
      </c>
      <c r="J1769" s="223">
        <v>81</v>
      </c>
      <c r="K1769" s="66" t="str">
        <f t="shared" si="191"/>
        <v>Khá</v>
      </c>
      <c r="L1769" s="66">
        <f t="shared" si="192"/>
        <v>395000</v>
      </c>
      <c r="M1769" s="218" t="str">
        <f t="shared" si="193"/>
        <v/>
      </c>
      <c r="N1769" s="219" t="str">
        <f t="shared" si="194"/>
        <v/>
      </c>
      <c r="O1769" s="219">
        <f t="shared" si="195"/>
        <v>1</v>
      </c>
      <c r="Q1769" s="114">
        <v>1</v>
      </c>
    </row>
    <row r="1770" spans="1:17" ht="21.75" customHeight="1" x14ac:dyDescent="0.3">
      <c r="A1770" s="214">
        <f>SUBTOTAL(9,$Q$22:Q1769)+1</f>
        <v>1748</v>
      </c>
      <c r="B1770" s="223">
        <v>109120279</v>
      </c>
      <c r="C1770" s="223" t="s">
        <v>636</v>
      </c>
      <c r="D1770" s="223" t="s">
        <v>204</v>
      </c>
      <c r="E1770" s="223">
        <v>17</v>
      </c>
      <c r="F1770" s="223">
        <v>7.66</v>
      </c>
      <c r="G1770" s="66" t="str">
        <f>IFERROR(VLOOKUP(B1770:B4810,'DOI TUONG'!$C$2:$E$1306,3,FALSE), "")</f>
        <v/>
      </c>
      <c r="H1770" s="66">
        <f t="shared" si="189"/>
        <v>0</v>
      </c>
      <c r="I1770" s="215">
        <f t="shared" si="190"/>
        <v>7.66</v>
      </c>
      <c r="J1770" s="223">
        <v>90</v>
      </c>
      <c r="K1770" s="66" t="str">
        <f t="shared" si="191"/>
        <v>Khá</v>
      </c>
      <c r="L1770" s="66">
        <f t="shared" si="192"/>
        <v>395000</v>
      </c>
      <c r="M1770" s="218" t="str">
        <f t="shared" si="193"/>
        <v/>
      </c>
      <c r="N1770" s="219" t="str">
        <f t="shared" si="194"/>
        <v/>
      </c>
      <c r="O1770" s="219">
        <f t="shared" si="195"/>
        <v>1</v>
      </c>
      <c r="Q1770" s="114">
        <v>1</v>
      </c>
    </row>
    <row r="1771" spans="1:17" ht="21.75" customHeight="1" x14ac:dyDescent="0.3">
      <c r="A1771" s="214">
        <f>SUBTOTAL(9,$Q$22:Q1770)+1</f>
        <v>1749</v>
      </c>
      <c r="B1771" s="223">
        <v>101110338</v>
      </c>
      <c r="C1771" s="223" t="s">
        <v>2991</v>
      </c>
      <c r="D1771" s="223" t="s">
        <v>270</v>
      </c>
      <c r="E1771" s="223">
        <v>22</v>
      </c>
      <c r="F1771" s="223">
        <v>7.36</v>
      </c>
      <c r="G1771" s="66" t="str">
        <f>IFERROR(VLOOKUP(B1771:B4811,'DOI TUONG'!$C$2:$E$1306,3,FALSE), "")</f>
        <v>LT</v>
      </c>
      <c r="H1771" s="66">
        <f t="shared" si="189"/>
        <v>0.3</v>
      </c>
      <c r="I1771" s="215">
        <f t="shared" si="190"/>
        <v>7.66</v>
      </c>
      <c r="J1771" s="223">
        <v>90</v>
      </c>
      <c r="K1771" s="66" t="str">
        <f t="shared" si="191"/>
        <v>Khá</v>
      </c>
      <c r="L1771" s="66">
        <f t="shared" si="192"/>
        <v>395000</v>
      </c>
      <c r="M1771" s="218" t="str">
        <f t="shared" si="193"/>
        <v/>
      </c>
      <c r="N1771" s="219" t="str">
        <f t="shared" si="194"/>
        <v/>
      </c>
      <c r="O1771" s="219">
        <f t="shared" si="195"/>
        <v>1</v>
      </c>
      <c r="Q1771" s="114">
        <v>1</v>
      </c>
    </row>
    <row r="1772" spans="1:17" ht="21.75" customHeight="1" x14ac:dyDescent="0.3">
      <c r="A1772" s="214">
        <f>SUBTOTAL(9,$Q$22:Q1771)+1</f>
        <v>1750</v>
      </c>
      <c r="B1772" s="223">
        <v>117120141</v>
      </c>
      <c r="C1772" s="223" t="s">
        <v>1079</v>
      </c>
      <c r="D1772" s="223" t="s">
        <v>92</v>
      </c>
      <c r="E1772" s="223">
        <v>15</v>
      </c>
      <c r="F1772" s="223">
        <v>7.66</v>
      </c>
      <c r="G1772" s="66" t="str">
        <f>IFERROR(VLOOKUP(B1772:B4812,'DOI TUONG'!$C$2:$E$1306,3,FALSE), "")</f>
        <v/>
      </c>
      <c r="H1772" s="66">
        <f t="shared" si="189"/>
        <v>0</v>
      </c>
      <c r="I1772" s="215">
        <f t="shared" si="190"/>
        <v>7.66</v>
      </c>
      <c r="J1772" s="223">
        <v>89</v>
      </c>
      <c r="K1772" s="66" t="str">
        <f t="shared" si="191"/>
        <v>Khá</v>
      </c>
      <c r="L1772" s="66">
        <f t="shared" si="192"/>
        <v>395000</v>
      </c>
      <c r="M1772" s="218" t="str">
        <f t="shared" si="193"/>
        <v/>
      </c>
      <c r="N1772" s="219" t="str">
        <f t="shared" si="194"/>
        <v/>
      </c>
      <c r="O1772" s="219">
        <f t="shared" si="195"/>
        <v>1</v>
      </c>
      <c r="Q1772" s="114">
        <v>1</v>
      </c>
    </row>
    <row r="1773" spans="1:17" ht="21.75" customHeight="1" x14ac:dyDescent="0.3">
      <c r="A1773" s="214">
        <f>SUBTOTAL(9,$Q$22:Q1772)+1</f>
        <v>1751</v>
      </c>
      <c r="B1773" s="223">
        <v>102130174</v>
      </c>
      <c r="C1773" s="223" t="s">
        <v>3356</v>
      </c>
      <c r="D1773" s="223" t="s">
        <v>142</v>
      </c>
      <c r="E1773" s="223">
        <v>18</v>
      </c>
      <c r="F1773" s="223">
        <v>7.66</v>
      </c>
      <c r="G1773" s="66" t="str">
        <f>IFERROR(VLOOKUP(B1773:B4813,'DOI TUONG'!$C$2:$E$1306,3,FALSE), "")</f>
        <v/>
      </c>
      <c r="H1773" s="66">
        <f t="shared" si="189"/>
        <v>0</v>
      </c>
      <c r="I1773" s="215">
        <f t="shared" si="190"/>
        <v>7.66</v>
      </c>
      <c r="J1773" s="223">
        <v>88</v>
      </c>
      <c r="K1773" s="66" t="str">
        <f t="shared" si="191"/>
        <v>Khá</v>
      </c>
      <c r="L1773" s="66">
        <f t="shared" si="192"/>
        <v>395000</v>
      </c>
      <c r="M1773" s="218" t="str">
        <f t="shared" si="193"/>
        <v/>
      </c>
      <c r="N1773" s="219" t="str">
        <f t="shared" si="194"/>
        <v/>
      </c>
      <c r="O1773" s="219">
        <f t="shared" si="195"/>
        <v>1</v>
      </c>
      <c r="Q1773" s="114">
        <v>1</v>
      </c>
    </row>
    <row r="1774" spans="1:17" ht="21.75" customHeight="1" x14ac:dyDescent="0.3">
      <c r="A1774" s="214">
        <f>SUBTOTAL(9,$Q$22:Q1773)+1</f>
        <v>1752</v>
      </c>
      <c r="B1774" s="223">
        <v>117130016</v>
      </c>
      <c r="C1774" s="223" t="s">
        <v>1422</v>
      </c>
      <c r="D1774" s="223" t="s">
        <v>295</v>
      </c>
      <c r="E1774" s="223">
        <v>16</v>
      </c>
      <c r="F1774" s="223">
        <v>7.66</v>
      </c>
      <c r="G1774" s="66" t="str">
        <f>IFERROR(VLOOKUP(B1774:B4814,'DOI TUONG'!$C$2:$E$1306,3,FALSE), "")</f>
        <v/>
      </c>
      <c r="H1774" s="66">
        <f t="shared" si="189"/>
        <v>0</v>
      </c>
      <c r="I1774" s="215">
        <f t="shared" si="190"/>
        <v>7.66</v>
      </c>
      <c r="J1774" s="223">
        <v>88</v>
      </c>
      <c r="K1774" s="66" t="str">
        <f t="shared" si="191"/>
        <v>Khá</v>
      </c>
      <c r="L1774" s="66">
        <f t="shared" si="192"/>
        <v>395000</v>
      </c>
      <c r="M1774" s="218" t="str">
        <f t="shared" si="193"/>
        <v/>
      </c>
      <c r="N1774" s="219" t="str">
        <f t="shared" si="194"/>
        <v/>
      </c>
      <c r="O1774" s="219">
        <f t="shared" si="195"/>
        <v>1</v>
      </c>
      <c r="Q1774" s="114">
        <v>1</v>
      </c>
    </row>
    <row r="1775" spans="1:17" ht="21.75" customHeight="1" x14ac:dyDescent="0.3">
      <c r="A1775" s="214">
        <f>SUBTOTAL(9,$Q$22:Q1774)+1</f>
        <v>1753</v>
      </c>
      <c r="B1775" s="223">
        <v>118130202</v>
      </c>
      <c r="C1775" s="223" t="s">
        <v>2187</v>
      </c>
      <c r="D1775" s="223" t="s">
        <v>59</v>
      </c>
      <c r="E1775" s="223">
        <v>23</v>
      </c>
      <c r="F1775" s="223">
        <v>7.66</v>
      </c>
      <c r="G1775" s="66" t="str">
        <f>IFERROR(VLOOKUP(B1775:B4815,'DOI TUONG'!$C$2:$E$1306,3,FALSE), "")</f>
        <v/>
      </c>
      <c r="H1775" s="66">
        <f t="shared" si="189"/>
        <v>0</v>
      </c>
      <c r="I1775" s="215">
        <f t="shared" si="190"/>
        <v>7.66</v>
      </c>
      <c r="J1775" s="223">
        <v>88</v>
      </c>
      <c r="K1775" s="66" t="str">
        <f t="shared" si="191"/>
        <v>Khá</v>
      </c>
      <c r="L1775" s="66">
        <f t="shared" si="192"/>
        <v>395000</v>
      </c>
      <c r="M1775" s="218" t="str">
        <f t="shared" si="193"/>
        <v/>
      </c>
      <c r="N1775" s="219" t="str">
        <f t="shared" si="194"/>
        <v/>
      </c>
      <c r="O1775" s="219">
        <f t="shared" si="195"/>
        <v>1</v>
      </c>
      <c r="Q1775" s="114">
        <v>1</v>
      </c>
    </row>
    <row r="1776" spans="1:17" ht="21.75" customHeight="1" x14ac:dyDescent="0.3">
      <c r="A1776" s="214">
        <f>SUBTOTAL(9,$Q$22:Q1775)+1</f>
        <v>1754</v>
      </c>
      <c r="B1776" s="223">
        <v>109110526</v>
      </c>
      <c r="C1776" s="223" t="s">
        <v>1658</v>
      </c>
      <c r="D1776" s="223" t="s">
        <v>331</v>
      </c>
      <c r="E1776" s="223">
        <v>21.5</v>
      </c>
      <c r="F1776" s="223">
        <v>7.66</v>
      </c>
      <c r="G1776" s="66" t="str">
        <f>IFERROR(VLOOKUP(B1776:B4816,'DOI TUONG'!$C$2:$E$1306,3,FALSE), "")</f>
        <v/>
      </c>
      <c r="H1776" s="66">
        <f t="shared" si="189"/>
        <v>0</v>
      </c>
      <c r="I1776" s="215">
        <f t="shared" si="190"/>
        <v>7.66</v>
      </c>
      <c r="J1776" s="223">
        <v>88</v>
      </c>
      <c r="K1776" s="66" t="str">
        <f t="shared" si="191"/>
        <v>Khá</v>
      </c>
      <c r="L1776" s="66">
        <f t="shared" si="192"/>
        <v>395000</v>
      </c>
      <c r="M1776" s="218" t="str">
        <f t="shared" si="193"/>
        <v/>
      </c>
      <c r="N1776" s="219" t="str">
        <f t="shared" si="194"/>
        <v/>
      </c>
      <c r="O1776" s="219">
        <f t="shared" si="195"/>
        <v>1</v>
      </c>
      <c r="Q1776" s="114">
        <v>1</v>
      </c>
    </row>
    <row r="1777" spans="1:17" ht="21.75" customHeight="1" x14ac:dyDescent="0.3">
      <c r="A1777" s="214">
        <f>SUBTOTAL(9,$Q$22:Q1776)+1</f>
        <v>1755</v>
      </c>
      <c r="B1777" s="223">
        <v>111110105</v>
      </c>
      <c r="C1777" s="223" t="s">
        <v>4022</v>
      </c>
      <c r="D1777" s="223" t="s">
        <v>254</v>
      </c>
      <c r="E1777" s="223">
        <v>21</v>
      </c>
      <c r="F1777" s="223">
        <v>7.66</v>
      </c>
      <c r="G1777" s="66" t="str">
        <f>IFERROR(VLOOKUP(B1777:B4817,'DOI TUONG'!$C$2:$E$1306,3,FALSE), "")</f>
        <v/>
      </c>
      <c r="H1777" s="66">
        <f t="shared" si="189"/>
        <v>0</v>
      </c>
      <c r="I1777" s="215">
        <f t="shared" si="190"/>
        <v>7.66</v>
      </c>
      <c r="J1777" s="223">
        <v>88</v>
      </c>
      <c r="K1777" s="66" t="str">
        <f t="shared" si="191"/>
        <v>Khá</v>
      </c>
      <c r="L1777" s="66">
        <f t="shared" si="192"/>
        <v>395000</v>
      </c>
      <c r="M1777" s="218" t="str">
        <f t="shared" si="193"/>
        <v/>
      </c>
      <c r="N1777" s="219" t="str">
        <f t="shared" si="194"/>
        <v/>
      </c>
      <c r="O1777" s="219">
        <f t="shared" si="195"/>
        <v>1</v>
      </c>
      <c r="Q1777" s="114">
        <v>1</v>
      </c>
    </row>
    <row r="1778" spans="1:17" ht="21.75" customHeight="1" x14ac:dyDescent="0.3">
      <c r="A1778" s="214">
        <f>SUBTOTAL(9,$Q$22:Q1777)+1</f>
        <v>1756</v>
      </c>
      <c r="B1778" s="223">
        <v>105130154</v>
      </c>
      <c r="C1778" s="223" t="s">
        <v>3471</v>
      </c>
      <c r="D1778" s="223" t="s">
        <v>218</v>
      </c>
      <c r="E1778" s="223">
        <v>23.5</v>
      </c>
      <c r="F1778" s="223">
        <v>7.66</v>
      </c>
      <c r="G1778" s="66" t="str">
        <f>IFERROR(VLOOKUP(B1778:B4818,'DOI TUONG'!$C$2:$E$1306,3,FALSE), "")</f>
        <v/>
      </c>
      <c r="H1778" s="66">
        <f t="shared" si="189"/>
        <v>0</v>
      </c>
      <c r="I1778" s="215">
        <f t="shared" si="190"/>
        <v>7.66</v>
      </c>
      <c r="J1778" s="223">
        <v>87</v>
      </c>
      <c r="K1778" s="66" t="str">
        <f t="shared" si="191"/>
        <v>Khá</v>
      </c>
      <c r="L1778" s="66">
        <f t="shared" si="192"/>
        <v>395000</v>
      </c>
      <c r="M1778" s="218" t="str">
        <f t="shared" si="193"/>
        <v/>
      </c>
      <c r="N1778" s="219" t="str">
        <f t="shared" si="194"/>
        <v/>
      </c>
      <c r="O1778" s="219">
        <f t="shared" si="195"/>
        <v>1</v>
      </c>
      <c r="Q1778" s="114">
        <v>1</v>
      </c>
    </row>
    <row r="1779" spans="1:17" ht="21.75" customHeight="1" x14ac:dyDescent="0.3">
      <c r="A1779" s="214">
        <f>SUBTOTAL(9,$Q$22:Q1778)+1</f>
        <v>1757</v>
      </c>
      <c r="B1779" s="223">
        <v>104110108</v>
      </c>
      <c r="C1779" s="223" t="s">
        <v>1715</v>
      </c>
      <c r="D1779" s="223" t="s">
        <v>197</v>
      </c>
      <c r="E1779" s="223">
        <v>21</v>
      </c>
      <c r="F1779" s="223">
        <v>7.66</v>
      </c>
      <c r="G1779" s="66" t="str">
        <f>IFERROR(VLOOKUP(B1779:B4819,'DOI TUONG'!$C$2:$E$1306,3,FALSE), "")</f>
        <v/>
      </c>
      <c r="H1779" s="66">
        <f t="shared" si="189"/>
        <v>0</v>
      </c>
      <c r="I1779" s="215">
        <f t="shared" si="190"/>
        <v>7.66</v>
      </c>
      <c r="J1779" s="223">
        <v>86</v>
      </c>
      <c r="K1779" s="66" t="str">
        <f t="shared" si="191"/>
        <v>Khá</v>
      </c>
      <c r="L1779" s="66">
        <f t="shared" si="192"/>
        <v>395000</v>
      </c>
      <c r="M1779" s="218" t="str">
        <f t="shared" si="193"/>
        <v/>
      </c>
      <c r="N1779" s="219" t="str">
        <f t="shared" si="194"/>
        <v/>
      </c>
      <c r="O1779" s="219">
        <f t="shared" si="195"/>
        <v>1</v>
      </c>
      <c r="Q1779" s="114">
        <v>1</v>
      </c>
    </row>
    <row r="1780" spans="1:17" ht="21.75" customHeight="1" x14ac:dyDescent="0.3">
      <c r="A1780" s="214">
        <f>SUBTOTAL(9,$Q$22:Q1779)+1</f>
        <v>1758</v>
      </c>
      <c r="B1780" s="223">
        <v>107140077</v>
      </c>
      <c r="C1780" s="223" t="s">
        <v>2064</v>
      </c>
      <c r="D1780" s="223" t="s">
        <v>2028</v>
      </c>
      <c r="E1780" s="223">
        <v>22</v>
      </c>
      <c r="F1780" s="223">
        <v>7.66</v>
      </c>
      <c r="G1780" s="66" t="str">
        <f>IFERROR(VLOOKUP(B1780:B4820,'DOI TUONG'!$C$2:$E$1306,3,FALSE), "")</f>
        <v/>
      </c>
      <c r="H1780" s="66">
        <f t="shared" si="189"/>
        <v>0</v>
      </c>
      <c r="I1780" s="215">
        <f t="shared" si="190"/>
        <v>7.66</v>
      </c>
      <c r="J1780" s="223">
        <v>86</v>
      </c>
      <c r="K1780" s="66" t="str">
        <f t="shared" si="191"/>
        <v>Khá</v>
      </c>
      <c r="L1780" s="66">
        <f t="shared" si="192"/>
        <v>395000</v>
      </c>
      <c r="M1780" s="218" t="str">
        <f t="shared" si="193"/>
        <v/>
      </c>
      <c r="N1780" s="219" t="str">
        <f t="shared" si="194"/>
        <v/>
      </c>
      <c r="O1780" s="219">
        <f t="shared" si="195"/>
        <v>1</v>
      </c>
      <c r="Q1780" s="114">
        <v>1</v>
      </c>
    </row>
    <row r="1781" spans="1:17" ht="21.75" customHeight="1" x14ac:dyDescent="0.3">
      <c r="A1781" s="214">
        <f>SUBTOTAL(9,$Q$22:Q1780)+1</f>
        <v>1759</v>
      </c>
      <c r="B1781" s="223">
        <v>107120146</v>
      </c>
      <c r="C1781" s="223" t="s">
        <v>3617</v>
      </c>
      <c r="D1781" s="223" t="s">
        <v>29</v>
      </c>
      <c r="E1781" s="223">
        <v>16</v>
      </c>
      <c r="F1781" s="223">
        <v>7.66</v>
      </c>
      <c r="G1781" s="66" t="str">
        <f>IFERROR(VLOOKUP(B1781:B4821,'DOI TUONG'!$C$2:$E$1306,3,FALSE), "")</f>
        <v/>
      </c>
      <c r="H1781" s="66">
        <f t="shared" si="189"/>
        <v>0</v>
      </c>
      <c r="I1781" s="215">
        <f t="shared" si="190"/>
        <v>7.66</v>
      </c>
      <c r="J1781" s="223">
        <v>86</v>
      </c>
      <c r="K1781" s="66" t="str">
        <f t="shared" si="191"/>
        <v>Khá</v>
      </c>
      <c r="L1781" s="66">
        <f t="shared" si="192"/>
        <v>395000</v>
      </c>
      <c r="M1781" s="218" t="str">
        <f t="shared" si="193"/>
        <v/>
      </c>
      <c r="N1781" s="219" t="str">
        <f t="shared" si="194"/>
        <v/>
      </c>
      <c r="O1781" s="219">
        <f t="shared" si="195"/>
        <v>1</v>
      </c>
      <c r="Q1781" s="114">
        <v>1</v>
      </c>
    </row>
    <row r="1782" spans="1:17" ht="21.75" customHeight="1" x14ac:dyDescent="0.3">
      <c r="A1782" s="214">
        <f>SUBTOTAL(9,$Q$22:Q1781)+1</f>
        <v>1760</v>
      </c>
      <c r="B1782" s="223">
        <v>105130039</v>
      </c>
      <c r="C1782" s="223" t="s">
        <v>3472</v>
      </c>
      <c r="D1782" s="223" t="s">
        <v>369</v>
      </c>
      <c r="E1782" s="223">
        <v>17.5</v>
      </c>
      <c r="F1782" s="223">
        <v>7.66</v>
      </c>
      <c r="G1782" s="66" t="str">
        <f>IFERROR(VLOOKUP(B1782:B4822,'DOI TUONG'!$C$2:$E$1306,3,FALSE), "")</f>
        <v/>
      </c>
      <c r="H1782" s="66">
        <f t="shared" si="189"/>
        <v>0</v>
      </c>
      <c r="I1782" s="215">
        <f t="shared" si="190"/>
        <v>7.66</v>
      </c>
      <c r="J1782" s="223">
        <v>85</v>
      </c>
      <c r="K1782" s="66" t="str">
        <f t="shared" si="191"/>
        <v>Khá</v>
      </c>
      <c r="L1782" s="66">
        <f t="shared" si="192"/>
        <v>395000</v>
      </c>
      <c r="M1782" s="218" t="str">
        <f t="shared" si="193"/>
        <v/>
      </c>
      <c r="N1782" s="219" t="str">
        <f t="shared" si="194"/>
        <v/>
      </c>
      <c r="O1782" s="219">
        <f t="shared" si="195"/>
        <v>1</v>
      </c>
      <c r="Q1782" s="114">
        <v>1</v>
      </c>
    </row>
    <row r="1783" spans="1:17" ht="21.75" customHeight="1" x14ac:dyDescent="0.3">
      <c r="A1783" s="214">
        <f>SUBTOTAL(9,$Q$22:Q1782)+1</f>
        <v>1761</v>
      </c>
      <c r="B1783" s="223">
        <v>104120078</v>
      </c>
      <c r="C1783" s="223" t="s">
        <v>3106</v>
      </c>
      <c r="D1783" s="223" t="s">
        <v>392</v>
      </c>
      <c r="E1783" s="223">
        <v>17</v>
      </c>
      <c r="F1783" s="223">
        <v>7.66</v>
      </c>
      <c r="G1783" s="66" t="str">
        <f>IFERROR(VLOOKUP(B1783:B4823,'DOI TUONG'!$C$2:$E$1306,3,FALSE), "")</f>
        <v/>
      </c>
      <c r="H1783" s="66">
        <f t="shared" si="189"/>
        <v>0</v>
      </c>
      <c r="I1783" s="215">
        <f t="shared" si="190"/>
        <v>7.66</v>
      </c>
      <c r="J1783" s="223">
        <v>84</v>
      </c>
      <c r="K1783" s="66" t="str">
        <f t="shared" si="191"/>
        <v>Khá</v>
      </c>
      <c r="L1783" s="66">
        <f t="shared" si="192"/>
        <v>395000</v>
      </c>
      <c r="M1783" s="218" t="str">
        <f t="shared" si="193"/>
        <v/>
      </c>
      <c r="N1783" s="219" t="str">
        <f t="shared" si="194"/>
        <v/>
      </c>
      <c r="O1783" s="219">
        <f t="shared" si="195"/>
        <v>1</v>
      </c>
      <c r="Q1783" s="114">
        <v>1</v>
      </c>
    </row>
    <row r="1784" spans="1:17" ht="21.75" customHeight="1" x14ac:dyDescent="0.3">
      <c r="A1784" s="214">
        <f>SUBTOTAL(9,$Q$22:Q1783)+1</f>
        <v>1762</v>
      </c>
      <c r="B1784" s="223">
        <v>105120364</v>
      </c>
      <c r="C1784" s="223" t="s">
        <v>1943</v>
      </c>
      <c r="D1784" s="223" t="s">
        <v>168</v>
      </c>
      <c r="E1784" s="223">
        <v>16</v>
      </c>
      <c r="F1784" s="223">
        <v>7.66</v>
      </c>
      <c r="G1784" s="66" t="str">
        <f>IFERROR(VLOOKUP(B1784:B4824,'DOI TUONG'!$C$2:$E$1306,3,FALSE), "")</f>
        <v/>
      </c>
      <c r="H1784" s="66">
        <f t="shared" si="189"/>
        <v>0</v>
      </c>
      <c r="I1784" s="215">
        <f t="shared" si="190"/>
        <v>7.66</v>
      </c>
      <c r="J1784" s="223">
        <v>84</v>
      </c>
      <c r="K1784" s="66" t="str">
        <f t="shared" si="191"/>
        <v>Khá</v>
      </c>
      <c r="L1784" s="66">
        <f t="shared" si="192"/>
        <v>395000</v>
      </c>
      <c r="M1784" s="218" t="str">
        <f t="shared" si="193"/>
        <v/>
      </c>
      <c r="N1784" s="219" t="str">
        <f t="shared" si="194"/>
        <v/>
      </c>
      <c r="O1784" s="219">
        <f t="shared" si="195"/>
        <v>1</v>
      </c>
      <c r="Q1784" s="114">
        <v>1</v>
      </c>
    </row>
    <row r="1785" spans="1:17" ht="21.75" customHeight="1" x14ac:dyDescent="0.3">
      <c r="A1785" s="214">
        <f>SUBTOTAL(9,$Q$22:Q1784)+1</f>
        <v>1763</v>
      </c>
      <c r="B1785" s="223">
        <v>111140111</v>
      </c>
      <c r="C1785" s="223" t="s">
        <v>3973</v>
      </c>
      <c r="D1785" s="223" t="s">
        <v>2385</v>
      </c>
      <c r="E1785" s="223">
        <v>17</v>
      </c>
      <c r="F1785" s="223">
        <v>7.66</v>
      </c>
      <c r="G1785" s="66" t="str">
        <f>IFERROR(VLOOKUP(B1785:B4825,'DOI TUONG'!$C$2:$E$1306,3,FALSE), "")</f>
        <v/>
      </c>
      <c r="H1785" s="66">
        <f t="shared" si="189"/>
        <v>0</v>
      </c>
      <c r="I1785" s="215">
        <f t="shared" si="190"/>
        <v>7.66</v>
      </c>
      <c r="J1785" s="223">
        <v>84</v>
      </c>
      <c r="K1785" s="66" t="str">
        <f t="shared" si="191"/>
        <v>Khá</v>
      </c>
      <c r="L1785" s="66">
        <f t="shared" si="192"/>
        <v>395000</v>
      </c>
      <c r="M1785" s="218" t="str">
        <f t="shared" si="193"/>
        <v/>
      </c>
      <c r="N1785" s="219" t="str">
        <f t="shared" si="194"/>
        <v/>
      </c>
      <c r="O1785" s="219">
        <f t="shared" si="195"/>
        <v>1</v>
      </c>
      <c r="Q1785" s="114">
        <v>1</v>
      </c>
    </row>
    <row r="1786" spans="1:17" ht="21.75" customHeight="1" x14ac:dyDescent="0.3">
      <c r="A1786" s="214">
        <f>SUBTOTAL(9,$Q$22:Q1785)+1</f>
        <v>1764</v>
      </c>
      <c r="B1786" s="223">
        <v>105140398</v>
      </c>
      <c r="C1786" s="223" t="s">
        <v>1810</v>
      </c>
      <c r="D1786" s="223" t="s">
        <v>1882</v>
      </c>
      <c r="E1786" s="223">
        <v>20</v>
      </c>
      <c r="F1786" s="223">
        <v>7.66</v>
      </c>
      <c r="G1786" s="66" t="str">
        <f>IFERROR(VLOOKUP(B1786:B4826,'DOI TUONG'!$C$2:$E$1306,3,FALSE), "")</f>
        <v/>
      </c>
      <c r="H1786" s="66">
        <f t="shared" si="189"/>
        <v>0</v>
      </c>
      <c r="I1786" s="215">
        <f t="shared" si="190"/>
        <v>7.66</v>
      </c>
      <c r="J1786" s="223">
        <v>83</v>
      </c>
      <c r="K1786" s="66" t="str">
        <f t="shared" si="191"/>
        <v>Khá</v>
      </c>
      <c r="L1786" s="66">
        <f t="shared" si="192"/>
        <v>395000</v>
      </c>
      <c r="M1786" s="218" t="str">
        <f t="shared" si="193"/>
        <v/>
      </c>
      <c r="N1786" s="219" t="str">
        <f t="shared" si="194"/>
        <v/>
      </c>
      <c r="O1786" s="219">
        <f t="shared" si="195"/>
        <v>1</v>
      </c>
      <c r="Q1786" s="114">
        <v>1</v>
      </c>
    </row>
    <row r="1787" spans="1:17" ht="21.75" customHeight="1" x14ac:dyDescent="0.3">
      <c r="A1787" s="214">
        <f>SUBTOTAL(9,$Q$22:Q1786)+1</f>
        <v>1765</v>
      </c>
      <c r="B1787" s="223">
        <v>105130074</v>
      </c>
      <c r="C1787" s="223" t="s">
        <v>1880</v>
      </c>
      <c r="D1787" s="223" t="s">
        <v>369</v>
      </c>
      <c r="E1787" s="223">
        <v>15.5</v>
      </c>
      <c r="F1787" s="223">
        <v>7.66</v>
      </c>
      <c r="G1787" s="66" t="str">
        <f>IFERROR(VLOOKUP(B1787:B4827,'DOI TUONG'!$C$2:$E$1306,3,FALSE), "")</f>
        <v/>
      </c>
      <c r="H1787" s="66">
        <f t="shared" si="189"/>
        <v>0</v>
      </c>
      <c r="I1787" s="215">
        <f t="shared" si="190"/>
        <v>7.66</v>
      </c>
      <c r="J1787" s="223">
        <v>82</v>
      </c>
      <c r="K1787" s="66" t="str">
        <f t="shared" si="191"/>
        <v>Khá</v>
      </c>
      <c r="L1787" s="66">
        <f t="shared" si="192"/>
        <v>395000</v>
      </c>
      <c r="M1787" s="218" t="str">
        <f t="shared" si="193"/>
        <v/>
      </c>
      <c r="N1787" s="219" t="str">
        <f t="shared" si="194"/>
        <v/>
      </c>
      <c r="O1787" s="219">
        <f t="shared" si="195"/>
        <v>1</v>
      </c>
      <c r="Q1787" s="114">
        <v>1</v>
      </c>
    </row>
    <row r="1788" spans="1:17" ht="21.75" customHeight="1" x14ac:dyDescent="0.3">
      <c r="A1788" s="214">
        <f>SUBTOTAL(9,$Q$22:Q1787)+1</f>
        <v>1766</v>
      </c>
      <c r="B1788" s="223">
        <v>105130027</v>
      </c>
      <c r="C1788" s="223" t="s">
        <v>1377</v>
      </c>
      <c r="D1788" s="223" t="s">
        <v>369</v>
      </c>
      <c r="E1788" s="223">
        <v>17.5</v>
      </c>
      <c r="F1788" s="223">
        <v>7.66</v>
      </c>
      <c r="G1788" s="66" t="str">
        <f>IFERROR(VLOOKUP(B1788:B4828,'DOI TUONG'!$C$2:$E$1306,3,FALSE), "")</f>
        <v/>
      </c>
      <c r="H1788" s="66">
        <f t="shared" si="189"/>
        <v>0</v>
      </c>
      <c r="I1788" s="215">
        <f t="shared" si="190"/>
        <v>7.66</v>
      </c>
      <c r="J1788" s="223">
        <v>82</v>
      </c>
      <c r="K1788" s="66" t="str">
        <f t="shared" si="191"/>
        <v>Khá</v>
      </c>
      <c r="L1788" s="66">
        <f t="shared" si="192"/>
        <v>395000</v>
      </c>
      <c r="M1788" s="218" t="str">
        <f t="shared" si="193"/>
        <v/>
      </c>
      <c r="N1788" s="219" t="str">
        <f t="shared" si="194"/>
        <v/>
      </c>
      <c r="O1788" s="219">
        <f t="shared" si="195"/>
        <v>1</v>
      </c>
      <c r="Q1788" s="114">
        <v>1</v>
      </c>
    </row>
    <row r="1789" spans="1:17" ht="21.75" customHeight="1" x14ac:dyDescent="0.3">
      <c r="A1789" s="214">
        <f>SUBTOTAL(9,$Q$22:Q1788)+1</f>
        <v>1767</v>
      </c>
      <c r="B1789" s="223">
        <v>109120219</v>
      </c>
      <c r="C1789" s="223" t="s">
        <v>3868</v>
      </c>
      <c r="D1789" s="223" t="s">
        <v>158</v>
      </c>
      <c r="E1789" s="223">
        <v>17</v>
      </c>
      <c r="F1789" s="223">
        <v>7.66</v>
      </c>
      <c r="G1789" s="66" t="str">
        <f>IFERROR(VLOOKUP(B1789:B4829,'DOI TUONG'!$C$2:$E$1306,3,FALSE), "")</f>
        <v/>
      </c>
      <c r="H1789" s="66">
        <f t="shared" si="189"/>
        <v>0</v>
      </c>
      <c r="I1789" s="215">
        <f t="shared" si="190"/>
        <v>7.66</v>
      </c>
      <c r="J1789" s="223">
        <v>82</v>
      </c>
      <c r="K1789" s="66" t="str">
        <f t="shared" si="191"/>
        <v>Khá</v>
      </c>
      <c r="L1789" s="66">
        <f t="shared" si="192"/>
        <v>395000</v>
      </c>
      <c r="M1789" s="218" t="str">
        <f t="shared" si="193"/>
        <v/>
      </c>
      <c r="N1789" s="219" t="str">
        <f t="shared" si="194"/>
        <v/>
      </c>
      <c r="O1789" s="219">
        <f t="shared" si="195"/>
        <v>1</v>
      </c>
      <c r="Q1789" s="114">
        <v>1</v>
      </c>
    </row>
    <row r="1790" spans="1:17" ht="21.75" customHeight="1" x14ac:dyDescent="0.3">
      <c r="A1790" s="214">
        <f>SUBTOTAL(9,$Q$22:Q1789)+1</f>
        <v>1768</v>
      </c>
      <c r="B1790" s="223">
        <v>101130176</v>
      </c>
      <c r="C1790" s="223" t="s">
        <v>141</v>
      </c>
      <c r="D1790" s="223" t="s">
        <v>62</v>
      </c>
      <c r="E1790" s="223">
        <v>19.5</v>
      </c>
      <c r="F1790" s="223">
        <v>7.66</v>
      </c>
      <c r="G1790" s="66" t="str">
        <f>IFERROR(VLOOKUP(B1790:B4830,'DOI TUONG'!$C$2:$E$1306,3,FALSE), "")</f>
        <v/>
      </c>
      <c r="H1790" s="66">
        <f t="shared" si="189"/>
        <v>0</v>
      </c>
      <c r="I1790" s="215">
        <f t="shared" si="190"/>
        <v>7.66</v>
      </c>
      <c r="J1790" s="223">
        <v>81</v>
      </c>
      <c r="K1790" s="66" t="str">
        <f t="shared" si="191"/>
        <v>Khá</v>
      </c>
      <c r="L1790" s="66">
        <f t="shared" si="192"/>
        <v>395000</v>
      </c>
      <c r="M1790" s="218" t="str">
        <f t="shared" si="193"/>
        <v/>
      </c>
      <c r="N1790" s="219" t="str">
        <f t="shared" si="194"/>
        <v/>
      </c>
      <c r="O1790" s="219">
        <f t="shared" si="195"/>
        <v>1</v>
      </c>
      <c r="Q1790" s="114">
        <v>1</v>
      </c>
    </row>
    <row r="1791" spans="1:17" ht="21.75" customHeight="1" x14ac:dyDescent="0.3">
      <c r="A1791" s="214">
        <f>SUBTOTAL(9,$Q$22:Q1790)+1</f>
        <v>1769</v>
      </c>
      <c r="B1791" s="223">
        <v>107110326</v>
      </c>
      <c r="C1791" s="223" t="s">
        <v>2058</v>
      </c>
      <c r="D1791" s="223" t="s">
        <v>66</v>
      </c>
      <c r="E1791" s="223">
        <v>22</v>
      </c>
      <c r="F1791" s="223">
        <v>7.66</v>
      </c>
      <c r="G1791" s="66" t="str">
        <f>IFERROR(VLOOKUP(B1791:B4831,'DOI TUONG'!$C$2:$E$1306,3,FALSE), "")</f>
        <v/>
      </c>
      <c r="H1791" s="66">
        <f t="shared" si="189"/>
        <v>0</v>
      </c>
      <c r="I1791" s="215">
        <f t="shared" si="190"/>
        <v>7.66</v>
      </c>
      <c r="J1791" s="223">
        <v>80</v>
      </c>
      <c r="K1791" s="66" t="str">
        <f t="shared" si="191"/>
        <v>Khá</v>
      </c>
      <c r="L1791" s="66">
        <f t="shared" si="192"/>
        <v>395000</v>
      </c>
      <c r="M1791" s="218" t="str">
        <f t="shared" si="193"/>
        <v/>
      </c>
      <c r="N1791" s="219" t="str">
        <f t="shared" si="194"/>
        <v/>
      </c>
      <c r="O1791" s="219">
        <f t="shared" si="195"/>
        <v>1</v>
      </c>
      <c r="Q1791" s="114">
        <v>1</v>
      </c>
    </row>
    <row r="1792" spans="1:17" ht="21.75" customHeight="1" x14ac:dyDescent="0.3">
      <c r="A1792" s="214">
        <f>SUBTOTAL(9,$Q$22:Q1791)+1</f>
        <v>1770</v>
      </c>
      <c r="B1792" s="223">
        <v>117130006</v>
      </c>
      <c r="C1792" s="223" t="s">
        <v>2156</v>
      </c>
      <c r="D1792" s="223" t="s">
        <v>295</v>
      </c>
      <c r="E1792" s="223">
        <v>16</v>
      </c>
      <c r="F1792" s="223">
        <v>7.66</v>
      </c>
      <c r="G1792" s="66" t="str">
        <f>IFERROR(VLOOKUP(B1792:B4832,'DOI TUONG'!$C$2:$E$1306,3,FALSE), "")</f>
        <v/>
      </c>
      <c r="H1792" s="66">
        <f t="shared" si="189"/>
        <v>0</v>
      </c>
      <c r="I1792" s="215">
        <f t="shared" si="190"/>
        <v>7.66</v>
      </c>
      <c r="J1792" s="223">
        <v>80</v>
      </c>
      <c r="K1792" s="66" t="str">
        <f t="shared" si="191"/>
        <v>Khá</v>
      </c>
      <c r="L1792" s="66">
        <f t="shared" si="192"/>
        <v>395000</v>
      </c>
      <c r="M1792" s="218" t="str">
        <f t="shared" si="193"/>
        <v/>
      </c>
      <c r="N1792" s="219" t="str">
        <f t="shared" si="194"/>
        <v/>
      </c>
      <c r="O1792" s="219">
        <f t="shared" si="195"/>
        <v>1</v>
      </c>
      <c r="Q1792" s="114">
        <v>1</v>
      </c>
    </row>
    <row r="1793" spans="1:17" ht="21.75" customHeight="1" x14ac:dyDescent="0.3">
      <c r="A1793" s="214">
        <f>SUBTOTAL(9,$Q$22:Q1792)+1</f>
        <v>1771</v>
      </c>
      <c r="B1793" s="223">
        <v>110110227</v>
      </c>
      <c r="C1793" s="223" t="s">
        <v>1674</v>
      </c>
      <c r="D1793" s="223" t="s">
        <v>175</v>
      </c>
      <c r="E1793" s="223">
        <v>19</v>
      </c>
      <c r="F1793" s="223">
        <v>7.65</v>
      </c>
      <c r="G1793" s="66" t="str">
        <f>IFERROR(VLOOKUP(B1793:B4833,'DOI TUONG'!$C$2:$E$1306,3,FALSE), "")</f>
        <v/>
      </c>
      <c r="H1793" s="66">
        <f t="shared" si="189"/>
        <v>0</v>
      </c>
      <c r="I1793" s="215">
        <f t="shared" si="190"/>
        <v>7.65</v>
      </c>
      <c r="J1793" s="223">
        <v>95</v>
      </c>
      <c r="K1793" s="66" t="str">
        <f t="shared" si="191"/>
        <v>Khá</v>
      </c>
      <c r="L1793" s="66">
        <f t="shared" si="192"/>
        <v>395000</v>
      </c>
      <c r="M1793" s="218" t="str">
        <f t="shared" si="193"/>
        <v/>
      </c>
      <c r="N1793" s="219" t="str">
        <f t="shared" si="194"/>
        <v/>
      </c>
      <c r="O1793" s="219">
        <f t="shared" si="195"/>
        <v>1</v>
      </c>
      <c r="Q1793" s="114">
        <v>1</v>
      </c>
    </row>
    <row r="1794" spans="1:17" ht="21.75" customHeight="1" x14ac:dyDescent="0.3">
      <c r="A1794" s="214">
        <f>SUBTOTAL(9,$Q$22:Q1793)+1</f>
        <v>1772</v>
      </c>
      <c r="B1794" s="223">
        <v>105110151</v>
      </c>
      <c r="C1794" s="223" t="s">
        <v>1129</v>
      </c>
      <c r="D1794" s="223" t="s">
        <v>285</v>
      </c>
      <c r="E1794" s="223">
        <v>15</v>
      </c>
      <c r="F1794" s="223">
        <v>7.65</v>
      </c>
      <c r="G1794" s="66" t="str">
        <f>IFERROR(VLOOKUP(B1794:B4834,'DOI TUONG'!$C$2:$E$1306,3,FALSE), "")</f>
        <v/>
      </c>
      <c r="H1794" s="66">
        <f t="shared" si="189"/>
        <v>0</v>
      </c>
      <c r="I1794" s="215">
        <f t="shared" si="190"/>
        <v>7.65</v>
      </c>
      <c r="J1794" s="223">
        <v>89</v>
      </c>
      <c r="K1794" s="66" t="str">
        <f t="shared" si="191"/>
        <v>Khá</v>
      </c>
      <c r="L1794" s="66">
        <f t="shared" si="192"/>
        <v>395000</v>
      </c>
      <c r="M1794" s="218" t="str">
        <f t="shared" si="193"/>
        <v/>
      </c>
      <c r="N1794" s="219" t="str">
        <f t="shared" si="194"/>
        <v/>
      </c>
      <c r="O1794" s="219">
        <f t="shared" si="195"/>
        <v>1</v>
      </c>
      <c r="Q1794" s="114">
        <v>1</v>
      </c>
    </row>
    <row r="1795" spans="1:17" ht="21.75" customHeight="1" x14ac:dyDescent="0.3">
      <c r="A1795" s="214">
        <f>SUBTOTAL(9,$Q$22:Q1794)+1</f>
        <v>1773</v>
      </c>
      <c r="B1795" s="223">
        <v>107130155</v>
      </c>
      <c r="C1795" s="223" t="s">
        <v>1996</v>
      </c>
      <c r="D1795" s="223" t="s">
        <v>125</v>
      </c>
      <c r="E1795" s="223">
        <v>17</v>
      </c>
      <c r="F1795" s="223">
        <v>7.65</v>
      </c>
      <c r="G1795" s="66" t="str">
        <f>IFERROR(VLOOKUP(B1795:B4835,'DOI TUONG'!$C$2:$E$1306,3,FALSE), "")</f>
        <v/>
      </c>
      <c r="H1795" s="66">
        <f t="shared" si="189"/>
        <v>0</v>
      </c>
      <c r="I1795" s="215">
        <f t="shared" si="190"/>
        <v>7.65</v>
      </c>
      <c r="J1795" s="223">
        <v>89</v>
      </c>
      <c r="K1795" s="66" t="str">
        <f t="shared" si="191"/>
        <v>Khá</v>
      </c>
      <c r="L1795" s="66">
        <f t="shared" si="192"/>
        <v>395000</v>
      </c>
      <c r="M1795" s="218" t="str">
        <f t="shared" si="193"/>
        <v/>
      </c>
      <c r="N1795" s="219" t="str">
        <f t="shared" si="194"/>
        <v/>
      </c>
      <c r="O1795" s="219">
        <f t="shared" si="195"/>
        <v>1</v>
      </c>
      <c r="Q1795" s="114">
        <v>1</v>
      </c>
    </row>
    <row r="1796" spans="1:17" ht="21.75" customHeight="1" x14ac:dyDescent="0.3">
      <c r="A1796" s="214">
        <f>SUBTOTAL(9,$Q$22:Q1795)+1</f>
        <v>1774</v>
      </c>
      <c r="B1796" s="223">
        <v>101130216</v>
      </c>
      <c r="C1796" s="223" t="s">
        <v>825</v>
      </c>
      <c r="D1796" s="223" t="s">
        <v>263</v>
      </c>
      <c r="E1796" s="223">
        <v>16.5</v>
      </c>
      <c r="F1796" s="223">
        <v>7.65</v>
      </c>
      <c r="G1796" s="66" t="str">
        <f>IFERROR(VLOOKUP(B1796:B4836,'DOI TUONG'!$C$2:$E$1306,3,FALSE), "")</f>
        <v/>
      </c>
      <c r="H1796" s="66">
        <f t="shared" si="189"/>
        <v>0</v>
      </c>
      <c r="I1796" s="215">
        <f t="shared" si="190"/>
        <v>7.65</v>
      </c>
      <c r="J1796" s="223">
        <v>88</v>
      </c>
      <c r="K1796" s="66" t="str">
        <f t="shared" si="191"/>
        <v>Khá</v>
      </c>
      <c r="L1796" s="66">
        <f t="shared" si="192"/>
        <v>395000</v>
      </c>
      <c r="M1796" s="218" t="str">
        <f t="shared" si="193"/>
        <v/>
      </c>
      <c r="N1796" s="219" t="str">
        <f t="shared" si="194"/>
        <v/>
      </c>
      <c r="O1796" s="219">
        <f t="shared" si="195"/>
        <v>1</v>
      </c>
      <c r="Q1796" s="114">
        <v>1</v>
      </c>
    </row>
    <row r="1797" spans="1:17" ht="21.75" customHeight="1" x14ac:dyDescent="0.3">
      <c r="A1797" s="214">
        <f>SUBTOTAL(9,$Q$22:Q1796)+1</f>
        <v>1775</v>
      </c>
      <c r="B1797" s="223">
        <v>105110239</v>
      </c>
      <c r="C1797" s="223" t="s">
        <v>1927</v>
      </c>
      <c r="D1797" s="223" t="s">
        <v>35</v>
      </c>
      <c r="E1797" s="223">
        <v>15</v>
      </c>
      <c r="F1797" s="223">
        <v>7.65</v>
      </c>
      <c r="G1797" s="66" t="str">
        <f>IFERROR(VLOOKUP(B1797:B4837,'DOI TUONG'!$C$2:$E$1306,3,FALSE), "")</f>
        <v/>
      </c>
      <c r="H1797" s="66">
        <f t="shared" si="189"/>
        <v>0</v>
      </c>
      <c r="I1797" s="215">
        <f t="shared" si="190"/>
        <v>7.65</v>
      </c>
      <c r="J1797" s="223">
        <v>88</v>
      </c>
      <c r="K1797" s="66" t="str">
        <f t="shared" si="191"/>
        <v>Khá</v>
      </c>
      <c r="L1797" s="66">
        <f t="shared" si="192"/>
        <v>395000</v>
      </c>
      <c r="M1797" s="218" t="str">
        <f t="shared" si="193"/>
        <v/>
      </c>
      <c r="N1797" s="219" t="str">
        <f t="shared" si="194"/>
        <v/>
      </c>
      <c r="O1797" s="219">
        <f t="shared" si="195"/>
        <v>1</v>
      </c>
      <c r="Q1797" s="114">
        <v>1</v>
      </c>
    </row>
    <row r="1798" spans="1:17" ht="21.75" customHeight="1" x14ac:dyDescent="0.3">
      <c r="A1798" s="214">
        <f>SUBTOTAL(9,$Q$22:Q1797)+1</f>
        <v>1776</v>
      </c>
      <c r="B1798" s="223">
        <v>105140174</v>
      </c>
      <c r="C1798" s="223" t="s">
        <v>3473</v>
      </c>
      <c r="D1798" s="223" t="s">
        <v>1866</v>
      </c>
      <c r="E1798" s="223">
        <v>19</v>
      </c>
      <c r="F1798" s="223">
        <v>7.65</v>
      </c>
      <c r="G1798" s="66" t="str">
        <f>IFERROR(VLOOKUP(B1798:B4838,'DOI TUONG'!$C$2:$E$1306,3,FALSE), "")</f>
        <v/>
      </c>
      <c r="H1798" s="66">
        <f t="shared" si="189"/>
        <v>0</v>
      </c>
      <c r="I1798" s="215">
        <f t="shared" si="190"/>
        <v>7.65</v>
      </c>
      <c r="J1798" s="223">
        <v>88</v>
      </c>
      <c r="K1798" s="66" t="str">
        <f t="shared" si="191"/>
        <v>Khá</v>
      </c>
      <c r="L1798" s="66">
        <f t="shared" si="192"/>
        <v>395000</v>
      </c>
      <c r="M1798" s="218" t="str">
        <f t="shared" si="193"/>
        <v/>
      </c>
      <c r="N1798" s="219" t="str">
        <f t="shared" si="194"/>
        <v/>
      </c>
      <c r="O1798" s="219">
        <f t="shared" si="195"/>
        <v>1</v>
      </c>
      <c r="Q1798" s="114">
        <v>1</v>
      </c>
    </row>
    <row r="1799" spans="1:17" ht="21.75" customHeight="1" x14ac:dyDescent="0.3">
      <c r="A1799" s="214">
        <f>SUBTOTAL(9,$Q$22:Q1798)+1</f>
        <v>1777</v>
      </c>
      <c r="B1799" s="223">
        <v>106130201</v>
      </c>
      <c r="C1799" s="223" t="s">
        <v>1979</v>
      </c>
      <c r="D1799" s="223" t="s">
        <v>209</v>
      </c>
      <c r="E1799" s="223">
        <v>15</v>
      </c>
      <c r="F1799" s="223">
        <v>7.65</v>
      </c>
      <c r="G1799" s="66" t="str">
        <f>IFERROR(VLOOKUP(B1799:B4839,'DOI TUONG'!$C$2:$E$1306,3,FALSE), "")</f>
        <v/>
      </c>
      <c r="H1799" s="66">
        <f t="shared" si="189"/>
        <v>0</v>
      </c>
      <c r="I1799" s="215">
        <f t="shared" si="190"/>
        <v>7.65</v>
      </c>
      <c r="J1799" s="223">
        <v>88</v>
      </c>
      <c r="K1799" s="66" t="str">
        <f t="shared" si="191"/>
        <v>Khá</v>
      </c>
      <c r="L1799" s="66">
        <f t="shared" si="192"/>
        <v>395000</v>
      </c>
      <c r="M1799" s="218" t="str">
        <f t="shared" si="193"/>
        <v/>
      </c>
      <c r="N1799" s="219" t="str">
        <f t="shared" si="194"/>
        <v/>
      </c>
      <c r="O1799" s="219">
        <f t="shared" si="195"/>
        <v>1</v>
      </c>
      <c r="Q1799" s="114">
        <v>1</v>
      </c>
    </row>
    <row r="1800" spans="1:17" ht="21.75" customHeight="1" x14ac:dyDescent="0.3">
      <c r="A1800" s="214">
        <f>SUBTOTAL(9,$Q$22:Q1799)+1</f>
        <v>1778</v>
      </c>
      <c r="B1800" s="223">
        <v>108120013</v>
      </c>
      <c r="C1800" s="223" t="s">
        <v>2249</v>
      </c>
      <c r="D1800" s="223" t="s">
        <v>245</v>
      </c>
      <c r="E1800" s="223">
        <v>20</v>
      </c>
      <c r="F1800" s="223">
        <v>7.65</v>
      </c>
      <c r="G1800" s="66" t="str">
        <f>IFERROR(VLOOKUP(B1800:B4840,'DOI TUONG'!$C$2:$E$1306,3,FALSE), "")</f>
        <v/>
      </c>
      <c r="H1800" s="66">
        <f t="shared" si="189"/>
        <v>0</v>
      </c>
      <c r="I1800" s="215">
        <f t="shared" si="190"/>
        <v>7.65</v>
      </c>
      <c r="J1800" s="223">
        <v>88</v>
      </c>
      <c r="K1800" s="66" t="str">
        <f t="shared" si="191"/>
        <v>Khá</v>
      </c>
      <c r="L1800" s="66">
        <f t="shared" si="192"/>
        <v>395000</v>
      </c>
      <c r="M1800" s="218" t="str">
        <f t="shared" si="193"/>
        <v/>
      </c>
      <c r="N1800" s="219" t="str">
        <f t="shared" si="194"/>
        <v/>
      </c>
      <c r="O1800" s="219">
        <f t="shared" si="195"/>
        <v>1</v>
      </c>
      <c r="Q1800" s="114">
        <v>1</v>
      </c>
    </row>
    <row r="1801" spans="1:17" ht="21.75" customHeight="1" x14ac:dyDescent="0.3">
      <c r="A1801" s="214">
        <f>SUBTOTAL(9,$Q$22:Q1800)+1</f>
        <v>1779</v>
      </c>
      <c r="B1801" s="223">
        <v>110110506</v>
      </c>
      <c r="C1801" s="223" t="s">
        <v>1276</v>
      </c>
      <c r="D1801" s="223" t="s">
        <v>147</v>
      </c>
      <c r="E1801" s="223">
        <v>19</v>
      </c>
      <c r="F1801" s="223">
        <v>7.65</v>
      </c>
      <c r="G1801" s="66" t="str">
        <f>IFERROR(VLOOKUP(B1801:B4841,'DOI TUONG'!$C$2:$E$1306,3,FALSE), "")</f>
        <v/>
      </c>
      <c r="H1801" s="66">
        <f t="shared" si="189"/>
        <v>0</v>
      </c>
      <c r="I1801" s="215">
        <f t="shared" si="190"/>
        <v>7.65</v>
      </c>
      <c r="J1801" s="223">
        <v>88</v>
      </c>
      <c r="K1801" s="66" t="str">
        <f t="shared" si="191"/>
        <v>Khá</v>
      </c>
      <c r="L1801" s="66">
        <f t="shared" si="192"/>
        <v>395000</v>
      </c>
      <c r="M1801" s="218" t="str">
        <f t="shared" si="193"/>
        <v/>
      </c>
      <c r="N1801" s="219" t="str">
        <f t="shared" si="194"/>
        <v/>
      </c>
      <c r="O1801" s="219">
        <f t="shared" si="195"/>
        <v>1</v>
      </c>
      <c r="Q1801" s="114">
        <v>1</v>
      </c>
    </row>
    <row r="1802" spans="1:17" ht="21.75" customHeight="1" x14ac:dyDescent="0.3">
      <c r="A1802" s="214">
        <f>SUBTOTAL(9,$Q$22:Q1801)+1</f>
        <v>1780</v>
      </c>
      <c r="B1802" s="223">
        <v>101110433</v>
      </c>
      <c r="C1802" s="223" t="s">
        <v>1227</v>
      </c>
      <c r="D1802" s="223" t="s">
        <v>100</v>
      </c>
      <c r="E1802" s="223">
        <v>26</v>
      </c>
      <c r="F1802" s="223">
        <v>7.65</v>
      </c>
      <c r="G1802" s="66" t="str">
        <f>IFERROR(VLOOKUP(B1802:B4842,'DOI TUONG'!$C$2:$E$1306,3,FALSE), "")</f>
        <v/>
      </c>
      <c r="H1802" s="66">
        <f t="shared" si="189"/>
        <v>0</v>
      </c>
      <c r="I1802" s="215">
        <f t="shared" si="190"/>
        <v>7.65</v>
      </c>
      <c r="J1802" s="223">
        <v>86</v>
      </c>
      <c r="K1802" s="66" t="str">
        <f t="shared" si="191"/>
        <v>Khá</v>
      </c>
      <c r="L1802" s="66">
        <f t="shared" si="192"/>
        <v>395000</v>
      </c>
      <c r="M1802" s="218" t="str">
        <f t="shared" si="193"/>
        <v/>
      </c>
      <c r="N1802" s="219" t="str">
        <f t="shared" si="194"/>
        <v/>
      </c>
      <c r="O1802" s="219">
        <f t="shared" si="195"/>
        <v>1</v>
      </c>
      <c r="Q1802" s="114">
        <v>1</v>
      </c>
    </row>
    <row r="1803" spans="1:17" ht="21.75" customHeight="1" x14ac:dyDescent="0.3">
      <c r="A1803" s="214">
        <f>SUBTOTAL(9,$Q$22:Q1802)+1</f>
        <v>1781</v>
      </c>
      <c r="B1803" s="223">
        <v>107110385</v>
      </c>
      <c r="C1803" s="223" t="s">
        <v>2109</v>
      </c>
      <c r="D1803" s="223" t="s">
        <v>112</v>
      </c>
      <c r="E1803" s="223">
        <v>19</v>
      </c>
      <c r="F1803" s="223">
        <v>7.65</v>
      </c>
      <c r="G1803" s="66" t="str">
        <f>IFERROR(VLOOKUP(B1803:B4843,'DOI TUONG'!$C$2:$E$1306,3,FALSE), "")</f>
        <v/>
      </c>
      <c r="H1803" s="66">
        <f t="shared" si="189"/>
        <v>0</v>
      </c>
      <c r="I1803" s="215">
        <f t="shared" si="190"/>
        <v>7.65</v>
      </c>
      <c r="J1803" s="223">
        <v>86</v>
      </c>
      <c r="K1803" s="66" t="str">
        <f t="shared" si="191"/>
        <v>Khá</v>
      </c>
      <c r="L1803" s="66">
        <f t="shared" si="192"/>
        <v>395000</v>
      </c>
      <c r="M1803" s="218" t="str">
        <f t="shared" si="193"/>
        <v/>
      </c>
      <c r="N1803" s="219" t="str">
        <f t="shared" si="194"/>
        <v/>
      </c>
      <c r="O1803" s="219">
        <f t="shared" si="195"/>
        <v>1</v>
      </c>
      <c r="Q1803" s="114">
        <v>1</v>
      </c>
    </row>
    <row r="1804" spans="1:17" ht="21.75" customHeight="1" x14ac:dyDescent="0.3">
      <c r="A1804" s="214">
        <f>SUBTOTAL(9,$Q$22:Q1803)+1</f>
        <v>1782</v>
      </c>
      <c r="B1804" s="223">
        <v>107110180</v>
      </c>
      <c r="C1804" s="223" t="s">
        <v>3618</v>
      </c>
      <c r="D1804" s="223" t="s">
        <v>784</v>
      </c>
      <c r="E1804" s="223">
        <v>21.5</v>
      </c>
      <c r="F1804" s="223">
        <v>7.65</v>
      </c>
      <c r="G1804" s="66" t="str">
        <f>IFERROR(VLOOKUP(B1804:B4844,'DOI TUONG'!$C$2:$E$1306,3,FALSE), "")</f>
        <v/>
      </c>
      <c r="H1804" s="66">
        <f t="shared" si="189"/>
        <v>0</v>
      </c>
      <c r="I1804" s="215">
        <f t="shared" si="190"/>
        <v>7.65</v>
      </c>
      <c r="J1804" s="223">
        <v>86</v>
      </c>
      <c r="K1804" s="66" t="str">
        <f t="shared" si="191"/>
        <v>Khá</v>
      </c>
      <c r="L1804" s="66">
        <f t="shared" si="192"/>
        <v>395000</v>
      </c>
      <c r="M1804" s="218" t="str">
        <f t="shared" si="193"/>
        <v/>
      </c>
      <c r="N1804" s="219" t="str">
        <f t="shared" si="194"/>
        <v/>
      </c>
      <c r="O1804" s="219">
        <f t="shared" si="195"/>
        <v>1</v>
      </c>
      <c r="Q1804" s="114">
        <v>1</v>
      </c>
    </row>
    <row r="1805" spans="1:17" ht="21.75" customHeight="1" x14ac:dyDescent="0.3">
      <c r="A1805" s="214">
        <f>SUBTOTAL(9,$Q$22:Q1804)+1</f>
        <v>1783</v>
      </c>
      <c r="B1805" s="223">
        <v>102130003</v>
      </c>
      <c r="C1805" s="223" t="s">
        <v>3350</v>
      </c>
      <c r="D1805" s="223" t="s">
        <v>119</v>
      </c>
      <c r="E1805" s="223">
        <v>18</v>
      </c>
      <c r="F1805" s="223">
        <v>7.65</v>
      </c>
      <c r="G1805" s="66" t="str">
        <f>IFERROR(VLOOKUP(B1805:B4845,'DOI TUONG'!$C$2:$E$1306,3,FALSE), "")</f>
        <v/>
      </c>
      <c r="H1805" s="66">
        <f t="shared" si="189"/>
        <v>0</v>
      </c>
      <c r="I1805" s="215">
        <f t="shared" si="190"/>
        <v>7.65</v>
      </c>
      <c r="J1805" s="223">
        <v>85</v>
      </c>
      <c r="K1805" s="66" t="str">
        <f t="shared" si="191"/>
        <v>Khá</v>
      </c>
      <c r="L1805" s="66">
        <f t="shared" si="192"/>
        <v>395000</v>
      </c>
      <c r="M1805" s="218" t="str">
        <f t="shared" si="193"/>
        <v/>
      </c>
      <c r="N1805" s="219" t="str">
        <f t="shared" si="194"/>
        <v/>
      </c>
      <c r="O1805" s="219">
        <f t="shared" si="195"/>
        <v>1</v>
      </c>
      <c r="Q1805" s="114">
        <v>1</v>
      </c>
    </row>
    <row r="1806" spans="1:17" ht="21.75" customHeight="1" x14ac:dyDescent="0.3">
      <c r="A1806" s="214">
        <f>SUBTOTAL(9,$Q$22:Q1805)+1</f>
        <v>1784</v>
      </c>
      <c r="B1806" s="223">
        <v>105140065</v>
      </c>
      <c r="C1806" s="223" t="s">
        <v>1901</v>
      </c>
      <c r="D1806" s="223" t="s">
        <v>1884</v>
      </c>
      <c r="E1806" s="223">
        <v>23</v>
      </c>
      <c r="F1806" s="223">
        <v>7.65</v>
      </c>
      <c r="G1806" s="66" t="str">
        <f>IFERROR(VLOOKUP(B1806:B4846,'DOI TUONG'!$C$2:$E$1306,3,FALSE), "")</f>
        <v/>
      </c>
      <c r="H1806" s="66">
        <f t="shared" si="189"/>
        <v>0</v>
      </c>
      <c r="I1806" s="215">
        <f t="shared" si="190"/>
        <v>7.65</v>
      </c>
      <c r="J1806" s="223">
        <v>85</v>
      </c>
      <c r="K1806" s="66" t="str">
        <f t="shared" si="191"/>
        <v>Khá</v>
      </c>
      <c r="L1806" s="66">
        <f t="shared" si="192"/>
        <v>395000</v>
      </c>
      <c r="M1806" s="218" t="str">
        <f t="shared" si="193"/>
        <v/>
      </c>
      <c r="N1806" s="219" t="str">
        <f t="shared" si="194"/>
        <v/>
      </c>
      <c r="O1806" s="219">
        <f t="shared" si="195"/>
        <v>1</v>
      </c>
      <c r="Q1806" s="114">
        <v>1</v>
      </c>
    </row>
    <row r="1807" spans="1:17" ht="21.75" customHeight="1" x14ac:dyDescent="0.3">
      <c r="A1807" s="214">
        <f>SUBTOTAL(9,$Q$22:Q1806)+1</f>
        <v>1785</v>
      </c>
      <c r="B1807" s="223">
        <v>105130025</v>
      </c>
      <c r="C1807" s="223" t="s">
        <v>3474</v>
      </c>
      <c r="D1807" s="223" t="s">
        <v>369</v>
      </c>
      <c r="E1807" s="223">
        <v>17.5</v>
      </c>
      <c r="F1807" s="223">
        <v>7.65</v>
      </c>
      <c r="G1807" s="66" t="str">
        <f>IFERROR(VLOOKUP(B1807:B4847,'DOI TUONG'!$C$2:$E$1306,3,FALSE), "")</f>
        <v/>
      </c>
      <c r="H1807" s="66">
        <f t="shared" si="189"/>
        <v>0</v>
      </c>
      <c r="I1807" s="215">
        <f t="shared" si="190"/>
        <v>7.65</v>
      </c>
      <c r="J1807" s="223">
        <v>85</v>
      </c>
      <c r="K1807" s="66" t="str">
        <f t="shared" si="191"/>
        <v>Khá</v>
      </c>
      <c r="L1807" s="66">
        <f t="shared" si="192"/>
        <v>395000</v>
      </c>
      <c r="M1807" s="218" t="str">
        <f t="shared" si="193"/>
        <v/>
      </c>
      <c r="N1807" s="219" t="str">
        <f t="shared" si="194"/>
        <v/>
      </c>
      <c r="O1807" s="219">
        <f t="shared" si="195"/>
        <v>1</v>
      </c>
      <c r="Q1807" s="114">
        <v>1</v>
      </c>
    </row>
    <row r="1808" spans="1:17" ht="21.75" customHeight="1" x14ac:dyDescent="0.3">
      <c r="A1808" s="214">
        <f>SUBTOTAL(9,$Q$22:Q1807)+1</f>
        <v>1786</v>
      </c>
      <c r="B1808" s="223">
        <v>107120259</v>
      </c>
      <c r="C1808" s="223" t="s">
        <v>2013</v>
      </c>
      <c r="D1808" s="223" t="s">
        <v>77</v>
      </c>
      <c r="E1808" s="223">
        <v>19</v>
      </c>
      <c r="F1808" s="223">
        <v>7.65</v>
      </c>
      <c r="G1808" s="66" t="str">
        <f>IFERROR(VLOOKUP(B1808:B4848,'DOI TUONG'!$C$2:$E$1306,3,FALSE), "")</f>
        <v/>
      </c>
      <c r="H1808" s="66">
        <f t="shared" si="189"/>
        <v>0</v>
      </c>
      <c r="I1808" s="215">
        <f t="shared" si="190"/>
        <v>7.65</v>
      </c>
      <c r="J1808" s="223">
        <v>84</v>
      </c>
      <c r="K1808" s="66" t="str">
        <f t="shared" si="191"/>
        <v>Khá</v>
      </c>
      <c r="L1808" s="66">
        <f t="shared" si="192"/>
        <v>395000</v>
      </c>
      <c r="M1808" s="218" t="str">
        <f t="shared" si="193"/>
        <v/>
      </c>
      <c r="N1808" s="219" t="str">
        <f t="shared" si="194"/>
        <v/>
      </c>
      <c r="O1808" s="219">
        <f t="shared" si="195"/>
        <v>1</v>
      </c>
      <c r="Q1808" s="114">
        <v>1</v>
      </c>
    </row>
    <row r="1809" spans="1:17" ht="21.75" customHeight="1" x14ac:dyDescent="0.3">
      <c r="A1809" s="214">
        <f>SUBTOTAL(9,$Q$22:Q1808)+1</f>
        <v>1787</v>
      </c>
      <c r="B1809" s="223">
        <v>110120198</v>
      </c>
      <c r="C1809" s="223" t="s">
        <v>3944</v>
      </c>
      <c r="D1809" s="223" t="s">
        <v>45</v>
      </c>
      <c r="E1809" s="223">
        <v>16.5</v>
      </c>
      <c r="F1809" s="223">
        <v>7.65</v>
      </c>
      <c r="G1809" s="66" t="str">
        <f>IFERROR(VLOOKUP(B1809:B4849,'DOI TUONG'!$C$2:$E$1306,3,FALSE), "")</f>
        <v/>
      </c>
      <c r="H1809" s="66">
        <f t="shared" si="189"/>
        <v>0</v>
      </c>
      <c r="I1809" s="215">
        <f t="shared" si="190"/>
        <v>7.65</v>
      </c>
      <c r="J1809" s="223">
        <v>84</v>
      </c>
      <c r="K1809" s="66" t="str">
        <f t="shared" si="191"/>
        <v>Khá</v>
      </c>
      <c r="L1809" s="66">
        <f t="shared" si="192"/>
        <v>395000</v>
      </c>
      <c r="M1809" s="218" t="str">
        <f t="shared" si="193"/>
        <v/>
      </c>
      <c r="N1809" s="219" t="str">
        <f t="shared" si="194"/>
        <v/>
      </c>
      <c r="O1809" s="219">
        <f t="shared" si="195"/>
        <v>1</v>
      </c>
      <c r="Q1809" s="114">
        <v>1</v>
      </c>
    </row>
    <row r="1810" spans="1:17" ht="21.75" customHeight="1" x14ac:dyDescent="0.3">
      <c r="A1810" s="214">
        <f>SUBTOTAL(9,$Q$22:Q1809)+1</f>
        <v>1788</v>
      </c>
      <c r="B1810" s="223">
        <v>102120112</v>
      </c>
      <c r="C1810" s="223" t="s">
        <v>1841</v>
      </c>
      <c r="D1810" s="223" t="s">
        <v>163</v>
      </c>
      <c r="E1810" s="223">
        <v>16</v>
      </c>
      <c r="F1810" s="223">
        <v>7.65</v>
      </c>
      <c r="G1810" s="66" t="str">
        <f>IFERROR(VLOOKUP(B1810:B4850,'DOI TUONG'!$C$2:$E$1306,3,FALSE), "")</f>
        <v/>
      </c>
      <c r="H1810" s="66">
        <f t="shared" si="189"/>
        <v>0</v>
      </c>
      <c r="I1810" s="215">
        <f t="shared" si="190"/>
        <v>7.65</v>
      </c>
      <c r="J1810" s="223">
        <v>83</v>
      </c>
      <c r="K1810" s="66" t="str">
        <f t="shared" si="191"/>
        <v>Khá</v>
      </c>
      <c r="L1810" s="66">
        <f t="shared" si="192"/>
        <v>395000</v>
      </c>
      <c r="M1810" s="218" t="str">
        <f t="shared" si="193"/>
        <v/>
      </c>
      <c r="N1810" s="219" t="str">
        <f t="shared" si="194"/>
        <v/>
      </c>
      <c r="O1810" s="219">
        <f t="shared" si="195"/>
        <v>1</v>
      </c>
      <c r="Q1810" s="114">
        <v>1</v>
      </c>
    </row>
    <row r="1811" spans="1:17" ht="21.75" customHeight="1" x14ac:dyDescent="0.3">
      <c r="A1811" s="214">
        <f>SUBTOTAL(9,$Q$22:Q1810)+1</f>
        <v>1789</v>
      </c>
      <c r="B1811" s="223">
        <v>109110212</v>
      </c>
      <c r="C1811" s="223" t="s">
        <v>2258</v>
      </c>
      <c r="D1811" s="223" t="s">
        <v>40</v>
      </c>
      <c r="E1811" s="223">
        <v>18.5</v>
      </c>
      <c r="F1811" s="223">
        <v>7.65</v>
      </c>
      <c r="G1811" s="66" t="str">
        <f>IFERROR(VLOOKUP(B1811:B4851,'DOI TUONG'!$C$2:$E$1306,3,FALSE), "")</f>
        <v/>
      </c>
      <c r="H1811" s="66">
        <f t="shared" si="189"/>
        <v>0</v>
      </c>
      <c r="I1811" s="215">
        <f t="shared" si="190"/>
        <v>7.65</v>
      </c>
      <c r="J1811" s="223">
        <v>83</v>
      </c>
      <c r="K1811" s="66" t="str">
        <f t="shared" si="191"/>
        <v>Khá</v>
      </c>
      <c r="L1811" s="66">
        <f t="shared" si="192"/>
        <v>395000</v>
      </c>
      <c r="M1811" s="218" t="str">
        <f t="shared" si="193"/>
        <v/>
      </c>
      <c r="N1811" s="219" t="str">
        <f t="shared" si="194"/>
        <v/>
      </c>
      <c r="O1811" s="219">
        <f t="shared" si="195"/>
        <v>1</v>
      </c>
      <c r="Q1811" s="114">
        <v>1</v>
      </c>
    </row>
    <row r="1812" spans="1:17" ht="21.75" customHeight="1" x14ac:dyDescent="0.3">
      <c r="A1812" s="214">
        <f>SUBTOTAL(9,$Q$22:Q1811)+1</f>
        <v>1790</v>
      </c>
      <c r="B1812" s="223">
        <v>110120279</v>
      </c>
      <c r="C1812" s="223" t="s">
        <v>3945</v>
      </c>
      <c r="D1812" s="223" t="s">
        <v>50</v>
      </c>
      <c r="E1812" s="223">
        <v>18.5</v>
      </c>
      <c r="F1812" s="223">
        <v>7.65</v>
      </c>
      <c r="G1812" s="66" t="str">
        <f>IFERROR(VLOOKUP(B1812:B4852,'DOI TUONG'!$C$2:$E$1306,3,FALSE), "")</f>
        <v/>
      </c>
      <c r="H1812" s="66">
        <f t="shared" si="189"/>
        <v>0</v>
      </c>
      <c r="I1812" s="215">
        <f t="shared" si="190"/>
        <v>7.65</v>
      </c>
      <c r="J1812" s="223">
        <v>82</v>
      </c>
      <c r="K1812" s="66" t="str">
        <f t="shared" si="191"/>
        <v>Khá</v>
      </c>
      <c r="L1812" s="66">
        <f t="shared" si="192"/>
        <v>395000</v>
      </c>
      <c r="M1812" s="218" t="str">
        <f t="shared" si="193"/>
        <v/>
      </c>
      <c r="N1812" s="219" t="str">
        <f t="shared" si="194"/>
        <v/>
      </c>
      <c r="O1812" s="219">
        <f t="shared" si="195"/>
        <v>1</v>
      </c>
      <c r="Q1812" s="114">
        <v>1</v>
      </c>
    </row>
    <row r="1813" spans="1:17" ht="21.75" customHeight="1" x14ac:dyDescent="0.3">
      <c r="A1813" s="214">
        <f>SUBTOTAL(9,$Q$22:Q1812)+1</f>
        <v>1791</v>
      </c>
      <c r="B1813" s="223">
        <v>109110525</v>
      </c>
      <c r="C1813" s="223" t="s">
        <v>621</v>
      </c>
      <c r="D1813" s="223" t="s">
        <v>331</v>
      </c>
      <c r="E1813" s="223">
        <v>21.5</v>
      </c>
      <c r="F1813" s="223">
        <v>7.35</v>
      </c>
      <c r="G1813" s="66" t="str">
        <f>IFERROR(VLOOKUP(B1813:B4853,'DOI TUONG'!$C$2:$E$1306,3,FALSE), "")</f>
        <v>LT</v>
      </c>
      <c r="H1813" s="66">
        <f t="shared" si="189"/>
        <v>0.3</v>
      </c>
      <c r="I1813" s="215">
        <f t="shared" si="190"/>
        <v>7.6499999999999995</v>
      </c>
      <c r="J1813" s="223">
        <v>90</v>
      </c>
      <c r="K1813" s="66" t="str">
        <f t="shared" si="191"/>
        <v>Khá</v>
      </c>
      <c r="L1813" s="66">
        <f t="shared" si="192"/>
        <v>395000</v>
      </c>
      <c r="M1813" s="218" t="str">
        <f t="shared" si="193"/>
        <v/>
      </c>
      <c r="N1813" s="219" t="str">
        <f t="shared" si="194"/>
        <v/>
      </c>
      <c r="O1813" s="219">
        <f t="shared" si="195"/>
        <v>1</v>
      </c>
      <c r="Q1813" s="114">
        <v>1</v>
      </c>
    </row>
    <row r="1814" spans="1:17" ht="21.75" customHeight="1" x14ac:dyDescent="0.3">
      <c r="A1814" s="214">
        <f>SUBTOTAL(9,$Q$22:Q1813)+1</f>
        <v>1792</v>
      </c>
      <c r="B1814" s="223">
        <v>102130004</v>
      </c>
      <c r="C1814" s="223" t="s">
        <v>2494</v>
      </c>
      <c r="D1814" s="223" t="s">
        <v>119</v>
      </c>
      <c r="E1814" s="223">
        <v>18</v>
      </c>
      <c r="F1814" s="223">
        <v>7.44</v>
      </c>
      <c r="G1814" s="66" t="str">
        <f>IFERROR(VLOOKUP(B1814:B4854,'DOI TUONG'!$C$2:$E$1306,3,FALSE), "")</f>
        <v>UV LCĐ</v>
      </c>
      <c r="H1814" s="66">
        <f t="shared" ref="H1814:H1877" si="196">IF(G1814="UV ĐT",0.3, 0)+IF(G1814="UV HSV", 0.3, 0)+IF(G1814="PBT LCĐ", 0.3,0)+ IF(G1814="UV LCĐ", 0.2, 0)+IF(G1814="BT CĐ", 0.3,0)+ IF(G1814="PBT CĐ", 0.2,0)+ IF(G1814="CN CLB", 0.2,0)+ IF(G1814="CN DĐ", 0.2,0)+IF(G1814="TĐXK", 0.3, 0)+IF(G1814="PĐXK", 0.2, 0)+IF(G1814="LT", 0.3,0)+IF(G1814="LP", 0.2, 0)+IF(G1814="GK 0.2",0.2,0)+IF(G1814="GK 0.3", 0.3, 0)+IF(G1814="TB ĐD",0.3,0)+IF(G1814="PB ĐD",0.2,0)+IF(G1814="ĐT ĐTQ",0.3,0)+IF(G1814="ĐP ĐTQ",0.2,0)</f>
        <v>0.2</v>
      </c>
      <c r="I1814" s="215">
        <f t="shared" ref="I1814:I1877" si="197">F1814+H1814</f>
        <v>7.6400000000000006</v>
      </c>
      <c r="J1814" s="223">
        <v>90</v>
      </c>
      <c r="K1814" s="66" t="str">
        <f t="shared" ref="K1814:K1877" si="198">IF(AND(I1814&gt;=9,J1814&gt;=90), "Xuất sắc", IF(AND(I1814&gt;=8,J1814&gt;=80), "Giỏi", "Khá"))</f>
        <v>Khá</v>
      </c>
      <c r="L1814" s="66">
        <f t="shared" ref="L1814:L1877" si="199">IF(K1814="Xuất sắc", 500000, IF(K1814="Giỏi", 450000, 395000))</f>
        <v>395000</v>
      </c>
      <c r="M1814" s="218" t="str">
        <f t="shared" si="193"/>
        <v/>
      </c>
      <c r="N1814" s="219" t="str">
        <f t="shared" si="194"/>
        <v/>
      </c>
      <c r="O1814" s="219">
        <f t="shared" si="195"/>
        <v>1</v>
      </c>
      <c r="Q1814" s="114">
        <v>1</v>
      </c>
    </row>
    <row r="1815" spans="1:17" ht="21.75" customHeight="1" x14ac:dyDescent="0.3">
      <c r="A1815" s="214">
        <f>SUBTOTAL(9,$Q$22:Q1814)+1</f>
        <v>1793</v>
      </c>
      <c r="B1815" s="223">
        <v>107110395</v>
      </c>
      <c r="C1815" s="223" t="s">
        <v>3636</v>
      </c>
      <c r="D1815" s="223" t="s">
        <v>112</v>
      </c>
      <c r="E1815" s="223">
        <v>17</v>
      </c>
      <c r="F1815" s="223">
        <v>7.44</v>
      </c>
      <c r="G1815" s="66" t="str">
        <f>IFERROR(VLOOKUP(B1815:B4855,'DOI TUONG'!$C$2:$E$1306,3,FALSE), "")</f>
        <v>PBT CĐ</v>
      </c>
      <c r="H1815" s="66">
        <f t="shared" si="196"/>
        <v>0.2</v>
      </c>
      <c r="I1815" s="215">
        <f t="shared" si="197"/>
        <v>7.6400000000000006</v>
      </c>
      <c r="J1815" s="223">
        <v>87</v>
      </c>
      <c r="K1815" s="66" t="str">
        <f t="shared" si="198"/>
        <v>Khá</v>
      </c>
      <c r="L1815" s="66">
        <f t="shared" si="199"/>
        <v>395000</v>
      </c>
      <c r="M1815" s="218" t="str">
        <f t="shared" si="193"/>
        <v/>
      </c>
      <c r="N1815" s="219" t="str">
        <f t="shared" si="194"/>
        <v/>
      </c>
      <c r="O1815" s="219">
        <f t="shared" si="195"/>
        <v>1</v>
      </c>
      <c r="Q1815" s="114">
        <v>1</v>
      </c>
    </row>
    <row r="1816" spans="1:17" ht="21.75" customHeight="1" x14ac:dyDescent="0.3">
      <c r="A1816" s="214">
        <f>SUBTOTAL(9,$Q$22:Q1815)+1</f>
        <v>1794</v>
      </c>
      <c r="B1816" s="223">
        <v>104120122</v>
      </c>
      <c r="C1816" s="223" t="s">
        <v>2895</v>
      </c>
      <c r="D1816" s="223" t="s">
        <v>239</v>
      </c>
      <c r="E1816" s="223">
        <v>17</v>
      </c>
      <c r="F1816" s="223">
        <v>7.64</v>
      </c>
      <c r="G1816" s="66" t="str">
        <f>IFERROR(VLOOKUP(B1816:B4856,'DOI TUONG'!$C$2:$E$1306,3,FALSE), "")</f>
        <v/>
      </c>
      <c r="H1816" s="66">
        <f t="shared" si="196"/>
        <v>0</v>
      </c>
      <c r="I1816" s="215">
        <f t="shared" si="197"/>
        <v>7.64</v>
      </c>
      <c r="J1816" s="223">
        <v>90</v>
      </c>
      <c r="K1816" s="66" t="str">
        <f t="shared" si="198"/>
        <v>Khá</v>
      </c>
      <c r="L1816" s="66">
        <f t="shared" si="199"/>
        <v>395000</v>
      </c>
      <c r="M1816" s="218" t="str">
        <f t="shared" si="193"/>
        <v/>
      </c>
      <c r="N1816" s="219" t="str">
        <f t="shared" si="194"/>
        <v/>
      </c>
      <c r="O1816" s="219">
        <f t="shared" si="195"/>
        <v>1</v>
      </c>
      <c r="Q1816" s="114">
        <v>1</v>
      </c>
    </row>
    <row r="1817" spans="1:17" ht="21.75" customHeight="1" x14ac:dyDescent="0.3">
      <c r="A1817" s="214">
        <f>SUBTOTAL(9,$Q$22:Q1816)+1</f>
        <v>1795</v>
      </c>
      <c r="B1817" s="223">
        <v>102120211</v>
      </c>
      <c r="C1817" s="223" t="s">
        <v>161</v>
      </c>
      <c r="D1817" s="223" t="s">
        <v>78</v>
      </c>
      <c r="E1817" s="223">
        <v>16</v>
      </c>
      <c r="F1817" s="223">
        <v>7.64</v>
      </c>
      <c r="G1817" s="66" t="str">
        <f>IFERROR(VLOOKUP(B1817:B4857,'DOI TUONG'!$C$2:$E$1306,3,FALSE), "")</f>
        <v/>
      </c>
      <c r="H1817" s="66">
        <f t="shared" si="196"/>
        <v>0</v>
      </c>
      <c r="I1817" s="215">
        <f t="shared" si="197"/>
        <v>7.64</v>
      </c>
      <c r="J1817" s="223">
        <v>90</v>
      </c>
      <c r="K1817" s="66" t="str">
        <f t="shared" si="198"/>
        <v>Khá</v>
      </c>
      <c r="L1817" s="66">
        <f t="shared" si="199"/>
        <v>395000</v>
      </c>
      <c r="M1817" s="218" t="str">
        <f t="shared" si="193"/>
        <v/>
      </c>
      <c r="N1817" s="219" t="str">
        <f t="shared" si="194"/>
        <v/>
      </c>
      <c r="O1817" s="219">
        <f t="shared" si="195"/>
        <v>1</v>
      </c>
      <c r="Q1817" s="114">
        <v>1</v>
      </c>
    </row>
    <row r="1818" spans="1:17" ht="21.75" customHeight="1" x14ac:dyDescent="0.3">
      <c r="A1818" s="214">
        <f>SUBTOTAL(9,$Q$22:Q1817)+1</f>
        <v>1796</v>
      </c>
      <c r="B1818" s="223">
        <v>105120107</v>
      </c>
      <c r="C1818" s="223" t="s">
        <v>1440</v>
      </c>
      <c r="D1818" s="223" t="s">
        <v>110</v>
      </c>
      <c r="E1818" s="223">
        <v>18</v>
      </c>
      <c r="F1818" s="223">
        <v>7.64</v>
      </c>
      <c r="G1818" s="66" t="str">
        <f>IFERROR(VLOOKUP(B1818:B4858,'DOI TUONG'!$C$2:$E$1306,3,FALSE), "")</f>
        <v/>
      </c>
      <c r="H1818" s="66">
        <f t="shared" si="196"/>
        <v>0</v>
      </c>
      <c r="I1818" s="215">
        <f t="shared" si="197"/>
        <v>7.64</v>
      </c>
      <c r="J1818" s="223">
        <v>90</v>
      </c>
      <c r="K1818" s="66" t="str">
        <f t="shared" si="198"/>
        <v>Khá</v>
      </c>
      <c r="L1818" s="66">
        <f t="shared" si="199"/>
        <v>395000</v>
      </c>
      <c r="M1818" s="218" t="str">
        <f t="shared" si="193"/>
        <v/>
      </c>
      <c r="N1818" s="219" t="str">
        <f t="shared" si="194"/>
        <v/>
      </c>
      <c r="O1818" s="219">
        <f t="shared" si="195"/>
        <v>1</v>
      </c>
      <c r="Q1818" s="114">
        <v>1</v>
      </c>
    </row>
    <row r="1819" spans="1:17" ht="21.75" customHeight="1" x14ac:dyDescent="0.3">
      <c r="A1819" s="214">
        <f>SUBTOTAL(9,$Q$22:Q1818)+1</f>
        <v>1797</v>
      </c>
      <c r="B1819" s="223">
        <v>107140213</v>
      </c>
      <c r="C1819" s="223" t="s">
        <v>3619</v>
      </c>
      <c r="D1819" s="223" t="s">
        <v>1991</v>
      </c>
      <c r="E1819" s="223">
        <v>20</v>
      </c>
      <c r="F1819" s="223">
        <v>7.64</v>
      </c>
      <c r="G1819" s="66" t="str">
        <f>IFERROR(VLOOKUP(B1819:B4859,'DOI TUONG'!$C$2:$E$1306,3,FALSE), "")</f>
        <v/>
      </c>
      <c r="H1819" s="66">
        <f t="shared" si="196"/>
        <v>0</v>
      </c>
      <c r="I1819" s="215">
        <f t="shared" si="197"/>
        <v>7.64</v>
      </c>
      <c r="J1819" s="223">
        <v>90</v>
      </c>
      <c r="K1819" s="66" t="str">
        <f t="shared" si="198"/>
        <v>Khá</v>
      </c>
      <c r="L1819" s="66">
        <f t="shared" si="199"/>
        <v>395000</v>
      </c>
      <c r="M1819" s="218" t="str">
        <f t="shared" si="193"/>
        <v/>
      </c>
      <c r="N1819" s="219" t="str">
        <f t="shared" si="194"/>
        <v/>
      </c>
      <c r="O1819" s="219">
        <f t="shared" si="195"/>
        <v>1</v>
      </c>
      <c r="Q1819" s="114">
        <v>1</v>
      </c>
    </row>
    <row r="1820" spans="1:17" ht="21.75" customHeight="1" x14ac:dyDescent="0.3">
      <c r="A1820" s="214">
        <f>SUBTOTAL(9,$Q$22:Q1819)+1</f>
        <v>1798</v>
      </c>
      <c r="B1820" s="223">
        <v>101110217</v>
      </c>
      <c r="C1820" s="223" t="s">
        <v>3176</v>
      </c>
      <c r="D1820" s="223" t="s">
        <v>333</v>
      </c>
      <c r="E1820" s="223">
        <v>20</v>
      </c>
      <c r="F1820" s="223">
        <v>7.64</v>
      </c>
      <c r="G1820" s="66" t="str">
        <f>IFERROR(VLOOKUP(B1820:B4860,'DOI TUONG'!$C$2:$E$1306,3,FALSE), "")</f>
        <v/>
      </c>
      <c r="H1820" s="66">
        <f t="shared" si="196"/>
        <v>0</v>
      </c>
      <c r="I1820" s="215">
        <f t="shared" si="197"/>
        <v>7.64</v>
      </c>
      <c r="J1820" s="223">
        <v>88</v>
      </c>
      <c r="K1820" s="66" t="str">
        <f t="shared" si="198"/>
        <v>Khá</v>
      </c>
      <c r="L1820" s="66">
        <f t="shared" si="199"/>
        <v>395000</v>
      </c>
      <c r="M1820" s="218" t="str">
        <f t="shared" ref="M1820:M1883" si="200">IF(K1820="Xuất sắc",1,"")</f>
        <v/>
      </c>
      <c r="N1820" s="219" t="str">
        <f t="shared" ref="N1820:N1883" si="201">IF(K1820="Giỏi",1,"")</f>
        <v/>
      </c>
      <c r="O1820" s="219">
        <f t="shared" ref="O1820:O1883" si="202">IF(K1820="Khá",1,"")</f>
        <v>1</v>
      </c>
      <c r="Q1820" s="114">
        <v>1</v>
      </c>
    </row>
    <row r="1821" spans="1:17" ht="21.75" customHeight="1" x14ac:dyDescent="0.3">
      <c r="A1821" s="214">
        <f>SUBTOTAL(9,$Q$22:Q1820)+1</f>
        <v>1799</v>
      </c>
      <c r="B1821" s="223">
        <v>118130134</v>
      </c>
      <c r="C1821" s="223" t="s">
        <v>3811</v>
      </c>
      <c r="D1821" s="223" t="s">
        <v>59</v>
      </c>
      <c r="E1821" s="223">
        <v>19</v>
      </c>
      <c r="F1821" s="223">
        <v>7.64</v>
      </c>
      <c r="G1821" s="66" t="str">
        <f>IFERROR(VLOOKUP(B1821:B4861,'DOI TUONG'!$C$2:$E$1306,3,FALSE), "")</f>
        <v/>
      </c>
      <c r="H1821" s="66">
        <f t="shared" si="196"/>
        <v>0</v>
      </c>
      <c r="I1821" s="215">
        <f t="shared" si="197"/>
        <v>7.64</v>
      </c>
      <c r="J1821" s="223">
        <v>88</v>
      </c>
      <c r="K1821" s="66" t="str">
        <f t="shared" si="198"/>
        <v>Khá</v>
      </c>
      <c r="L1821" s="66">
        <f t="shared" si="199"/>
        <v>395000</v>
      </c>
      <c r="M1821" s="218" t="str">
        <f t="shared" si="200"/>
        <v/>
      </c>
      <c r="N1821" s="219" t="str">
        <f t="shared" si="201"/>
        <v/>
      </c>
      <c r="O1821" s="219">
        <f t="shared" si="202"/>
        <v>1</v>
      </c>
      <c r="Q1821" s="114">
        <v>1</v>
      </c>
    </row>
    <row r="1822" spans="1:17" ht="21.75" customHeight="1" x14ac:dyDescent="0.3">
      <c r="A1822" s="214">
        <f>SUBTOTAL(9,$Q$22:Q1821)+1</f>
        <v>1800</v>
      </c>
      <c r="B1822" s="223">
        <v>118120150</v>
      </c>
      <c r="C1822" s="223" t="s">
        <v>2214</v>
      </c>
      <c r="D1822" s="223" t="s">
        <v>166</v>
      </c>
      <c r="E1822" s="223">
        <v>18</v>
      </c>
      <c r="F1822" s="223">
        <v>7.64</v>
      </c>
      <c r="G1822" s="66" t="str">
        <f>IFERROR(VLOOKUP(B1822:B4862,'DOI TUONG'!$C$2:$E$1306,3,FALSE), "")</f>
        <v/>
      </c>
      <c r="H1822" s="66">
        <f t="shared" si="196"/>
        <v>0</v>
      </c>
      <c r="I1822" s="215">
        <f t="shared" si="197"/>
        <v>7.64</v>
      </c>
      <c r="J1822" s="223">
        <v>88</v>
      </c>
      <c r="K1822" s="66" t="str">
        <f t="shared" si="198"/>
        <v>Khá</v>
      </c>
      <c r="L1822" s="66">
        <f t="shared" si="199"/>
        <v>395000</v>
      </c>
      <c r="M1822" s="218" t="str">
        <f t="shared" si="200"/>
        <v/>
      </c>
      <c r="N1822" s="219" t="str">
        <f t="shared" si="201"/>
        <v/>
      </c>
      <c r="O1822" s="219">
        <f t="shared" si="202"/>
        <v>1</v>
      </c>
      <c r="Q1822" s="114">
        <v>1</v>
      </c>
    </row>
    <row r="1823" spans="1:17" ht="21.75" customHeight="1" x14ac:dyDescent="0.3">
      <c r="A1823" s="214">
        <f>SUBTOTAL(9,$Q$22:Q1822)+1</f>
        <v>1801</v>
      </c>
      <c r="B1823" s="223">
        <v>102130177</v>
      </c>
      <c r="C1823" s="223" t="s">
        <v>202</v>
      </c>
      <c r="D1823" s="223" t="s">
        <v>142</v>
      </c>
      <c r="E1823" s="223">
        <v>18</v>
      </c>
      <c r="F1823" s="223">
        <v>7.64</v>
      </c>
      <c r="G1823" s="66" t="str">
        <f>IFERROR(VLOOKUP(B1823:B4863,'DOI TUONG'!$C$2:$E$1306,3,FALSE), "")</f>
        <v/>
      </c>
      <c r="H1823" s="66">
        <f t="shared" si="196"/>
        <v>0</v>
      </c>
      <c r="I1823" s="215">
        <f t="shared" si="197"/>
        <v>7.64</v>
      </c>
      <c r="J1823" s="223">
        <v>87</v>
      </c>
      <c r="K1823" s="66" t="str">
        <f t="shared" si="198"/>
        <v>Khá</v>
      </c>
      <c r="L1823" s="66">
        <f t="shared" si="199"/>
        <v>395000</v>
      </c>
      <c r="M1823" s="218" t="str">
        <f t="shared" si="200"/>
        <v/>
      </c>
      <c r="N1823" s="219" t="str">
        <f t="shared" si="201"/>
        <v/>
      </c>
      <c r="O1823" s="219">
        <f t="shared" si="202"/>
        <v>1</v>
      </c>
      <c r="Q1823" s="114">
        <v>1</v>
      </c>
    </row>
    <row r="1824" spans="1:17" ht="21.75" customHeight="1" x14ac:dyDescent="0.3">
      <c r="A1824" s="214">
        <f>SUBTOTAL(9,$Q$22:Q1823)+1</f>
        <v>1802</v>
      </c>
      <c r="B1824" s="223">
        <v>121130090</v>
      </c>
      <c r="C1824" s="223" t="s">
        <v>1604</v>
      </c>
      <c r="D1824" s="223" t="s">
        <v>199</v>
      </c>
      <c r="E1824" s="223">
        <v>16.5</v>
      </c>
      <c r="F1824" s="223">
        <v>7.64</v>
      </c>
      <c r="G1824" s="66" t="str">
        <f>IFERROR(VLOOKUP(B1824:B4864,'DOI TUONG'!$C$2:$E$1306,3,FALSE), "")</f>
        <v/>
      </c>
      <c r="H1824" s="66">
        <f t="shared" si="196"/>
        <v>0</v>
      </c>
      <c r="I1824" s="215">
        <f t="shared" si="197"/>
        <v>7.64</v>
      </c>
      <c r="J1824" s="223">
        <v>87</v>
      </c>
      <c r="K1824" s="66" t="str">
        <f t="shared" si="198"/>
        <v>Khá</v>
      </c>
      <c r="L1824" s="66">
        <f t="shared" si="199"/>
        <v>395000</v>
      </c>
      <c r="M1824" s="218" t="str">
        <f t="shared" si="200"/>
        <v/>
      </c>
      <c r="N1824" s="219" t="str">
        <f t="shared" si="201"/>
        <v/>
      </c>
      <c r="O1824" s="219">
        <f t="shared" si="202"/>
        <v>1</v>
      </c>
      <c r="Q1824" s="114">
        <v>1</v>
      </c>
    </row>
    <row r="1825" spans="1:17" ht="21.75" customHeight="1" x14ac:dyDescent="0.3">
      <c r="A1825" s="214">
        <f>SUBTOTAL(9,$Q$22:Q1824)+1</f>
        <v>1803</v>
      </c>
      <c r="B1825" s="223">
        <v>117140064</v>
      </c>
      <c r="C1825" s="223" t="s">
        <v>3741</v>
      </c>
      <c r="D1825" s="223" t="s">
        <v>2144</v>
      </c>
      <c r="E1825" s="223">
        <v>18</v>
      </c>
      <c r="F1825" s="223">
        <v>7.64</v>
      </c>
      <c r="G1825" s="66" t="str">
        <f>IFERROR(VLOOKUP(B1825:B4865,'DOI TUONG'!$C$2:$E$1306,3,FALSE), "")</f>
        <v/>
      </c>
      <c r="H1825" s="66">
        <f t="shared" si="196"/>
        <v>0</v>
      </c>
      <c r="I1825" s="215">
        <f t="shared" si="197"/>
        <v>7.64</v>
      </c>
      <c r="J1825" s="223">
        <v>87</v>
      </c>
      <c r="K1825" s="66" t="str">
        <f t="shared" si="198"/>
        <v>Khá</v>
      </c>
      <c r="L1825" s="66">
        <f t="shared" si="199"/>
        <v>395000</v>
      </c>
      <c r="M1825" s="218" t="str">
        <f t="shared" si="200"/>
        <v/>
      </c>
      <c r="N1825" s="219" t="str">
        <f t="shared" si="201"/>
        <v/>
      </c>
      <c r="O1825" s="219">
        <f t="shared" si="202"/>
        <v>1</v>
      </c>
      <c r="Q1825" s="114">
        <v>1</v>
      </c>
    </row>
    <row r="1826" spans="1:17" ht="21.75" customHeight="1" x14ac:dyDescent="0.3">
      <c r="A1826" s="214">
        <f>SUBTOTAL(9,$Q$22:Q1825)+1</f>
        <v>1804</v>
      </c>
      <c r="B1826" s="223">
        <v>107110373</v>
      </c>
      <c r="C1826" s="223" t="s">
        <v>3620</v>
      </c>
      <c r="D1826" s="223" t="s">
        <v>112</v>
      </c>
      <c r="E1826" s="223">
        <v>17</v>
      </c>
      <c r="F1826" s="223">
        <v>7.64</v>
      </c>
      <c r="G1826" s="66" t="str">
        <f>IFERROR(VLOOKUP(B1826:B4866,'DOI TUONG'!$C$2:$E$1306,3,FALSE), "")</f>
        <v/>
      </c>
      <c r="H1826" s="66">
        <f t="shared" si="196"/>
        <v>0</v>
      </c>
      <c r="I1826" s="215">
        <f t="shared" si="197"/>
        <v>7.64</v>
      </c>
      <c r="J1826" s="223">
        <v>86</v>
      </c>
      <c r="K1826" s="66" t="str">
        <f t="shared" si="198"/>
        <v>Khá</v>
      </c>
      <c r="L1826" s="66">
        <f t="shared" si="199"/>
        <v>395000</v>
      </c>
      <c r="M1826" s="218" t="str">
        <f t="shared" si="200"/>
        <v/>
      </c>
      <c r="N1826" s="219" t="str">
        <f t="shared" si="201"/>
        <v/>
      </c>
      <c r="O1826" s="219">
        <f t="shared" si="202"/>
        <v>1</v>
      </c>
      <c r="Q1826" s="114">
        <v>1</v>
      </c>
    </row>
    <row r="1827" spans="1:17" ht="21.75" customHeight="1" x14ac:dyDescent="0.3">
      <c r="A1827" s="214">
        <f>SUBTOTAL(9,$Q$22:Q1826)+1</f>
        <v>1805</v>
      </c>
      <c r="B1827" s="223">
        <v>118120143</v>
      </c>
      <c r="C1827" s="223" t="s">
        <v>1262</v>
      </c>
      <c r="D1827" s="223" t="s">
        <v>166</v>
      </c>
      <c r="E1827" s="223">
        <v>18</v>
      </c>
      <c r="F1827" s="223">
        <v>7.64</v>
      </c>
      <c r="G1827" s="66" t="str">
        <f>IFERROR(VLOOKUP(B1827:B4867,'DOI TUONG'!$C$2:$E$1306,3,FALSE), "")</f>
        <v/>
      </c>
      <c r="H1827" s="66">
        <f t="shared" si="196"/>
        <v>0</v>
      </c>
      <c r="I1827" s="215">
        <f t="shared" si="197"/>
        <v>7.64</v>
      </c>
      <c r="J1827" s="223">
        <v>86</v>
      </c>
      <c r="K1827" s="66" t="str">
        <f t="shared" si="198"/>
        <v>Khá</v>
      </c>
      <c r="L1827" s="66">
        <f t="shared" si="199"/>
        <v>395000</v>
      </c>
      <c r="M1827" s="218" t="str">
        <f t="shared" si="200"/>
        <v/>
      </c>
      <c r="N1827" s="219" t="str">
        <f t="shared" si="201"/>
        <v/>
      </c>
      <c r="O1827" s="219">
        <f t="shared" si="202"/>
        <v>1</v>
      </c>
      <c r="Q1827" s="114">
        <v>1</v>
      </c>
    </row>
    <row r="1828" spans="1:17" ht="21.75" customHeight="1" x14ac:dyDescent="0.3">
      <c r="A1828" s="214">
        <f>SUBTOTAL(9,$Q$22:Q1827)+1</f>
        <v>1806</v>
      </c>
      <c r="B1828" s="223">
        <v>110110351</v>
      </c>
      <c r="C1828" s="223" t="s">
        <v>3946</v>
      </c>
      <c r="D1828" s="223" t="s">
        <v>150</v>
      </c>
      <c r="E1828" s="223">
        <v>21</v>
      </c>
      <c r="F1828" s="223">
        <v>7.64</v>
      </c>
      <c r="G1828" s="66" t="str">
        <f>IFERROR(VLOOKUP(B1828:B4868,'DOI TUONG'!$C$2:$E$1306,3,FALSE), "")</f>
        <v/>
      </c>
      <c r="H1828" s="66">
        <f t="shared" si="196"/>
        <v>0</v>
      </c>
      <c r="I1828" s="215">
        <f t="shared" si="197"/>
        <v>7.64</v>
      </c>
      <c r="J1828" s="223">
        <v>86</v>
      </c>
      <c r="K1828" s="66" t="str">
        <f t="shared" si="198"/>
        <v>Khá</v>
      </c>
      <c r="L1828" s="66">
        <f t="shared" si="199"/>
        <v>395000</v>
      </c>
      <c r="M1828" s="218" t="str">
        <f t="shared" si="200"/>
        <v/>
      </c>
      <c r="N1828" s="219" t="str">
        <f t="shared" si="201"/>
        <v/>
      </c>
      <c r="O1828" s="219">
        <f t="shared" si="202"/>
        <v>1</v>
      </c>
      <c r="Q1828" s="114">
        <v>1</v>
      </c>
    </row>
    <row r="1829" spans="1:17" ht="21.75" customHeight="1" x14ac:dyDescent="0.3">
      <c r="A1829" s="214">
        <f>SUBTOTAL(9,$Q$22:Q1828)+1</f>
        <v>1807</v>
      </c>
      <c r="B1829" s="223">
        <v>118130101</v>
      </c>
      <c r="C1829" s="223" t="s">
        <v>1452</v>
      </c>
      <c r="D1829" s="223" t="s">
        <v>97</v>
      </c>
      <c r="E1829" s="223">
        <v>19</v>
      </c>
      <c r="F1829" s="223">
        <v>7.64</v>
      </c>
      <c r="G1829" s="66" t="str">
        <f>IFERROR(VLOOKUP(B1829:B4869,'DOI TUONG'!$C$2:$E$1306,3,FALSE), "")</f>
        <v/>
      </c>
      <c r="H1829" s="66">
        <f t="shared" si="196"/>
        <v>0</v>
      </c>
      <c r="I1829" s="215">
        <f t="shared" si="197"/>
        <v>7.64</v>
      </c>
      <c r="J1829" s="223">
        <v>85</v>
      </c>
      <c r="K1829" s="66" t="str">
        <f t="shared" si="198"/>
        <v>Khá</v>
      </c>
      <c r="L1829" s="66">
        <f t="shared" si="199"/>
        <v>395000</v>
      </c>
      <c r="M1829" s="218" t="str">
        <f t="shared" si="200"/>
        <v/>
      </c>
      <c r="N1829" s="219" t="str">
        <f t="shared" si="201"/>
        <v/>
      </c>
      <c r="O1829" s="219">
        <f t="shared" si="202"/>
        <v>1</v>
      </c>
      <c r="Q1829" s="114">
        <v>1</v>
      </c>
    </row>
    <row r="1830" spans="1:17" ht="21.75" customHeight="1" x14ac:dyDescent="0.3">
      <c r="A1830" s="214">
        <f>SUBTOTAL(9,$Q$22:Q1829)+1</f>
        <v>1808</v>
      </c>
      <c r="B1830" s="223">
        <v>110110381</v>
      </c>
      <c r="C1830" s="223" t="s">
        <v>2354</v>
      </c>
      <c r="D1830" s="223" t="s">
        <v>150</v>
      </c>
      <c r="E1830" s="223">
        <v>24</v>
      </c>
      <c r="F1830" s="223">
        <v>7.64</v>
      </c>
      <c r="G1830" s="66" t="str">
        <f>IFERROR(VLOOKUP(B1830:B4870,'DOI TUONG'!$C$2:$E$1306,3,FALSE), "")</f>
        <v/>
      </c>
      <c r="H1830" s="66">
        <f t="shared" si="196"/>
        <v>0</v>
      </c>
      <c r="I1830" s="215">
        <f t="shared" si="197"/>
        <v>7.64</v>
      </c>
      <c r="J1830" s="223">
        <v>85</v>
      </c>
      <c r="K1830" s="66" t="str">
        <f t="shared" si="198"/>
        <v>Khá</v>
      </c>
      <c r="L1830" s="66">
        <f t="shared" si="199"/>
        <v>395000</v>
      </c>
      <c r="M1830" s="218" t="str">
        <f t="shared" si="200"/>
        <v/>
      </c>
      <c r="N1830" s="219" t="str">
        <f t="shared" si="201"/>
        <v/>
      </c>
      <c r="O1830" s="219">
        <f t="shared" si="202"/>
        <v>1</v>
      </c>
      <c r="Q1830" s="114">
        <v>1</v>
      </c>
    </row>
    <row r="1831" spans="1:17" ht="21.75" customHeight="1" x14ac:dyDescent="0.3">
      <c r="A1831" s="214">
        <f>SUBTOTAL(9,$Q$22:Q1830)+1</f>
        <v>1809</v>
      </c>
      <c r="B1831" s="223">
        <v>110110099</v>
      </c>
      <c r="C1831" s="223" t="s">
        <v>3947</v>
      </c>
      <c r="D1831" s="223" t="s">
        <v>214</v>
      </c>
      <c r="E1831" s="223">
        <v>18</v>
      </c>
      <c r="F1831" s="223">
        <v>7.64</v>
      </c>
      <c r="G1831" s="66" t="str">
        <f>IFERROR(VLOOKUP(B1831:B4871,'DOI TUONG'!$C$2:$E$1306,3,FALSE), "")</f>
        <v/>
      </c>
      <c r="H1831" s="66">
        <f t="shared" si="196"/>
        <v>0</v>
      </c>
      <c r="I1831" s="215">
        <f t="shared" si="197"/>
        <v>7.64</v>
      </c>
      <c r="J1831" s="223">
        <v>85</v>
      </c>
      <c r="K1831" s="66" t="str">
        <f t="shared" si="198"/>
        <v>Khá</v>
      </c>
      <c r="L1831" s="66">
        <f t="shared" si="199"/>
        <v>395000</v>
      </c>
      <c r="M1831" s="218" t="str">
        <f t="shared" si="200"/>
        <v/>
      </c>
      <c r="N1831" s="219" t="str">
        <f t="shared" si="201"/>
        <v/>
      </c>
      <c r="O1831" s="219">
        <f t="shared" si="202"/>
        <v>1</v>
      </c>
      <c r="Q1831" s="114">
        <v>1</v>
      </c>
    </row>
    <row r="1832" spans="1:17" ht="21.75" customHeight="1" x14ac:dyDescent="0.3">
      <c r="A1832" s="214">
        <f>SUBTOTAL(9,$Q$22:Q1831)+1</f>
        <v>1810</v>
      </c>
      <c r="B1832" s="223">
        <v>102130203</v>
      </c>
      <c r="C1832" s="223" t="s">
        <v>2473</v>
      </c>
      <c r="D1832" s="223" t="s">
        <v>53</v>
      </c>
      <c r="E1832" s="223">
        <v>17</v>
      </c>
      <c r="F1832" s="223">
        <v>7.64</v>
      </c>
      <c r="G1832" s="66" t="str">
        <f>IFERROR(VLOOKUP(B1832:B4872,'DOI TUONG'!$C$2:$E$1306,3,FALSE), "")</f>
        <v/>
      </c>
      <c r="H1832" s="66">
        <f t="shared" si="196"/>
        <v>0</v>
      </c>
      <c r="I1832" s="215">
        <f t="shared" si="197"/>
        <v>7.64</v>
      </c>
      <c r="J1832" s="223">
        <v>84</v>
      </c>
      <c r="K1832" s="66" t="str">
        <f t="shared" si="198"/>
        <v>Khá</v>
      </c>
      <c r="L1832" s="66">
        <f t="shared" si="199"/>
        <v>395000</v>
      </c>
      <c r="M1832" s="218" t="str">
        <f t="shared" si="200"/>
        <v/>
      </c>
      <c r="N1832" s="219" t="str">
        <f t="shared" si="201"/>
        <v/>
      </c>
      <c r="O1832" s="219">
        <f t="shared" si="202"/>
        <v>1</v>
      </c>
      <c r="Q1832" s="114">
        <v>1</v>
      </c>
    </row>
    <row r="1833" spans="1:17" ht="21.75" customHeight="1" x14ac:dyDescent="0.3">
      <c r="A1833" s="214">
        <f>SUBTOTAL(9,$Q$22:Q1832)+1</f>
        <v>1811</v>
      </c>
      <c r="B1833" s="223">
        <v>102110183</v>
      </c>
      <c r="C1833" s="223" t="s">
        <v>3357</v>
      </c>
      <c r="D1833" s="223" t="s">
        <v>145</v>
      </c>
      <c r="E1833" s="223">
        <v>14</v>
      </c>
      <c r="F1833" s="223">
        <v>7.64</v>
      </c>
      <c r="G1833" s="66" t="str">
        <f>IFERROR(VLOOKUP(B1833:B4873,'DOI TUONG'!$C$2:$E$1306,3,FALSE), "")</f>
        <v/>
      </c>
      <c r="H1833" s="66">
        <f t="shared" si="196"/>
        <v>0</v>
      </c>
      <c r="I1833" s="215">
        <f t="shared" si="197"/>
        <v>7.64</v>
      </c>
      <c r="J1833" s="223">
        <v>83</v>
      </c>
      <c r="K1833" s="66" t="str">
        <f t="shared" si="198"/>
        <v>Khá</v>
      </c>
      <c r="L1833" s="66">
        <f t="shared" si="199"/>
        <v>395000</v>
      </c>
      <c r="M1833" s="218" t="str">
        <f t="shared" si="200"/>
        <v/>
      </c>
      <c r="N1833" s="219" t="str">
        <f t="shared" si="201"/>
        <v/>
      </c>
      <c r="O1833" s="219">
        <f t="shared" si="202"/>
        <v>1</v>
      </c>
      <c r="Q1833" s="114">
        <v>1</v>
      </c>
    </row>
    <row r="1834" spans="1:17" ht="21.75" customHeight="1" x14ac:dyDescent="0.3">
      <c r="A1834" s="214">
        <f>SUBTOTAL(9,$Q$22:Q1833)+1</f>
        <v>1812</v>
      </c>
      <c r="B1834" s="223">
        <v>118120161</v>
      </c>
      <c r="C1834" s="223" t="s">
        <v>3812</v>
      </c>
      <c r="D1834" s="223" t="s">
        <v>166</v>
      </c>
      <c r="E1834" s="223">
        <v>18</v>
      </c>
      <c r="F1834" s="223">
        <v>7.64</v>
      </c>
      <c r="G1834" s="66" t="str">
        <f>IFERROR(VLOOKUP(B1834:B4874,'DOI TUONG'!$C$2:$E$1306,3,FALSE), "")</f>
        <v/>
      </c>
      <c r="H1834" s="66">
        <f t="shared" si="196"/>
        <v>0</v>
      </c>
      <c r="I1834" s="215">
        <f t="shared" si="197"/>
        <v>7.64</v>
      </c>
      <c r="J1834" s="223">
        <v>83</v>
      </c>
      <c r="K1834" s="66" t="str">
        <f t="shared" si="198"/>
        <v>Khá</v>
      </c>
      <c r="L1834" s="66">
        <f t="shared" si="199"/>
        <v>395000</v>
      </c>
      <c r="M1834" s="218" t="str">
        <f t="shared" si="200"/>
        <v/>
      </c>
      <c r="N1834" s="219" t="str">
        <f t="shared" si="201"/>
        <v/>
      </c>
      <c r="O1834" s="219">
        <f t="shared" si="202"/>
        <v>1</v>
      </c>
      <c r="Q1834" s="114">
        <v>1</v>
      </c>
    </row>
    <row r="1835" spans="1:17" ht="21.75" customHeight="1" x14ac:dyDescent="0.3">
      <c r="A1835" s="214">
        <f>SUBTOTAL(9,$Q$22:Q1834)+1</f>
        <v>1813</v>
      </c>
      <c r="B1835" s="223">
        <v>101130221</v>
      </c>
      <c r="C1835" s="223" t="s">
        <v>1375</v>
      </c>
      <c r="D1835" s="223" t="s">
        <v>263</v>
      </c>
      <c r="E1835" s="223">
        <v>16.5</v>
      </c>
      <c r="F1835" s="223">
        <v>7.64</v>
      </c>
      <c r="G1835" s="66" t="str">
        <f>IFERROR(VLOOKUP(B1835:B4875,'DOI TUONG'!$C$2:$E$1306,3,FALSE), "")</f>
        <v/>
      </c>
      <c r="H1835" s="66">
        <f t="shared" si="196"/>
        <v>0</v>
      </c>
      <c r="I1835" s="215">
        <f t="shared" si="197"/>
        <v>7.64</v>
      </c>
      <c r="J1835" s="223">
        <v>82</v>
      </c>
      <c r="K1835" s="66" t="str">
        <f t="shared" si="198"/>
        <v>Khá</v>
      </c>
      <c r="L1835" s="66">
        <f t="shared" si="199"/>
        <v>395000</v>
      </c>
      <c r="M1835" s="218" t="str">
        <f t="shared" si="200"/>
        <v/>
      </c>
      <c r="N1835" s="219" t="str">
        <f t="shared" si="201"/>
        <v/>
      </c>
      <c r="O1835" s="219">
        <f t="shared" si="202"/>
        <v>1</v>
      </c>
      <c r="Q1835" s="114">
        <v>1</v>
      </c>
    </row>
    <row r="1836" spans="1:17" ht="21.75" customHeight="1" x14ac:dyDescent="0.3">
      <c r="A1836" s="214">
        <f>SUBTOTAL(9,$Q$22:Q1835)+1</f>
        <v>1814</v>
      </c>
      <c r="B1836" s="223">
        <v>102130133</v>
      </c>
      <c r="C1836" s="223" t="s">
        <v>3358</v>
      </c>
      <c r="D1836" s="223" t="s">
        <v>339</v>
      </c>
      <c r="E1836" s="223">
        <v>22</v>
      </c>
      <c r="F1836" s="223">
        <v>7.64</v>
      </c>
      <c r="G1836" s="66" t="str">
        <f>IFERROR(VLOOKUP(B1836:B4876,'DOI TUONG'!$C$2:$E$1306,3,FALSE), "")</f>
        <v/>
      </c>
      <c r="H1836" s="66">
        <f t="shared" si="196"/>
        <v>0</v>
      </c>
      <c r="I1836" s="215">
        <f t="shared" si="197"/>
        <v>7.64</v>
      </c>
      <c r="J1836" s="223">
        <v>82</v>
      </c>
      <c r="K1836" s="66" t="str">
        <f t="shared" si="198"/>
        <v>Khá</v>
      </c>
      <c r="L1836" s="66">
        <f t="shared" si="199"/>
        <v>395000</v>
      </c>
      <c r="M1836" s="218" t="str">
        <f t="shared" si="200"/>
        <v/>
      </c>
      <c r="N1836" s="219" t="str">
        <f t="shared" si="201"/>
        <v/>
      </c>
      <c r="O1836" s="219">
        <f t="shared" si="202"/>
        <v>1</v>
      </c>
      <c r="Q1836" s="114">
        <v>1</v>
      </c>
    </row>
    <row r="1837" spans="1:17" ht="21.75" customHeight="1" x14ac:dyDescent="0.3">
      <c r="A1837" s="214">
        <f>SUBTOTAL(9,$Q$22:Q1836)+1</f>
        <v>1815</v>
      </c>
      <c r="B1837" s="223">
        <v>107110305</v>
      </c>
      <c r="C1837" s="223" t="s">
        <v>1391</v>
      </c>
      <c r="D1837" s="223" t="s">
        <v>132</v>
      </c>
      <c r="E1837" s="223">
        <v>19</v>
      </c>
      <c r="F1837" s="223">
        <v>7.64</v>
      </c>
      <c r="G1837" s="66" t="str">
        <f>IFERROR(VLOOKUP(B1837:B4877,'DOI TUONG'!$C$2:$E$1306,3,FALSE), "")</f>
        <v/>
      </c>
      <c r="H1837" s="66">
        <f t="shared" si="196"/>
        <v>0</v>
      </c>
      <c r="I1837" s="215">
        <f t="shared" si="197"/>
        <v>7.64</v>
      </c>
      <c r="J1837" s="223">
        <v>82</v>
      </c>
      <c r="K1837" s="66" t="str">
        <f t="shared" si="198"/>
        <v>Khá</v>
      </c>
      <c r="L1837" s="66">
        <f t="shared" si="199"/>
        <v>395000</v>
      </c>
      <c r="M1837" s="218" t="str">
        <f t="shared" si="200"/>
        <v/>
      </c>
      <c r="N1837" s="219" t="str">
        <f t="shared" si="201"/>
        <v/>
      </c>
      <c r="O1837" s="219">
        <f t="shared" si="202"/>
        <v>1</v>
      </c>
      <c r="Q1837" s="114">
        <v>1</v>
      </c>
    </row>
    <row r="1838" spans="1:17" ht="21.75" customHeight="1" x14ac:dyDescent="0.3">
      <c r="A1838" s="214">
        <f>SUBTOTAL(9,$Q$22:Q1837)+1</f>
        <v>1816</v>
      </c>
      <c r="B1838" s="223">
        <v>110140048</v>
      </c>
      <c r="C1838" s="223" t="s">
        <v>3948</v>
      </c>
      <c r="D1838" s="223" t="s">
        <v>2293</v>
      </c>
      <c r="E1838" s="223">
        <v>20</v>
      </c>
      <c r="F1838" s="223">
        <v>7.64</v>
      </c>
      <c r="G1838" s="66" t="str">
        <f>IFERROR(VLOOKUP(B1838:B4878,'DOI TUONG'!$C$2:$E$1306,3,FALSE), "")</f>
        <v/>
      </c>
      <c r="H1838" s="66">
        <f t="shared" si="196"/>
        <v>0</v>
      </c>
      <c r="I1838" s="215">
        <f t="shared" si="197"/>
        <v>7.64</v>
      </c>
      <c r="J1838" s="223">
        <v>82</v>
      </c>
      <c r="K1838" s="66" t="str">
        <f t="shared" si="198"/>
        <v>Khá</v>
      </c>
      <c r="L1838" s="66">
        <f t="shared" si="199"/>
        <v>395000</v>
      </c>
      <c r="M1838" s="218" t="str">
        <f t="shared" si="200"/>
        <v/>
      </c>
      <c r="N1838" s="219" t="str">
        <f t="shared" si="201"/>
        <v/>
      </c>
      <c r="O1838" s="219">
        <f t="shared" si="202"/>
        <v>1</v>
      </c>
      <c r="Q1838" s="114">
        <v>1</v>
      </c>
    </row>
    <row r="1839" spans="1:17" ht="21.75" customHeight="1" x14ac:dyDescent="0.3">
      <c r="A1839" s="214">
        <f>SUBTOTAL(9,$Q$22:Q1838)+1</f>
        <v>1817</v>
      </c>
      <c r="B1839" s="223">
        <v>118140061</v>
      </c>
      <c r="C1839" s="223" t="s">
        <v>3813</v>
      </c>
      <c r="D1839" s="223" t="s">
        <v>2183</v>
      </c>
      <c r="E1839" s="223">
        <v>24</v>
      </c>
      <c r="F1839" s="223">
        <v>7.64</v>
      </c>
      <c r="G1839" s="66" t="str">
        <f>IFERROR(VLOOKUP(B1839:B4879,'DOI TUONG'!$C$2:$E$1306,3,FALSE), "")</f>
        <v/>
      </c>
      <c r="H1839" s="66">
        <f t="shared" si="196"/>
        <v>0</v>
      </c>
      <c r="I1839" s="215">
        <f t="shared" si="197"/>
        <v>7.64</v>
      </c>
      <c r="J1839" s="223">
        <v>81</v>
      </c>
      <c r="K1839" s="66" t="str">
        <f t="shared" si="198"/>
        <v>Khá</v>
      </c>
      <c r="L1839" s="66">
        <f t="shared" si="199"/>
        <v>395000</v>
      </c>
      <c r="M1839" s="218" t="str">
        <f t="shared" si="200"/>
        <v/>
      </c>
      <c r="N1839" s="219" t="str">
        <f t="shared" si="201"/>
        <v/>
      </c>
      <c r="O1839" s="219">
        <f t="shared" si="202"/>
        <v>1</v>
      </c>
      <c r="Q1839" s="114">
        <v>1</v>
      </c>
    </row>
    <row r="1840" spans="1:17" ht="21.75" customHeight="1" x14ac:dyDescent="0.3">
      <c r="A1840" s="214">
        <f>SUBTOTAL(9,$Q$22:Q1839)+1</f>
        <v>1818</v>
      </c>
      <c r="B1840" s="223">
        <v>102110163</v>
      </c>
      <c r="C1840" s="223" t="s">
        <v>3359</v>
      </c>
      <c r="D1840" s="223" t="s">
        <v>115</v>
      </c>
      <c r="E1840" s="223">
        <v>16</v>
      </c>
      <c r="F1840" s="223">
        <v>7.64</v>
      </c>
      <c r="G1840" s="66" t="str">
        <f>IFERROR(VLOOKUP(B1840:B4880,'DOI TUONG'!$C$2:$E$1306,3,FALSE), "")</f>
        <v/>
      </c>
      <c r="H1840" s="66">
        <f t="shared" si="196"/>
        <v>0</v>
      </c>
      <c r="I1840" s="215">
        <f t="shared" si="197"/>
        <v>7.64</v>
      </c>
      <c r="J1840" s="223">
        <v>80</v>
      </c>
      <c r="K1840" s="66" t="str">
        <f t="shared" si="198"/>
        <v>Khá</v>
      </c>
      <c r="L1840" s="66">
        <f t="shared" si="199"/>
        <v>395000</v>
      </c>
      <c r="M1840" s="218" t="str">
        <f t="shared" si="200"/>
        <v/>
      </c>
      <c r="N1840" s="219" t="str">
        <f t="shared" si="201"/>
        <v/>
      </c>
      <c r="O1840" s="219">
        <f t="shared" si="202"/>
        <v>1</v>
      </c>
      <c r="Q1840" s="114">
        <v>1</v>
      </c>
    </row>
    <row r="1841" spans="1:17" ht="21.75" customHeight="1" x14ac:dyDescent="0.3">
      <c r="A1841" s="214">
        <f>SUBTOTAL(9,$Q$22:Q1840)+1</f>
        <v>1819</v>
      </c>
      <c r="B1841" s="223">
        <v>105110169</v>
      </c>
      <c r="C1841" s="223" t="s">
        <v>797</v>
      </c>
      <c r="D1841" s="223" t="s">
        <v>285</v>
      </c>
      <c r="E1841" s="223">
        <v>15</v>
      </c>
      <c r="F1841" s="223">
        <v>7.63</v>
      </c>
      <c r="G1841" s="66" t="str">
        <f>IFERROR(VLOOKUP(B1841:B4881,'DOI TUONG'!$C$2:$E$1306,3,FALSE), "")</f>
        <v/>
      </c>
      <c r="H1841" s="66">
        <f t="shared" si="196"/>
        <v>0</v>
      </c>
      <c r="I1841" s="215">
        <f t="shared" si="197"/>
        <v>7.63</v>
      </c>
      <c r="J1841" s="223">
        <v>95</v>
      </c>
      <c r="K1841" s="66" t="str">
        <f t="shared" si="198"/>
        <v>Khá</v>
      </c>
      <c r="L1841" s="66">
        <f t="shared" si="199"/>
        <v>395000</v>
      </c>
      <c r="M1841" s="218" t="str">
        <f t="shared" si="200"/>
        <v/>
      </c>
      <c r="N1841" s="219" t="str">
        <f t="shared" si="201"/>
        <v/>
      </c>
      <c r="O1841" s="219">
        <f t="shared" si="202"/>
        <v>1</v>
      </c>
      <c r="Q1841" s="114">
        <v>1</v>
      </c>
    </row>
    <row r="1842" spans="1:17" ht="21.75" customHeight="1" x14ac:dyDescent="0.3">
      <c r="A1842" s="214">
        <f>SUBTOTAL(9,$Q$22:Q1841)+1</f>
        <v>1820</v>
      </c>
      <c r="B1842" s="223">
        <v>102140093</v>
      </c>
      <c r="C1842" s="223" t="s">
        <v>1827</v>
      </c>
      <c r="D1842" s="223" t="s">
        <v>1804</v>
      </c>
      <c r="E1842" s="223">
        <v>18</v>
      </c>
      <c r="F1842" s="223">
        <v>7.63</v>
      </c>
      <c r="G1842" s="66" t="str">
        <f>IFERROR(VLOOKUP(B1842:B4882,'DOI TUONG'!$C$2:$E$1306,3,FALSE), "")</f>
        <v/>
      </c>
      <c r="H1842" s="66">
        <f t="shared" si="196"/>
        <v>0</v>
      </c>
      <c r="I1842" s="215">
        <f t="shared" si="197"/>
        <v>7.63</v>
      </c>
      <c r="J1842" s="223">
        <v>93</v>
      </c>
      <c r="K1842" s="66" t="str">
        <f t="shared" si="198"/>
        <v>Khá</v>
      </c>
      <c r="L1842" s="66">
        <f t="shared" si="199"/>
        <v>395000</v>
      </c>
      <c r="M1842" s="218" t="str">
        <f t="shared" si="200"/>
        <v/>
      </c>
      <c r="N1842" s="219" t="str">
        <f t="shared" si="201"/>
        <v/>
      </c>
      <c r="O1842" s="219">
        <f t="shared" si="202"/>
        <v>1</v>
      </c>
      <c r="Q1842" s="114">
        <v>1</v>
      </c>
    </row>
    <row r="1843" spans="1:17" ht="21.75" customHeight="1" x14ac:dyDescent="0.3">
      <c r="A1843" s="214">
        <f>SUBTOTAL(9,$Q$22:Q1842)+1</f>
        <v>1821</v>
      </c>
      <c r="B1843" s="223">
        <v>102140211</v>
      </c>
      <c r="C1843" s="223" t="s">
        <v>1839</v>
      </c>
      <c r="D1843" s="223" t="s">
        <v>1816</v>
      </c>
      <c r="E1843" s="223">
        <v>20</v>
      </c>
      <c r="F1843" s="223">
        <v>7.63</v>
      </c>
      <c r="G1843" s="66" t="str">
        <f>IFERROR(VLOOKUP(B1843:B4883,'DOI TUONG'!$C$2:$E$1306,3,FALSE), "")</f>
        <v/>
      </c>
      <c r="H1843" s="66">
        <f t="shared" si="196"/>
        <v>0</v>
      </c>
      <c r="I1843" s="215">
        <f t="shared" si="197"/>
        <v>7.63</v>
      </c>
      <c r="J1843" s="223">
        <v>90</v>
      </c>
      <c r="K1843" s="66" t="str">
        <f t="shared" si="198"/>
        <v>Khá</v>
      </c>
      <c r="L1843" s="66">
        <f t="shared" si="199"/>
        <v>395000</v>
      </c>
      <c r="M1843" s="218" t="str">
        <f t="shared" si="200"/>
        <v/>
      </c>
      <c r="N1843" s="219" t="str">
        <f t="shared" si="201"/>
        <v/>
      </c>
      <c r="O1843" s="219">
        <f t="shared" si="202"/>
        <v>1</v>
      </c>
      <c r="Q1843" s="114">
        <v>1</v>
      </c>
    </row>
    <row r="1844" spans="1:17" ht="21.75" customHeight="1" x14ac:dyDescent="0.3">
      <c r="A1844" s="214">
        <f>SUBTOTAL(9,$Q$22:Q1843)+1</f>
        <v>1822</v>
      </c>
      <c r="B1844" s="223">
        <v>110110238</v>
      </c>
      <c r="C1844" s="223" t="s">
        <v>1549</v>
      </c>
      <c r="D1844" s="223" t="s">
        <v>175</v>
      </c>
      <c r="E1844" s="223">
        <v>19</v>
      </c>
      <c r="F1844" s="223">
        <v>7.63</v>
      </c>
      <c r="G1844" s="66" t="str">
        <f>IFERROR(VLOOKUP(B1844:B4884,'DOI TUONG'!$C$2:$E$1306,3,FALSE), "")</f>
        <v/>
      </c>
      <c r="H1844" s="66">
        <f t="shared" si="196"/>
        <v>0</v>
      </c>
      <c r="I1844" s="215">
        <f t="shared" si="197"/>
        <v>7.63</v>
      </c>
      <c r="J1844" s="223">
        <v>90</v>
      </c>
      <c r="K1844" s="66" t="str">
        <f t="shared" si="198"/>
        <v>Khá</v>
      </c>
      <c r="L1844" s="66">
        <f t="shared" si="199"/>
        <v>395000</v>
      </c>
      <c r="M1844" s="218" t="str">
        <f t="shared" si="200"/>
        <v/>
      </c>
      <c r="N1844" s="219" t="str">
        <f t="shared" si="201"/>
        <v/>
      </c>
      <c r="O1844" s="219">
        <f t="shared" si="202"/>
        <v>1</v>
      </c>
      <c r="Q1844" s="114">
        <v>1</v>
      </c>
    </row>
    <row r="1845" spans="1:17" ht="21.75" customHeight="1" x14ac:dyDescent="0.3">
      <c r="A1845" s="214">
        <f>SUBTOTAL(9,$Q$22:Q1844)+1</f>
        <v>1823</v>
      </c>
      <c r="B1845" s="223">
        <v>106110241</v>
      </c>
      <c r="C1845" s="223" t="s">
        <v>597</v>
      </c>
      <c r="D1845" s="223" t="s">
        <v>228</v>
      </c>
      <c r="E1845" s="223">
        <v>18</v>
      </c>
      <c r="F1845" s="223">
        <v>7.43</v>
      </c>
      <c r="G1845" s="66" t="str">
        <f>IFERROR(VLOOKUP(B1845:B4885,'DOI TUONG'!$C$2:$E$1306,3,FALSE), "")</f>
        <v>LP</v>
      </c>
      <c r="H1845" s="66">
        <f t="shared" si="196"/>
        <v>0.2</v>
      </c>
      <c r="I1845" s="215">
        <f t="shared" si="197"/>
        <v>7.63</v>
      </c>
      <c r="J1845" s="223">
        <v>90</v>
      </c>
      <c r="K1845" s="66" t="str">
        <f t="shared" si="198"/>
        <v>Khá</v>
      </c>
      <c r="L1845" s="66">
        <f t="shared" si="199"/>
        <v>395000</v>
      </c>
      <c r="M1845" s="218" t="str">
        <f t="shared" si="200"/>
        <v/>
      </c>
      <c r="N1845" s="219" t="str">
        <f t="shared" si="201"/>
        <v/>
      </c>
      <c r="O1845" s="219">
        <f t="shared" si="202"/>
        <v>1</v>
      </c>
      <c r="Q1845" s="114">
        <v>1</v>
      </c>
    </row>
    <row r="1846" spans="1:17" ht="21.75" customHeight="1" x14ac:dyDescent="0.3">
      <c r="A1846" s="214">
        <f>SUBTOTAL(9,$Q$22:Q1845)+1</f>
        <v>1824</v>
      </c>
      <c r="B1846" s="223">
        <v>105110148</v>
      </c>
      <c r="C1846" s="223" t="s">
        <v>1301</v>
      </c>
      <c r="D1846" s="223" t="s">
        <v>285</v>
      </c>
      <c r="E1846" s="223">
        <v>15.5</v>
      </c>
      <c r="F1846" s="223">
        <v>7.63</v>
      </c>
      <c r="G1846" s="66" t="str">
        <f>IFERROR(VLOOKUP(B1846:B4886,'DOI TUONG'!$C$2:$E$1306,3,FALSE), "")</f>
        <v/>
      </c>
      <c r="H1846" s="66">
        <f t="shared" si="196"/>
        <v>0</v>
      </c>
      <c r="I1846" s="215">
        <f t="shared" si="197"/>
        <v>7.63</v>
      </c>
      <c r="J1846" s="223">
        <v>89</v>
      </c>
      <c r="K1846" s="66" t="str">
        <f t="shared" si="198"/>
        <v>Khá</v>
      </c>
      <c r="L1846" s="66">
        <f t="shared" si="199"/>
        <v>395000</v>
      </c>
      <c r="M1846" s="218" t="str">
        <f t="shared" si="200"/>
        <v/>
      </c>
      <c r="N1846" s="219" t="str">
        <f t="shared" si="201"/>
        <v/>
      </c>
      <c r="O1846" s="219">
        <f t="shared" si="202"/>
        <v>1</v>
      </c>
      <c r="Q1846" s="114">
        <v>1</v>
      </c>
    </row>
    <row r="1847" spans="1:17" ht="21.75" customHeight="1" x14ac:dyDescent="0.3">
      <c r="A1847" s="214">
        <f>SUBTOTAL(9,$Q$22:Q1846)+1</f>
        <v>1825</v>
      </c>
      <c r="B1847" s="223">
        <v>109110467</v>
      </c>
      <c r="C1847" s="223" t="s">
        <v>1060</v>
      </c>
      <c r="D1847" s="223" t="s">
        <v>113</v>
      </c>
      <c r="E1847" s="223">
        <v>18</v>
      </c>
      <c r="F1847" s="223">
        <v>7.63</v>
      </c>
      <c r="G1847" s="66" t="str">
        <f>IFERROR(VLOOKUP(B1847:B4887,'DOI TUONG'!$C$2:$E$1306,3,FALSE), "")</f>
        <v/>
      </c>
      <c r="H1847" s="66">
        <f t="shared" si="196"/>
        <v>0</v>
      </c>
      <c r="I1847" s="215">
        <f t="shared" si="197"/>
        <v>7.63</v>
      </c>
      <c r="J1847" s="223">
        <v>89</v>
      </c>
      <c r="K1847" s="66" t="str">
        <f t="shared" si="198"/>
        <v>Khá</v>
      </c>
      <c r="L1847" s="66">
        <f t="shared" si="199"/>
        <v>395000</v>
      </c>
      <c r="M1847" s="218" t="str">
        <f t="shared" si="200"/>
        <v/>
      </c>
      <c r="N1847" s="219" t="str">
        <f t="shared" si="201"/>
        <v/>
      </c>
      <c r="O1847" s="219">
        <f t="shared" si="202"/>
        <v>1</v>
      </c>
      <c r="Q1847" s="114">
        <v>1</v>
      </c>
    </row>
    <row r="1848" spans="1:17" ht="21.75" customHeight="1" x14ac:dyDescent="0.3">
      <c r="A1848" s="214">
        <f>SUBTOTAL(9,$Q$22:Q1847)+1</f>
        <v>1826</v>
      </c>
      <c r="B1848" s="223">
        <v>106110221</v>
      </c>
      <c r="C1848" s="223" t="s">
        <v>1974</v>
      </c>
      <c r="D1848" s="223" t="s">
        <v>228</v>
      </c>
      <c r="E1848" s="223">
        <v>15</v>
      </c>
      <c r="F1848" s="223">
        <v>7.63</v>
      </c>
      <c r="G1848" s="66" t="str">
        <f>IFERROR(VLOOKUP(B1848:B4888,'DOI TUONG'!$C$2:$E$1306,3,FALSE), "")</f>
        <v/>
      </c>
      <c r="H1848" s="66">
        <f t="shared" si="196"/>
        <v>0</v>
      </c>
      <c r="I1848" s="215">
        <f t="shared" si="197"/>
        <v>7.63</v>
      </c>
      <c r="J1848" s="223">
        <v>87</v>
      </c>
      <c r="K1848" s="66" t="str">
        <f t="shared" si="198"/>
        <v>Khá</v>
      </c>
      <c r="L1848" s="66">
        <f t="shared" si="199"/>
        <v>395000</v>
      </c>
      <c r="M1848" s="218" t="str">
        <f t="shared" si="200"/>
        <v/>
      </c>
      <c r="N1848" s="219" t="str">
        <f t="shared" si="201"/>
        <v/>
      </c>
      <c r="O1848" s="219">
        <f t="shared" si="202"/>
        <v>1</v>
      </c>
      <c r="Q1848" s="114">
        <v>1</v>
      </c>
    </row>
    <row r="1849" spans="1:17" ht="21.75" customHeight="1" x14ac:dyDescent="0.3">
      <c r="A1849" s="214">
        <f>SUBTOTAL(9,$Q$22:Q1848)+1</f>
        <v>1827</v>
      </c>
      <c r="B1849" s="223">
        <v>117120079</v>
      </c>
      <c r="C1849" s="223" t="s">
        <v>2148</v>
      </c>
      <c r="D1849" s="223" t="s">
        <v>189</v>
      </c>
      <c r="E1849" s="223">
        <v>17</v>
      </c>
      <c r="F1849" s="223">
        <v>7.63</v>
      </c>
      <c r="G1849" s="66" t="str">
        <f>IFERROR(VLOOKUP(B1849:B4889,'DOI TUONG'!$C$2:$E$1306,3,FALSE), "")</f>
        <v/>
      </c>
      <c r="H1849" s="66">
        <f t="shared" si="196"/>
        <v>0</v>
      </c>
      <c r="I1849" s="215">
        <f t="shared" si="197"/>
        <v>7.63</v>
      </c>
      <c r="J1849" s="223">
        <v>87</v>
      </c>
      <c r="K1849" s="66" t="str">
        <f t="shared" si="198"/>
        <v>Khá</v>
      </c>
      <c r="L1849" s="66">
        <f t="shared" si="199"/>
        <v>395000</v>
      </c>
      <c r="M1849" s="218" t="str">
        <f t="shared" si="200"/>
        <v/>
      </c>
      <c r="N1849" s="219" t="str">
        <f t="shared" si="201"/>
        <v/>
      </c>
      <c r="O1849" s="219">
        <f t="shared" si="202"/>
        <v>1</v>
      </c>
      <c r="Q1849" s="114">
        <v>1</v>
      </c>
    </row>
    <row r="1850" spans="1:17" ht="21.75" customHeight="1" x14ac:dyDescent="0.3">
      <c r="A1850" s="214">
        <f>SUBTOTAL(9,$Q$22:Q1849)+1</f>
        <v>1828</v>
      </c>
      <c r="B1850" s="223">
        <v>118120190</v>
      </c>
      <c r="C1850" s="223" t="s">
        <v>3814</v>
      </c>
      <c r="D1850" s="223" t="s">
        <v>166</v>
      </c>
      <c r="E1850" s="223">
        <v>18</v>
      </c>
      <c r="F1850" s="223">
        <v>7.63</v>
      </c>
      <c r="G1850" s="66" t="str">
        <f>IFERROR(VLOOKUP(B1850:B4890,'DOI TUONG'!$C$2:$E$1306,3,FALSE), "")</f>
        <v/>
      </c>
      <c r="H1850" s="66">
        <f t="shared" si="196"/>
        <v>0</v>
      </c>
      <c r="I1850" s="215">
        <f t="shared" si="197"/>
        <v>7.63</v>
      </c>
      <c r="J1850" s="223">
        <v>87</v>
      </c>
      <c r="K1850" s="66" t="str">
        <f t="shared" si="198"/>
        <v>Khá</v>
      </c>
      <c r="L1850" s="66">
        <f t="shared" si="199"/>
        <v>395000</v>
      </c>
      <c r="M1850" s="218" t="str">
        <f t="shared" si="200"/>
        <v/>
      </c>
      <c r="N1850" s="219" t="str">
        <f t="shared" si="201"/>
        <v/>
      </c>
      <c r="O1850" s="219">
        <f t="shared" si="202"/>
        <v>1</v>
      </c>
      <c r="Q1850" s="114">
        <v>1</v>
      </c>
    </row>
    <row r="1851" spans="1:17" ht="21.75" customHeight="1" x14ac:dyDescent="0.3">
      <c r="A1851" s="214">
        <f>SUBTOTAL(9,$Q$22:Q1850)+1</f>
        <v>1829</v>
      </c>
      <c r="B1851" s="223">
        <v>107140058</v>
      </c>
      <c r="C1851" s="223" t="s">
        <v>2077</v>
      </c>
      <c r="D1851" s="223" t="s">
        <v>2028</v>
      </c>
      <c r="E1851" s="223">
        <v>22</v>
      </c>
      <c r="F1851" s="223">
        <v>7.63</v>
      </c>
      <c r="G1851" s="66" t="str">
        <f>IFERROR(VLOOKUP(B1851:B4891,'DOI TUONG'!$C$2:$E$1306,3,FALSE), "")</f>
        <v/>
      </c>
      <c r="H1851" s="66">
        <f t="shared" si="196"/>
        <v>0</v>
      </c>
      <c r="I1851" s="215">
        <f t="shared" si="197"/>
        <v>7.63</v>
      </c>
      <c r="J1851" s="223">
        <v>86</v>
      </c>
      <c r="K1851" s="66" t="str">
        <f t="shared" si="198"/>
        <v>Khá</v>
      </c>
      <c r="L1851" s="66">
        <f t="shared" si="199"/>
        <v>395000</v>
      </c>
      <c r="M1851" s="218" t="str">
        <f t="shared" si="200"/>
        <v/>
      </c>
      <c r="N1851" s="219" t="str">
        <f t="shared" si="201"/>
        <v/>
      </c>
      <c r="O1851" s="219">
        <f t="shared" si="202"/>
        <v>1</v>
      </c>
      <c r="Q1851" s="114">
        <v>1</v>
      </c>
    </row>
    <row r="1852" spans="1:17" ht="21.75" customHeight="1" x14ac:dyDescent="0.3">
      <c r="A1852" s="214">
        <f>SUBTOTAL(9,$Q$22:Q1851)+1</f>
        <v>1830</v>
      </c>
      <c r="B1852" s="223">
        <v>118120139</v>
      </c>
      <c r="C1852" s="223" t="s">
        <v>1101</v>
      </c>
      <c r="D1852" s="223" t="s">
        <v>166</v>
      </c>
      <c r="E1852" s="223">
        <v>18</v>
      </c>
      <c r="F1852" s="223">
        <v>7.63</v>
      </c>
      <c r="G1852" s="66" t="str">
        <f>IFERROR(VLOOKUP(B1852:B4892,'DOI TUONG'!$C$2:$E$1306,3,FALSE), "")</f>
        <v/>
      </c>
      <c r="H1852" s="66">
        <f t="shared" si="196"/>
        <v>0</v>
      </c>
      <c r="I1852" s="215">
        <f t="shared" si="197"/>
        <v>7.63</v>
      </c>
      <c r="J1852" s="223">
        <v>86</v>
      </c>
      <c r="K1852" s="66" t="str">
        <f t="shared" si="198"/>
        <v>Khá</v>
      </c>
      <c r="L1852" s="66">
        <f t="shared" si="199"/>
        <v>395000</v>
      </c>
      <c r="M1852" s="218" t="str">
        <f t="shared" si="200"/>
        <v/>
      </c>
      <c r="N1852" s="219" t="str">
        <f t="shared" si="201"/>
        <v/>
      </c>
      <c r="O1852" s="219">
        <f t="shared" si="202"/>
        <v>1</v>
      </c>
      <c r="Q1852" s="114">
        <v>1</v>
      </c>
    </row>
    <row r="1853" spans="1:17" ht="21.75" customHeight="1" x14ac:dyDescent="0.3">
      <c r="A1853" s="214">
        <f>SUBTOTAL(9,$Q$22:Q1852)+1</f>
        <v>1831</v>
      </c>
      <c r="B1853" s="223">
        <v>103140063</v>
      </c>
      <c r="C1853" s="223" t="s">
        <v>2425</v>
      </c>
      <c r="D1853" s="223" t="s">
        <v>1788</v>
      </c>
      <c r="E1853" s="223">
        <v>19</v>
      </c>
      <c r="F1853" s="223">
        <v>7.43</v>
      </c>
      <c r="G1853" s="66" t="str">
        <f>IFERROR(VLOOKUP(B1853:B4893,'DOI TUONG'!$C$2:$E$1306,3,FALSE), "")</f>
        <v>LP</v>
      </c>
      <c r="H1853" s="66">
        <f t="shared" si="196"/>
        <v>0.2</v>
      </c>
      <c r="I1853" s="215">
        <f t="shared" si="197"/>
        <v>7.63</v>
      </c>
      <c r="J1853" s="223">
        <v>86</v>
      </c>
      <c r="K1853" s="66" t="str">
        <f t="shared" si="198"/>
        <v>Khá</v>
      </c>
      <c r="L1853" s="66">
        <f t="shared" si="199"/>
        <v>395000</v>
      </c>
      <c r="M1853" s="218" t="str">
        <f t="shared" si="200"/>
        <v/>
      </c>
      <c r="N1853" s="219" t="str">
        <f t="shared" si="201"/>
        <v/>
      </c>
      <c r="O1853" s="219">
        <f t="shared" si="202"/>
        <v>1</v>
      </c>
      <c r="Q1853" s="114">
        <v>1</v>
      </c>
    </row>
    <row r="1854" spans="1:17" ht="21.75" customHeight="1" x14ac:dyDescent="0.3">
      <c r="A1854" s="214">
        <f>SUBTOTAL(9,$Q$22:Q1853)+1</f>
        <v>1832</v>
      </c>
      <c r="B1854" s="223">
        <v>102110115</v>
      </c>
      <c r="C1854" s="223" t="s">
        <v>685</v>
      </c>
      <c r="D1854" s="223" t="s">
        <v>115</v>
      </c>
      <c r="E1854" s="223">
        <v>16</v>
      </c>
      <c r="F1854" s="223">
        <v>7.63</v>
      </c>
      <c r="G1854" s="66" t="str">
        <f>IFERROR(VLOOKUP(B1854:B4894,'DOI TUONG'!$C$2:$E$1306,3,FALSE), "")</f>
        <v/>
      </c>
      <c r="H1854" s="66">
        <f t="shared" si="196"/>
        <v>0</v>
      </c>
      <c r="I1854" s="215">
        <f t="shared" si="197"/>
        <v>7.63</v>
      </c>
      <c r="J1854" s="223">
        <v>85</v>
      </c>
      <c r="K1854" s="66" t="str">
        <f t="shared" si="198"/>
        <v>Khá</v>
      </c>
      <c r="L1854" s="66">
        <f t="shared" si="199"/>
        <v>395000</v>
      </c>
      <c r="M1854" s="218" t="str">
        <f t="shared" si="200"/>
        <v/>
      </c>
      <c r="N1854" s="219" t="str">
        <f t="shared" si="201"/>
        <v/>
      </c>
      <c r="O1854" s="219">
        <f t="shared" si="202"/>
        <v>1</v>
      </c>
      <c r="Q1854" s="114">
        <v>1</v>
      </c>
    </row>
    <row r="1855" spans="1:17" ht="21.75" customHeight="1" x14ac:dyDescent="0.3">
      <c r="A1855" s="214">
        <f>SUBTOTAL(9,$Q$22:Q1854)+1</f>
        <v>1833</v>
      </c>
      <c r="B1855" s="223">
        <v>107110298</v>
      </c>
      <c r="C1855" s="223" t="s">
        <v>1295</v>
      </c>
      <c r="D1855" s="223" t="s">
        <v>132</v>
      </c>
      <c r="E1855" s="223">
        <v>19</v>
      </c>
      <c r="F1855" s="223">
        <v>7.63</v>
      </c>
      <c r="G1855" s="66" t="str">
        <f>IFERROR(VLOOKUP(B1855:B4895,'DOI TUONG'!$C$2:$E$1306,3,FALSE), "")</f>
        <v/>
      </c>
      <c r="H1855" s="66">
        <f t="shared" si="196"/>
        <v>0</v>
      </c>
      <c r="I1855" s="215">
        <f t="shared" si="197"/>
        <v>7.63</v>
      </c>
      <c r="J1855" s="223">
        <v>85</v>
      </c>
      <c r="K1855" s="66" t="str">
        <f t="shared" si="198"/>
        <v>Khá</v>
      </c>
      <c r="L1855" s="66">
        <f t="shared" si="199"/>
        <v>395000</v>
      </c>
      <c r="M1855" s="218" t="str">
        <f t="shared" si="200"/>
        <v/>
      </c>
      <c r="N1855" s="219" t="str">
        <f t="shared" si="201"/>
        <v/>
      </c>
      <c r="O1855" s="219">
        <f t="shared" si="202"/>
        <v>1</v>
      </c>
      <c r="Q1855" s="114">
        <v>1</v>
      </c>
    </row>
    <row r="1856" spans="1:17" ht="21.75" customHeight="1" x14ac:dyDescent="0.3">
      <c r="A1856" s="214">
        <f>SUBTOTAL(9,$Q$22:Q1855)+1</f>
        <v>1834</v>
      </c>
      <c r="B1856" s="223">
        <v>110110396</v>
      </c>
      <c r="C1856" s="223" t="s">
        <v>1510</v>
      </c>
      <c r="D1856" s="223" t="s">
        <v>150</v>
      </c>
      <c r="E1856" s="223">
        <v>19</v>
      </c>
      <c r="F1856" s="223">
        <v>7.63</v>
      </c>
      <c r="G1856" s="66" t="str">
        <f>IFERROR(VLOOKUP(B1856:B4896,'DOI TUONG'!$C$2:$E$1306,3,FALSE), "")</f>
        <v/>
      </c>
      <c r="H1856" s="66">
        <f t="shared" si="196"/>
        <v>0</v>
      </c>
      <c r="I1856" s="215">
        <f t="shared" si="197"/>
        <v>7.63</v>
      </c>
      <c r="J1856" s="223">
        <v>85</v>
      </c>
      <c r="K1856" s="66" t="str">
        <f t="shared" si="198"/>
        <v>Khá</v>
      </c>
      <c r="L1856" s="66">
        <f t="shared" si="199"/>
        <v>395000</v>
      </c>
      <c r="M1856" s="218" t="str">
        <f t="shared" si="200"/>
        <v/>
      </c>
      <c r="N1856" s="219" t="str">
        <f t="shared" si="201"/>
        <v/>
      </c>
      <c r="O1856" s="219">
        <f t="shared" si="202"/>
        <v>1</v>
      </c>
      <c r="Q1856" s="114">
        <v>1</v>
      </c>
    </row>
    <row r="1857" spans="1:17" ht="21.75" customHeight="1" x14ac:dyDescent="0.3">
      <c r="A1857" s="214">
        <f>SUBTOTAL(9,$Q$22:Q1856)+1</f>
        <v>1835</v>
      </c>
      <c r="B1857" s="223">
        <v>110110100</v>
      </c>
      <c r="C1857" s="223" t="s">
        <v>1310</v>
      </c>
      <c r="D1857" s="223" t="s">
        <v>214</v>
      </c>
      <c r="E1857" s="223">
        <v>18</v>
      </c>
      <c r="F1857" s="223">
        <v>7.63</v>
      </c>
      <c r="G1857" s="66" t="str">
        <f>IFERROR(VLOOKUP(B1857:B4897,'DOI TUONG'!$C$2:$E$1306,3,FALSE), "")</f>
        <v/>
      </c>
      <c r="H1857" s="66">
        <f t="shared" si="196"/>
        <v>0</v>
      </c>
      <c r="I1857" s="215">
        <f t="shared" si="197"/>
        <v>7.63</v>
      </c>
      <c r="J1857" s="223">
        <v>85</v>
      </c>
      <c r="K1857" s="66" t="str">
        <f t="shared" si="198"/>
        <v>Khá</v>
      </c>
      <c r="L1857" s="66">
        <f t="shared" si="199"/>
        <v>395000</v>
      </c>
      <c r="M1857" s="218" t="str">
        <f t="shared" si="200"/>
        <v/>
      </c>
      <c r="N1857" s="219" t="str">
        <f t="shared" si="201"/>
        <v/>
      </c>
      <c r="O1857" s="219">
        <f t="shared" si="202"/>
        <v>1</v>
      </c>
      <c r="Q1857" s="114">
        <v>1</v>
      </c>
    </row>
    <row r="1858" spans="1:17" ht="21.75" customHeight="1" x14ac:dyDescent="0.3">
      <c r="A1858" s="214">
        <f>SUBTOTAL(9,$Q$22:Q1857)+1</f>
        <v>1836</v>
      </c>
      <c r="B1858" s="223">
        <v>101140204</v>
      </c>
      <c r="C1858" s="223" t="s">
        <v>1754</v>
      </c>
      <c r="D1858" s="223" t="s">
        <v>1733</v>
      </c>
      <c r="E1858" s="223">
        <v>17</v>
      </c>
      <c r="F1858" s="223">
        <v>7.63</v>
      </c>
      <c r="G1858" s="66" t="str">
        <f>IFERROR(VLOOKUP(B1858:B4898,'DOI TUONG'!$C$2:$E$1306,3,FALSE), "")</f>
        <v/>
      </c>
      <c r="H1858" s="66">
        <f t="shared" si="196"/>
        <v>0</v>
      </c>
      <c r="I1858" s="215">
        <f t="shared" si="197"/>
        <v>7.63</v>
      </c>
      <c r="J1858" s="223">
        <v>84</v>
      </c>
      <c r="K1858" s="66" t="str">
        <f t="shared" si="198"/>
        <v>Khá</v>
      </c>
      <c r="L1858" s="66">
        <f t="shared" si="199"/>
        <v>395000</v>
      </c>
      <c r="M1858" s="218" t="str">
        <f t="shared" si="200"/>
        <v/>
      </c>
      <c r="N1858" s="219" t="str">
        <f t="shared" si="201"/>
        <v/>
      </c>
      <c r="O1858" s="219">
        <f t="shared" si="202"/>
        <v>1</v>
      </c>
      <c r="Q1858" s="114">
        <v>1</v>
      </c>
    </row>
    <row r="1859" spans="1:17" ht="21.75" customHeight="1" x14ac:dyDescent="0.3">
      <c r="A1859" s="214">
        <f>SUBTOTAL(9,$Q$22:Q1858)+1</f>
        <v>1837</v>
      </c>
      <c r="B1859" s="223">
        <v>101120289</v>
      </c>
      <c r="C1859" s="223" t="s">
        <v>1737</v>
      </c>
      <c r="D1859" s="223" t="s">
        <v>103</v>
      </c>
      <c r="E1859" s="223">
        <v>17</v>
      </c>
      <c r="F1859" s="223">
        <v>7.63</v>
      </c>
      <c r="G1859" s="66" t="str">
        <f>IFERROR(VLOOKUP(B1859:B4899,'DOI TUONG'!$C$2:$E$1306,3,FALSE), "")</f>
        <v/>
      </c>
      <c r="H1859" s="66">
        <f t="shared" si="196"/>
        <v>0</v>
      </c>
      <c r="I1859" s="215">
        <f t="shared" si="197"/>
        <v>7.63</v>
      </c>
      <c r="J1859" s="223">
        <v>83</v>
      </c>
      <c r="K1859" s="66" t="str">
        <f t="shared" si="198"/>
        <v>Khá</v>
      </c>
      <c r="L1859" s="66">
        <f t="shared" si="199"/>
        <v>395000</v>
      </c>
      <c r="M1859" s="218" t="str">
        <f t="shared" si="200"/>
        <v/>
      </c>
      <c r="N1859" s="219" t="str">
        <f t="shared" si="201"/>
        <v/>
      </c>
      <c r="O1859" s="219">
        <f t="shared" si="202"/>
        <v>1</v>
      </c>
      <c r="Q1859" s="114">
        <v>1</v>
      </c>
    </row>
    <row r="1860" spans="1:17" ht="21.75" customHeight="1" x14ac:dyDescent="0.3">
      <c r="A1860" s="214">
        <f>SUBTOTAL(9,$Q$22:Q1859)+1</f>
        <v>1838</v>
      </c>
      <c r="B1860" s="223">
        <v>117130074</v>
      </c>
      <c r="C1860" s="223" t="s">
        <v>3742</v>
      </c>
      <c r="D1860" s="223" t="s">
        <v>295</v>
      </c>
      <c r="E1860" s="223">
        <v>18</v>
      </c>
      <c r="F1860" s="223">
        <v>7.63</v>
      </c>
      <c r="G1860" s="66" t="str">
        <f>IFERROR(VLOOKUP(B1860:B4900,'DOI TUONG'!$C$2:$E$1306,3,FALSE), "")</f>
        <v/>
      </c>
      <c r="H1860" s="66">
        <f t="shared" si="196"/>
        <v>0</v>
      </c>
      <c r="I1860" s="215">
        <f t="shared" si="197"/>
        <v>7.63</v>
      </c>
      <c r="J1860" s="223">
        <v>83</v>
      </c>
      <c r="K1860" s="66" t="str">
        <f t="shared" si="198"/>
        <v>Khá</v>
      </c>
      <c r="L1860" s="66">
        <f t="shared" si="199"/>
        <v>395000</v>
      </c>
      <c r="M1860" s="218" t="str">
        <f t="shared" si="200"/>
        <v/>
      </c>
      <c r="N1860" s="219" t="str">
        <f t="shared" si="201"/>
        <v/>
      </c>
      <c r="O1860" s="219">
        <f t="shared" si="202"/>
        <v>1</v>
      </c>
      <c r="Q1860" s="114">
        <v>1</v>
      </c>
    </row>
    <row r="1861" spans="1:17" ht="21.75" customHeight="1" x14ac:dyDescent="0.3">
      <c r="A1861" s="214">
        <f>SUBTOTAL(9,$Q$22:Q1860)+1</f>
        <v>1839</v>
      </c>
      <c r="B1861" s="223">
        <v>110110139</v>
      </c>
      <c r="C1861" s="223" t="s">
        <v>2374</v>
      </c>
      <c r="D1861" s="223" t="s">
        <v>214</v>
      </c>
      <c r="E1861" s="223">
        <v>18</v>
      </c>
      <c r="F1861" s="223">
        <v>7.63</v>
      </c>
      <c r="G1861" s="66" t="str">
        <f>IFERROR(VLOOKUP(B1861:B4901,'DOI TUONG'!$C$2:$E$1306,3,FALSE), "")</f>
        <v/>
      </c>
      <c r="H1861" s="66">
        <f t="shared" si="196"/>
        <v>0</v>
      </c>
      <c r="I1861" s="215">
        <f t="shared" si="197"/>
        <v>7.63</v>
      </c>
      <c r="J1861" s="223">
        <v>83</v>
      </c>
      <c r="K1861" s="66" t="str">
        <f t="shared" si="198"/>
        <v>Khá</v>
      </c>
      <c r="L1861" s="66">
        <f t="shared" si="199"/>
        <v>395000</v>
      </c>
      <c r="M1861" s="218" t="str">
        <f t="shared" si="200"/>
        <v/>
      </c>
      <c r="N1861" s="219" t="str">
        <f t="shared" si="201"/>
        <v/>
      </c>
      <c r="O1861" s="219">
        <f t="shared" si="202"/>
        <v>1</v>
      </c>
      <c r="Q1861" s="114">
        <v>1</v>
      </c>
    </row>
    <row r="1862" spans="1:17" ht="21.75" customHeight="1" x14ac:dyDescent="0.3">
      <c r="A1862" s="214">
        <f>SUBTOTAL(9,$Q$22:Q1861)+1</f>
        <v>1840</v>
      </c>
      <c r="B1862" s="223">
        <v>118130041</v>
      </c>
      <c r="C1862" s="223" t="s">
        <v>1588</v>
      </c>
      <c r="D1862" s="223" t="s">
        <v>298</v>
      </c>
      <c r="E1862" s="223">
        <v>19</v>
      </c>
      <c r="F1862" s="223">
        <v>7.63</v>
      </c>
      <c r="G1862" s="66" t="str">
        <f>IFERROR(VLOOKUP(B1862:B4902,'DOI TUONG'!$C$2:$E$1306,3,FALSE), "")</f>
        <v/>
      </c>
      <c r="H1862" s="66">
        <f t="shared" si="196"/>
        <v>0</v>
      </c>
      <c r="I1862" s="215">
        <f t="shared" si="197"/>
        <v>7.63</v>
      </c>
      <c r="J1862" s="223">
        <v>82</v>
      </c>
      <c r="K1862" s="66" t="str">
        <f t="shared" si="198"/>
        <v>Khá</v>
      </c>
      <c r="L1862" s="66">
        <f t="shared" si="199"/>
        <v>395000</v>
      </c>
      <c r="M1862" s="218" t="str">
        <f t="shared" si="200"/>
        <v/>
      </c>
      <c r="N1862" s="219" t="str">
        <f t="shared" si="201"/>
        <v/>
      </c>
      <c r="O1862" s="219">
        <f t="shared" si="202"/>
        <v>1</v>
      </c>
      <c r="Q1862" s="114">
        <v>1</v>
      </c>
    </row>
    <row r="1863" spans="1:17" ht="21.75" customHeight="1" x14ac:dyDescent="0.3">
      <c r="A1863" s="214">
        <f>SUBTOTAL(9,$Q$22:Q1862)+1</f>
        <v>1841</v>
      </c>
      <c r="B1863" s="223">
        <v>109120371</v>
      </c>
      <c r="C1863" s="223" t="s">
        <v>3869</v>
      </c>
      <c r="D1863" s="223" t="s">
        <v>99</v>
      </c>
      <c r="E1863" s="223">
        <v>17</v>
      </c>
      <c r="F1863" s="223">
        <v>7.63</v>
      </c>
      <c r="G1863" s="66" t="str">
        <f>IFERROR(VLOOKUP(B1863:B4903,'DOI TUONG'!$C$2:$E$1306,3,FALSE), "")</f>
        <v/>
      </c>
      <c r="H1863" s="66">
        <f t="shared" si="196"/>
        <v>0</v>
      </c>
      <c r="I1863" s="215">
        <f t="shared" si="197"/>
        <v>7.63</v>
      </c>
      <c r="J1863" s="223">
        <v>82</v>
      </c>
      <c r="K1863" s="66" t="str">
        <f t="shared" si="198"/>
        <v>Khá</v>
      </c>
      <c r="L1863" s="66">
        <f t="shared" si="199"/>
        <v>395000</v>
      </c>
      <c r="M1863" s="218" t="str">
        <f t="shared" si="200"/>
        <v/>
      </c>
      <c r="N1863" s="219" t="str">
        <f t="shared" si="201"/>
        <v/>
      </c>
      <c r="O1863" s="219">
        <f t="shared" si="202"/>
        <v>1</v>
      </c>
      <c r="Q1863" s="114">
        <v>1</v>
      </c>
    </row>
    <row r="1864" spans="1:17" ht="21.75" customHeight="1" x14ac:dyDescent="0.3">
      <c r="A1864" s="214">
        <f>SUBTOTAL(9,$Q$22:Q1863)+1</f>
        <v>1842</v>
      </c>
      <c r="B1864" s="223">
        <v>105140079</v>
      </c>
      <c r="C1864" s="223" t="s">
        <v>3475</v>
      </c>
      <c r="D1864" s="223" t="s">
        <v>1884</v>
      </c>
      <c r="E1864" s="223">
        <v>18</v>
      </c>
      <c r="F1864" s="223">
        <v>7.63</v>
      </c>
      <c r="G1864" s="66" t="str">
        <f>IFERROR(VLOOKUP(B1864:B4904,'DOI TUONG'!$C$2:$E$1306,3,FALSE), "")</f>
        <v/>
      </c>
      <c r="H1864" s="66">
        <f t="shared" si="196"/>
        <v>0</v>
      </c>
      <c r="I1864" s="215">
        <f t="shared" si="197"/>
        <v>7.63</v>
      </c>
      <c r="J1864" s="223">
        <v>80</v>
      </c>
      <c r="K1864" s="66" t="str">
        <f t="shared" si="198"/>
        <v>Khá</v>
      </c>
      <c r="L1864" s="66">
        <f t="shared" si="199"/>
        <v>395000</v>
      </c>
      <c r="M1864" s="218" t="str">
        <f t="shared" si="200"/>
        <v/>
      </c>
      <c r="N1864" s="219" t="str">
        <f t="shared" si="201"/>
        <v/>
      </c>
      <c r="O1864" s="219">
        <f t="shared" si="202"/>
        <v>1</v>
      </c>
      <c r="Q1864" s="114">
        <v>1</v>
      </c>
    </row>
    <row r="1865" spans="1:17" ht="21.75" customHeight="1" x14ac:dyDescent="0.3">
      <c r="A1865" s="214">
        <f>SUBTOTAL(9,$Q$22:Q1864)+1</f>
        <v>1843</v>
      </c>
      <c r="B1865" s="223">
        <v>117130063</v>
      </c>
      <c r="C1865" s="223" t="s">
        <v>1695</v>
      </c>
      <c r="D1865" s="223" t="s">
        <v>295</v>
      </c>
      <c r="E1865" s="223">
        <v>16</v>
      </c>
      <c r="F1865" s="223">
        <v>7.63</v>
      </c>
      <c r="G1865" s="66" t="str">
        <f>IFERROR(VLOOKUP(B1865:B4905,'DOI TUONG'!$C$2:$E$1306,3,FALSE), "")</f>
        <v/>
      </c>
      <c r="H1865" s="66">
        <f t="shared" si="196"/>
        <v>0</v>
      </c>
      <c r="I1865" s="215">
        <f t="shared" si="197"/>
        <v>7.63</v>
      </c>
      <c r="J1865" s="223">
        <v>79</v>
      </c>
      <c r="K1865" s="66" t="str">
        <f t="shared" si="198"/>
        <v>Khá</v>
      </c>
      <c r="L1865" s="66">
        <f t="shared" si="199"/>
        <v>395000</v>
      </c>
      <c r="M1865" s="218" t="str">
        <f t="shared" si="200"/>
        <v/>
      </c>
      <c r="N1865" s="219" t="str">
        <f t="shared" si="201"/>
        <v/>
      </c>
      <c r="O1865" s="219">
        <f t="shared" si="202"/>
        <v>1</v>
      </c>
      <c r="Q1865" s="114">
        <v>1</v>
      </c>
    </row>
    <row r="1866" spans="1:17" ht="21.75" customHeight="1" x14ac:dyDescent="0.3">
      <c r="A1866" s="214">
        <f>SUBTOTAL(9,$Q$22:Q1865)+1</f>
        <v>1844</v>
      </c>
      <c r="B1866" s="223">
        <v>118130175</v>
      </c>
      <c r="C1866" s="223" t="s">
        <v>2238</v>
      </c>
      <c r="D1866" s="223" t="s">
        <v>59</v>
      </c>
      <c r="E1866" s="223">
        <v>20</v>
      </c>
      <c r="F1866" s="223">
        <v>7.62</v>
      </c>
      <c r="G1866" s="66" t="str">
        <f>IFERROR(VLOOKUP(B1866:B4906,'DOI TUONG'!$C$2:$E$1306,3,FALSE), "")</f>
        <v/>
      </c>
      <c r="H1866" s="66">
        <f t="shared" si="196"/>
        <v>0</v>
      </c>
      <c r="I1866" s="215">
        <f t="shared" si="197"/>
        <v>7.62</v>
      </c>
      <c r="J1866" s="223">
        <v>92</v>
      </c>
      <c r="K1866" s="66" t="str">
        <f t="shared" si="198"/>
        <v>Khá</v>
      </c>
      <c r="L1866" s="66">
        <f t="shared" si="199"/>
        <v>395000</v>
      </c>
      <c r="M1866" s="218" t="str">
        <f t="shared" si="200"/>
        <v/>
      </c>
      <c r="N1866" s="219" t="str">
        <f t="shared" si="201"/>
        <v/>
      </c>
      <c r="O1866" s="219">
        <f t="shared" si="202"/>
        <v>1</v>
      </c>
      <c r="Q1866" s="114">
        <v>1</v>
      </c>
    </row>
    <row r="1867" spans="1:17" ht="21.75" customHeight="1" x14ac:dyDescent="0.3">
      <c r="A1867" s="214">
        <f>SUBTOTAL(9,$Q$22:Q1866)+1</f>
        <v>1845</v>
      </c>
      <c r="B1867" s="223">
        <v>101130207</v>
      </c>
      <c r="C1867" s="223" t="s">
        <v>418</v>
      </c>
      <c r="D1867" s="223" t="s">
        <v>263</v>
      </c>
      <c r="E1867" s="223">
        <v>22.5</v>
      </c>
      <c r="F1867" s="223">
        <v>7.32</v>
      </c>
      <c r="G1867" s="66" t="str">
        <f>IFERROR(VLOOKUP(B1867:B4907,'DOI TUONG'!$C$2:$E$1306,3,FALSE), "")</f>
        <v>BT CĐ</v>
      </c>
      <c r="H1867" s="66">
        <f t="shared" si="196"/>
        <v>0.3</v>
      </c>
      <c r="I1867" s="215">
        <f t="shared" si="197"/>
        <v>7.62</v>
      </c>
      <c r="J1867" s="223">
        <v>92</v>
      </c>
      <c r="K1867" s="66" t="str">
        <f t="shared" si="198"/>
        <v>Khá</v>
      </c>
      <c r="L1867" s="66">
        <f t="shared" si="199"/>
        <v>395000</v>
      </c>
      <c r="M1867" s="218" t="str">
        <f t="shared" si="200"/>
        <v/>
      </c>
      <c r="N1867" s="219" t="str">
        <f t="shared" si="201"/>
        <v/>
      </c>
      <c r="O1867" s="219">
        <f t="shared" si="202"/>
        <v>1</v>
      </c>
      <c r="Q1867" s="114">
        <v>1</v>
      </c>
    </row>
    <row r="1868" spans="1:17" ht="21.75" customHeight="1" x14ac:dyDescent="0.3">
      <c r="A1868" s="214">
        <f>SUBTOTAL(9,$Q$22:Q1867)+1</f>
        <v>1846</v>
      </c>
      <c r="B1868" s="223">
        <v>101140182</v>
      </c>
      <c r="C1868" s="223" t="s">
        <v>1778</v>
      </c>
      <c r="D1868" s="223" t="s">
        <v>1733</v>
      </c>
      <c r="E1868" s="223">
        <v>17</v>
      </c>
      <c r="F1868" s="223">
        <v>7.42</v>
      </c>
      <c r="G1868" s="66" t="str">
        <f>IFERROR(VLOOKUP(B1868:B4908,'DOI TUONG'!$C$2:$E$1306,3,FALSE), "")</f>
        <v>LP</v>
      </c>
      <c r="H1868" s="66">
        <f t="shared" si="196"/>
        <v>0.2</v>
      </c>
      <c r="I1868" s="215">
        <f t="shared" si="197"/>
        <v>7.62</v>
      </c>
      <c r="J1868" s="223">
        <v>91</v>
      </c>
      <c r="K1868" s="66" t="str">
        <f t="shared" si="198"/>
        <v>Khá</v>
      </c>
      <c r="L1868" s="66">
        <f t="shared" si="199"/>
        <v>395000</v>
      </c>
      <c r="M1868" s="218" t="str">
        <f t="shared" si="200"/>
        <v/>
      </c>
      <c r="N1868" s="219" t="str">
        <f t="shared" si="201"/>
        <v/>
      </c>
      <c r="O1868" s="219">
        <f t="shared" si="202"/>
        <v>1</v>
      </c>
      <c r="Q1868" s="114">
        <v>1</v>
      </c>
    </row>
    <row r="1869" spans="1:17" ht="21.75" customHeight="1" x14ac:dyDescent="0.3">
      <c r="A1869" s="214">
        <f>SUBTOTAL(9,$Q$22:Q1868)+1</f>
        <v>1847</v>
      </c>
      <c r="B1869" s="223">
        <v>102130093</v>
      </c>
      <c r="C1869" s="223" t="s">
        <v>1629</v>
      </c>
      <c r="D1869" s="223" t="s">
        <v>44</v>
      </c>
      <c r="E1869" s="223">
        <v>18</v>
      </c>
      <c r="F1869" s="223">
        <v>7.62</v>
      </c>
      <c r="G1869" s="66" t="str">
        <f>IFERROR(VLOOKUP(B1869:B4909,'DOI TUONG'!$C$2:$E$1306,3,FALSE), "")</f>
        <v/>
      </c>
      <c r="H1869" s="66">
        <f t="shared" si="196"/>
        <v>0</v>
      </c>
      <c r="I1869" s="215">
        <f t="shared" si="197"/>
        <v>7.62</v>
      </c>
      <c r="J1869" s="223">
        <v>89</v>
      </c>
      <c r="K1869" s="66" t="str">
        <f t="shared" si="198"/>
        <v>Khá</v>
      </c>
      <c r="L1869" s="66">
        <f t="shared" si="199"/>
        <v>395000</v>
      </c>
      <c r="M1869" s="218" t="str">
        <f t="shared" si="200"/>
        <v/>
      </c>
      <c r="N1869" s="219" t="str">
        <f t="shared" si="201"/>
        <v/>
      </c>
      <c r="O1869" s="219">
        <f t="shared" si="202"/>
        <v>1</v>
      </c>
      <c r="Q1869" s="114">
        <v>1</v>
      </c>
    </row>
    <row r="1870" spans="1:17" ht="21.75" customHeight="1" x14ac:dyDescent="0.3">
      <c r="A1870" s="214">
        <f>SUBTOTAL(9,$Q$22:Q1869)+1</f>
        <v>1848</v>
      </c>
      <c r="B1870" s="223">
        <v>117130140</v>
      </c>
      <c r="C1870" s="223" t="s">
        <v>1325</v>
      </c>
      <c r="D1870" s="223" t="s">
        <v>70</v>
      </c>
      <c r="E1870" s="223">
        <v>18</v>
      </c>
      <c r="F1870" s="223">
        <v>7.62</v>
      </c>
      <c r="G1870" s="66" t="str">
        <f>IFERROR(VLOOKUP(B1870:B4910,'DOI TUONG'!$C$2:$E$1306,3,FALSE), "")</f>
        <v/>
      </c>
      <c r="H1870" s="66">
        <f t="shared" si="196"/>
        <v>0</v>
      </c>
      <c r="I1870" s="215">
        <f t="shared" si="197"/>
        <v>7.62</v>
      </c>
      <c r="J1870" s="223">
        <v>89</v>
      </c>
      <c r="K1870" s="66" t="str">
        <f t="shared" si="198"/>
        <v>Khá</v>
      </c>
      <c r="L1870" s="66">
        <f t="shared" si="199"/>
        <v>395000</v>
      </c>
      <c r="M1870" s="218" t="str">
        <f t="shared" si="200"/>
        <v/>
      </c>
      <c r="N1870" s="219" t="str">
        <f t="shared" si="201"/>
        <v/>
      </c>
      <c r="O1870" s="219">
        <f t="shared" si="202"/>
        <v>1</v>
      </c>
      <c r="Q1870" s="114">
        <v>1</v>
      </c>
    </row>
    <row r="1871" spans="1:17" ht="21.75" customHeight="1" x14ac:dyDescent="0.3">
      <c r="A1871" s="214">
        <f>SUBTOTAL(9,$Q$22:Q1870)+1</f>
        <v>1849</v>
      </c>
      <c r="B1871" s="223">
        <v>103110185</v>
      </c>
      <c r="C1871" s="223" t="s">
        <v>3277</v>
      </c>
      <c r="D1871" s="223" t="s">
        <v>139</v>
      </c>
      <c r="E1871" s="223">
        <v>24</v>
      </c>
      <c r="F1871" s="223">
        <v>7.62</v>
      </c>
      <c r="G1871" s="66" t="str">
        <f>IFERROR(VLOOKUP(B1871:B4911,'DOI TUONG'!$C$2:$E$1306,3,FALSE), "")</f>
        <v/>
      </c>
      <c r="H1871" s="66">
        <f t="shared" si="196"/>
        <v>0</v>
      </c>
      <c r="I1871" s="215">
        <f t="shared" si="197"/>
        <v>7.62</v>
      </c>
      <c r="J1871" s="223">
        <v>88</v>
      </c>
      <c r="K1871" s="66" t="str">
        <f t="shared" si="198"/>
        <v>Khá</v>
      </c>
      <c r="L1871" s="66">
        <f t="shared" si="199"/>
        <v>395000</v>
      </c>
      <c r="M1871" s="218" t="str">
        <f t="shared" si="200"/>
        <v/>
      </c>
      <c r="N1871" s="219" t="str">
        <f t="shared" si="201"/>
        <v/>
      </c>
      <c r="O1871" s="219">
        <f t="shared" si="202"/>
        <v>1</v>
      </c>
      <c r="Q1871" s="114">
        <v>1</v>
      </c>
    </row>
    <row r="1872" spans="1:17" ht="21.75" customHeight="1" x14ac:dyDescent="0.3">
      <c r="A1872" s="214">
        <f>SUBTOTAL(9,$Q$22:Q1871)+1</f>
        <v>1850</v>
      </c>
      <c r="B1872" s="223">
        <v>102130095</v>
      </c>
      <c r="C1872" s="223" t="s">
        <v>1180</v>
      </c>
      <c r="D1872" s="223" t="s">
        <v>44</v>
      </c>
      <c r="E1872" s="223">
        <v>18</v>
      </c>
      <c r="F1872" s="223">
        <v>7.62</v>
      </c>
      <c r="G1872" s="66" t="str">
        <f>IFERROR(VLOOKUP(B1872:B4912,'DOI TUONG'!$C$2:$E$1306,3,FALSE), "")</f>
        <v/>
      </c>
      <c r="H1872" s="66">
        <f t="shared" si="196"/>
        <v>0</v>
      </c>
      <c r="I1872" s="215">
        <f t="shared" si="197"/>
        <v>7.62</v>
      </c>
      <c r="J1872" s="223">
        <v>88</v>
      </c>
      <c r="K1872" s="66" t="str">
        <f t="shared" si="198"/>
        <v>Khá</v>
      </c>
      <c r="L1872" s="66">
        <f t="shared" si="199"/>
        <v>395000</v>
      </c>
      <c r="M1872" s="218" t="str">
        <f t="shared" si="200"/>
        <v/>
      </c>
      <c r="N1872" s="219" t="str">
        <f t="shared" si="201"/>
        <v/>
      </c>
      <c r="O1872" s="219">
        <f t="shared" si="202"/>
        <v>1</v>
      </c>
      <c r="Q1872" s="114">
        <v>1</v>
      </c>
    </row>
    <row r="1873" spans="1:17" ht="21.75" customHeight="1" x14ac:dyDescent="0.3">
      <c r="A1873" s="214">
        <f>SUBTOTAL(9,$Q$22:Q1872)+1</f>
        <v>1851</v>
      </c>
      <c r="B1873" s="223">
        <v>102120273</v>
      </c>
      <c r="C1873" s="223" t="s">
        <v>896</v>
      </c>
      <c r="D1873" s="223" t="s">
        <v>78</v>
      </c>
      <c r="E1873" s="223">
        <v>14</v>
      </c>
      <c r="F1873" s="223">
        <v>7.62</v>
      </c>
      <c r="G1873" s="66" t="str">
        <f>IFERROR(VLOOKUP(B1873:B4913,'DOI TUONG'!$C$2:$E$1306,3,FALSE), "")</f>
        <v/>
      </c>
      <c r="H1873" s="66">
        <f t="shared" si="196"/>
        <v>0</v>
      </c>
      <c r="I1873" s="215">
        <f t="shared" si="197"/>
        <v>7.62</v>
      </c>
      <c r="J1873" s="223">
        <v>88</v>
      </c>
      <c r="K1873" s="66" t="str">
        <f t="shared" si="198"/>
        <v>Khá</v>
      </c>
      <c r="L1873" s="66">
        <f t="shared" si="199"/>
        <v>395000</v>
      </c>
      <c r="M1873" s="218" t="str">
        <f t="shared" si="200"/>
        <v/>
      </c>
      <c r="N1873" s="219" t="str">
        <f t="shared" si="201"/>
        <v/>
      </c>
      <c r="O1873" s="219">
        <f t="shared" si="202"/>
        <v>1</v>
      </c>
      <c r="Q1873" s="114">
        <v>1</v>
      </c>
    </row>
    <row r="1874" spans="1:17" ht="21.75" customHeight="1" x14ac:dyDescent="0.3">
      <c r="A1874" s="214">
        <f>SUBTOTAL(9,$Q$22:Q1873)+1</f>
        <v>1852</v>
      </c>
      <c r="B1874" s="223">
        <v>102140024</v>
      </c>
      <c r="C1874" s="223" t="s">
        <v>1846</v>
      </c>
      <c r="D1874" s="223" t="s">
        <v>1802</v>
      </c>
      <c r="E1874" s="223">
        <v>19</v>
      </c>
      <c r="F1874" s="223">
        <v>7.62</v>
      </c>
      <c r="G1874" s="66" t="str">
        <f>IFERROR(VLOOKUP(B1874:B4914,'DOI TUONG'!$C$2:$E$1306,3,FALSE), "")</f>
        <v/>
      </c>
      <c r="H1874" s="66">
        <f t="shared" si="196"/>
        <v>0</v>
      </c>
      <c r="I1874" s="215">
        <f t="shared" si="197"/>
        <v>7.62</v>
      </c>
      <c r="J1874" s="223">
        <v>88</v>
      </c>
      <c r="K1874" s="66" t="str">
        <f t="shared" si="198"/>
        <v>Khá</v>
      </c>
      <c r="L1874" s="66">
        <f t="shared" si="199"/>
        <v>395000</v>
      </c>
      <c r="M1874" s="218" t="str">
        <f t="shared" si="200"/>
        <v/>
      </c>
      <c r="N1874" s="219" t="str">
        <f t="shared" si="201"/>
        <v/>
      </c>
      <c r="O1874" s="219">
        <f t="shared" si="202"/>
        <v>1</v>
      </c>
      <c r="Q1874" s="114">
        <v>1</v>
      </c>
    </row>
    <row r="1875" spans="1:17" ht="21.75" customHeight="1" x14ac:dyDescent="0.3">
      <c r="A1875" s="214">
        <f>SUBTOTAL(9,$Q$22:Q1874)+1</f>
        <v>1853</v>
      </c>
      <c r="B1875" s="223">
        <v>117130047</v>
      </c>
      <c r="C1875" s="223" t="s">
        <v>2164</v>
      </c>
      <c r="D1875" s="223" t="s">
        <v>295</v>
      </c>
      <c r="E1875" s="223">
        <v>18</v>
      </c>
      <c r="F1875" s="223">
        <v>7.62</v>
      </c>
      <c r="G1875" s="66" t="str">
        <f>IFERROR(VLOOKUP(B1875:B4915,'DOI TUONG'!$C$2:$E$1306,3,FALSE), "")</f>
        <v/>
      </c>
      <c r="H1875" s="66">
        <f t="shared" si="196"/>
        <v>0</v>
      </c>
      <c r="I1875" s="215">
        <f t="shared" si="197"/>
        <v>7.62</v>
      </c>
      <c r="J1875" s="223">
        <v>88</v>
      </c>
      <c r="K1875" s="66" t="str">
        <f t="shared" si="198"/>
        <v>Khá</v>
      </c>
      <c r="L1875" s="66">
        <f t="shared" si="199"/>
        <v>395000</v>
      </c>
      <c r="M1875" s="218" t="str">
        <f t="shared" si="200"/>
        <v/>
      </c>
      <c r="N1875" s="219" t="str">
        <f t="shared" si="201"/>
        <v/>
      </c>
      <c r="O1875" s="219">
        <f t="shared" si="202"/>
        <v>1</v>
      </c>
      <c r="Q1875" s="114">
        <v>1</v>
      </c>
    </row>
    <row r="1876" spans="1:17" ht="21.75" customHeight="1" x14ac:dyDescent="0.3">
      <c r="A1876" s="214">
        <f>SUBTOTAL(9,$Q$22:Q1875)+1</f>
        <v>1854</v>
      </c>
      <c r="B1876" s="223">
        <v>101140160</v>
      </c>
      <c r="C1876" s="223" t="s">
        <v>1750</v>
      </c>
      <c r="D1876" s="223" t="s">
        <v>1731</v>
      </c>
      <c r="E1876" s="223">
        <v>19</v>
      </c>
      <c r="F1876" s="223">
        <v>7.62</v>
      </c>
      <c r="G1876" s="66" t="str">
        <f>IFERROR(VLOOKUP(B1876:B4916,'DOI TUONG'!$C$2:$E$1306,3,FALSE), "")</f>
        <v/>
      </c>
      <c r="H1876" s="66">
        <f t="shared" si="196"/>
        <v>0</v>
      </c>
      <c r="I1876" s="215">
        <f t="shared" si="197"/>
        <v>7.62</v>
      </c>
      <c r="J1876" s="223">
        <v>87</v>
      </c>
      <c r="K1876" s="66" t="str">
        <f t="shared" si="198"/>
        <v>Khá</v>
      </c>
      <c r="L1876" s="66">
        <f t="shared" si="199"/>
        <v>395000</v>
      </c>
      <c r="M1876" s="218" t="str">
        <f t="shared" si="200"/>
        <v/>
      </c>
      <c r="N1876" s="219" t="str">
        <f t="shared" si="201"/>
        <v/>
      </c>
      <c r="O1876" s="219">
        <f t="shared" si="202"/>
        <v>1</v>
      </c>
      <c r="Q1876" s="114">
        <v>1</v>
      </c>
    </row>
    <row r="1877" spans="1:17" ht="21.75" customHeight="1" x14ac:dyDescent="0.3">
      <c r="A1877" s="214">
        <f>SUBTOTAL(9,$Q$22:Q1876)+1</f>
        <v>1855</v>
      </c>
      <c r="B1877" s="223">
        <v>110130215</v>
      </c>
      <c r="C1877" s="223" t="s">
        <v>1683</v>
      </c>
      <c r="D1877" s="223" t="s">
        <v>258</v>
      </c>
      <c r="E1877" s="223">
        <v>20.5</v>
      </c>
      <c r="F1877" s="223">
        <v>7.62</v>
      </c>
      <c r="G1877" s="66" t="str">
        <f>IFERROR(VLOOKUP(B1877:B4917,'DOI TUONG'!$C$2:$E$1306,3,FALSE), "")</f>
        <v/>
      </c>
      <c r="H1877" s="66">
        <f t="shared" si="196"/>
        <v>0</v>
      </c>
      <c r="I1877" s="215">
        <f t="shared" si="197"/>
        <v>7.62</v>
      </c>
      <c r="J1877" s="223">
        <v>87</v>
      </c>
      <c r="K1877" s="66" t="str">
        <f t="shared" si="198"/>
        <v>Khá</v>
      </c>
      <c r="L1877" s="66">
        <f t="shared" si="199"/>
        <v>395000</v>
      </c>
      <c r="M1877" s="218" t="str">
        <f t="shared" si="200"/>
        <v/>
      </c>
      <c r="N1877" s="219" t="str">
        <f t="shared" si="201"/>
        <v/>
      </c>
      <c r="O1877" s="219">
        <f t="shared" si="202"/>
        <v>1</v>
      </c>
      <c r="Q1877" s="114">
        <v>1</v>
      </c>
    </row>
    <row r="1878" spans="1:17" ht="21.75" customHeight="1" x14ac:dyDescent="0.3">
      <c r="A1878" s="214">
        <f>SUBTOTAL(9,$Q$22:Q1877)+1</f>
        <v>1856</v>
      </c>
      <c r="B1878" s="223">
        <v>101120253</v>
      </c>
      <c r="C1878" s="223" t="s">
        <v>440</v>
      </c>
      <c r="D1878" s="223" t="s">
        <v>101</v>
      </c>
      <c r="E1878" s="223">
        <v>19.5</v>
      </c>
      <c r="F1878" s="223">
        <v>7.32</v>
      </c>
      <c r="G1878" s="66" t="str">
        <f>IFERROR(VLOOKUP(B1878:B4918,'DOI TUONG'!$C$2:$E$1306,3,FALSE), "")</f>
        <v>BT CĐ</v>
      </c>
      <c r="H1878" s="66">
        <f t="shared" ref="H1878:H1941" si="203">IF(G1878="UV ĐT",0.3, 0)+IF(G1878="UV HSV", 0.3, 0)+IF(G1878="PBT LCĐ", 0.3,0)+ IF(G1878="UV LCĐ", 0.2, 0)+IF(G1878="BT CĐ", 0.3,0)+ IF(G1878="PBT CĐ", 0.2,0)+ IF(G1878="CN CLB", 0.2,0)+ IF(G1878="CN DĐ", 0.2,0)+IF(G1878="TĐXK", 0.3, 0)+IF(G1878="PĐXK", 0.2, 0)+IF(G1878="LT", 0.3,0)+IF(G1878="LP", 0.2, 0)+IF(G1878="GK 0.2",0.2,0)+IF(G1878="GK 0.3", 0.3, 0)+IF(G1878="TB ĐD",0.3,0)+IF(G1878="PB ĐD",0.2,0)+IF(G1878="ĐT ĐTQ",0.3,0)+IF(G1878="ĐP ĐTQ",0.2,0)</f>
        <v>0.3</v>
      </c>
      <c r="I1878" s="215">
        <f t="shared" ref="I1878:I1941" si="204">F1878+H1878</f>
        <v>7.62</v>
      </c>
      <c r="J1878" s="223">
        <v>87</v>
      </c>
      <c r="K1878" s="66" t="str">
        <f t="shared" ref="K1878:K1941" si="205">IF(AND(I1878&gt;=9,J1878&gt;=90), "Xuất sắc", IF(AND(I1878&gt;=8,J1878&gt;=80), "Giỏi", "Khá"))</f>
        <v>Khá</v>
      </c>
      <c r="L1878" s="66">
        <f t="shared" ref="L1878:L1941" si="206">IF(K1878="Xuất sắc", 500000, IF(K1878="Giỏi", 450000, 395000))</f>
        <v>395000</v>
      </c>
      <c r="M1878" s="218" t="str">
        <f t="shared" si="200"/>
        <v/>
      </c>
      <c r="N1878" s="219" t="str">
        <f t="shared" si="201"/>
        <v/>
      </c>
      <c r="O1878" s="219">
        <f t="shared" si="202"/>
        <v>1</v>
      </c>
      <c r="Q1878" s="114">
        <v>1</v>
      </c>
    </row>
    <row r="1879" spans="1:17" ht="21.75" customHeight="1" x14ac:dyDescent="0.3">
      <c r="A1879" s="214">
        <f>SUBTOTAL(9,$Q$22:Q1878)+1</f>
        <v>1857</v>
      </c>
      <c r="B1879" s="223">
        <v>117130113</v>
      </c>
      <c r="C1879" s="223" t="s">
        <v>3743</v>
      </c>
      <c r="D1879" s="223" t="s">
        <v>70</v>
      </c>
      <c r="E1879" s="223">
        <v>16</v>
      </c>
      <c r="F1879" s="223">
        <v>7.62</v>
      </c>
      <c r="G1879" s="66" t="str">
        <f>IFERROR(VLOOKUP(B1879:B4919,'DOI TUONG'!$C$2:$E$1306,3,FALSE), "")</f>
        <v/>
      </c>
      <c r="H1879" s="66">
        <f t="shared" si="203"/>
        <v>0</v>
      </c>
      <c r="I1879" s="215">
        <f t="shared" si="204"/>
        <v>7.62</v>
      </c>
      <c r="J1879" s="223">
        <v>85</v>
      </c>
      <c r="K1879" s="66" t="str">
        <f t="shared" si="205"/>
        <v>Khá</v>
      </c>
      <c r="L1879" s="66">
        <f t="shared" si="206"/>
        <v>395000</v>
      </c>
      <c r="M1879" s="218" t="str">
        <f t="shared" si="200"/>
        <v/>
      </c>
      <c r="N1879" s="219" t="str">
        <f t="shared" si="201"/>
        <v/>
      </c>
      <c r="O1879" s="219">
        <f t="shared" si="202"/>
        <v>1</v>
      </c>
      <c r="Q1879" s="114">
        <v>1</v>
      </c>
    </row>
    <row r="1880" spans="1:17" ht="21.75" customHeight="1" x14ac:dyDescent="0.3">
      <c r="A1880" s="214">
        <f>SUBTOTAL(9,$Q$22:Q1879)+1</f>
        <v>1858</v>
      </c>
      <c r="B1880" s="223">
        <v>118110107</v>
      </c>
      <c r="C1880" s="223" t="s">
        <v>3815</v>
      </c>
      <c r="D1880" s="223" t="s">
        <v>231</v>
      </c>
      <c r="E1880" s="223">
        <v>17</v>
      </c>
      <c r="F1880" s="223">
        <v>7.62</v>
      </c>
      <c r="G1880" s="66" t="str">
        <f>IFERROR(VLOOKUP(B1880:B4920,'DOI TUONG'!$C$2:$E$1306,3,FALSE), "")</f>
        <v/>
      </c>
      <c r="H1880" s="66">
        <f t="shared" si="203"/>
        <v>0</v>
      </c>
      <c r="I1880" s="215">
        <f t="shared" si="204"/>
        <v>7.62</v>
      </c>
      <c r="J1880" s="223">
        <v>85</v>
      </c>
      <c r="K1880" s="66" t="str">
        <f t="shared" si="205"/>
        <v>Khá</v>
      </c>
      <c r="L1880" s="66">
        <f t="shared" si="206"/>
        <v>395000</v>
      </c>
      <c r="M1880" s="218" t="str">
        <f t="shared" si="200"/>
        <v/>
      </c>
      <c r="N1880" s="219" t="str">
        <f t="shared" si="201"/>
        <v/>
      </c>
      <c r="O1880" s="219">
        <f t="shared" si="202"/>
        <v>1</v>
      </c>
      <c r="Q1880" s="114">
        <v>1</v>
      </c>
    </row>
    <row r="1881" spans="1:17" ht="21.75" customHeight="1" x14ac:dyDescent="0.3">
      <c r="A1881" s="214">
        <f>SUBTOTAL(9,$Q$22:Q1880)+1</f>
        <v>1859</v>
      </c>
      <c r="B1881" s="223">
        <v>101130021</v>
      </c>
      <c r="C1881" s="223" t="s">
        <v>3177</v>
      </c>
      <c r="D1881" s="223" t="s">
        <v>157</v>
      </c>
      <c r="E1881" s="223">
        <v>19.5</v>
      </c>
      <c r="F1881" s="223">
        <v>7.62</v>
      </c>
      <c r="G1881" s="66" t="str">
        <f>IFERROR(VLOOKUP(B1881:B4921,'DOI TUONG'!$C$2:$E$1306,3,FALSE), "")</f>
        <v/>
      </c>
      <c r="H1881" s="66">
        <f t="shared" si="203"/>
        <v>0</v>
      </c>
      <c r="I1881" s="215">
        <f t="shared" si="204"/>
        <v>7.62</v>
      </c>
      <c r="J1881" s="223">
        <v>84</v>
      </c>
      <c r="K1881" s="66" t="str">
        <f t="shared" si="205"/>
        <v>Khá</v>
      </c>
      <c r="L1881" s="66">
        <f t="shared" si="206"/>
        <v>395000</v>
      </c>
      <c r="M1881" s="218" t="str">
        <f t="shared" si="200"/>
        <v/>
      </c>
      <c r="N1881" s="219" t="str">
        <f t="shared" si="201"/>
        <v/>
      </c>
      <c r="O1881" s="219">
        <f t="shared" si="202"/>
        <v>1</v>
      </c>
      <c r="Q1881" s="114">
        <v>1</v>
      </c>
    </row>
    <row r="1882" spans="1:17" ht="21.75" customHeight="1" x14ac:dyDescent="0.3">
      <c r="A1882" s="214">
        <f>SUBTOTAL(9,$Q$22:Q1881)+1</f>
        <v>1860</v>
      </c>
      <c r="B1882" s="223">
        <v>103130203</v>
      </c>
      <c r="C1882" s="223" t="s">
        <v>3278</v>
      </c>
      <c r="D1882" s="223" t="s">
        <v>411</v>
      </c>
      <c r="E1882" s="223">
        <v>18</v>
      </c>
      <c r="F1882" s="223">
        <v>7.62</v>
      </c>
      <c r="G1882" s="66" t="str">
        <f>IFERROR(VLOOKUP(B1882:B4922,'DOI TUONG'!$C$2:$E$1306,3,FALSE), "")</f>
        <v/>
      </c>
      <c r="H1882" s="66">
        <f t="shared" si="203"/>
        <v>0</v>
      </c>
      <c r="I1882" s="215">
        <f t="shared" si="204"/>
        <v>7.62</v>
      </c>
      <c r="J1882" s="223">
        <v>84</v>
      </c>
      <c r="K1882" s="66" t="str">
        <f t="shared" si="205"/>
        <v>Khá</v>
      </c>
      <c r="L1882" s="66">
        <f t="shared" si="206"/>
        <v>395000</v>
      </c>
      <c r="M1882" s="218" t="str">
        <f t="shared" si="200"/>
        <v/>
      </c>
      <c r="N1882" s="219" t="str">
        <f t="shared" si="201"/>
        <v/>
      </c>
      <c r="O1882" s="219">
        <f t="shared" si="202"/>
        <v>1</v>
      </c>
      <c r="Q1882" s="114">
        <v>1</v>
      </c>
    </row>
    <row r="1883" spans="1:17" ht="21.75" customHeight="1" x14ac:dyDescent="0.3">
      <c r="A1883" s="214">
        <f>SUBTOTAL(9,$Q$22:Q1882)+1</f>
        <v>1861</v>
      </c>
      <c r="B1883" s="223">
        <v>118140133</v>
      </c>
      <c r="C1883" s="223" t="s">
        <v>2708</v>
      </c>
      <c r="D1883" s="223" t="s">
        <v>2232</v>
      </c>
      <c r="E1883" s="223">
        <v>28</v>
      </c>
      <c r="F1883" s="223">
        <v>7.62</v>
      </c>
      <c r="G1883" s="66" t="str">
        <f>IFERROR(VLOOKUP(B1883:B4923,'DOI TUONG'!$C$2:$E$1306,3,FALSE), "")</f>
        <v/>
      </c>
      <c r="H1883" s="66">
        <f t="shared" si="203"/>
        <v>0</v>
      </c>
      <c r="I1883" s="215">
        <f t="shared" si="204"/>
        <v>7.62</v>
      </c>
      <c r="J1883" s="223">
        <v>84</v>
      </c>
      <c r="K1883" s="66" t="str">
        <f t="shared" si="205"/>
        <v>Khá</v>
      </c>
      <c r="L1883" s="66">
        <f t="shared" si="206"/>
        <v>395000</v>
      </c>
      <c r="M1883" s="218" t="str">
        <f t="shared" si="200"/>
        <v/>
      </c>
      <c r="N1883" s="219" t="str">
        <f t="shared" si="201"/>
        <v/>
      </c>
      <c r="O1883" s="219">
        <f t="shared" si="202"/>
        <v>1</v>
      </c>
      <c r="Q1883" s="114">
        <v>1</v>
      </c>
    </row>
    <row r="1884" spans="1:17" ht="21.75" customHeight="1" x14ac:dyDescent="0.3">
      <c r="A1884" s="214">
        <f>SUBTOTAL(9,$Q$22:Q1883)+1</f>
        <v>1862</v>
      </c>
      <c r="B1884" s="223">
        <v>110110103</v>
      </c>
      <c r="C1884" s="223" t="s">
        <v>2322</v>
      </c>
      <c r="D1884" s="223" t="s">
        <v>214</v>
      </c>
      <c r="E1884" s="223">
        <v>18</v>
      </c>
      <c r="F1884" s="223">
        <v>7.62</v>
      </c>
      <c r="G1884" s="66" t="str">
        <f>IFERROR(VLOOKUP(B1884:B4924,'DOI TUONG'!$C$2:$E$1306,3,FALSE), "")</f>
        <v/>
      </c>
      <c r="H1884" s="66">
        <f t="shared" si="203"/>
        <v>0</v>
      </c>
      <c r="I1884" s="215">
        <f t="shared" si="204"/>
        <v>7.62</v>
      </c>
      <c r="J1884" s="223">
        <v>83</v>
      </c>
      <c r="K1884" s="66" t="str">
        <f t="shared" si="205"/>
        <v>Khá</v>
      </c>
      <c r="L1884" s="66">
        <f t="shared" si="206"/>
        <v>395000</v>
      </c>
      <c r="M1884" s="218" t="str">
        <f t="shared" ref="M1884:M1947" si="207">IF(K1884="Xuất sắc",1,"")</f>
        <v/>
      </c>
      <c r="N1884" s="219" t="str">
        <f t="shared" ref="N1884:N1947" si="208">IF(K1884="Giỏi",1,"")</f>
        <v/>
      </c>
      <c r="O1884" s="219">
        <f t="shared" ref="O1884:O1947" si="209">IF(K1884="Khá",1,"")</f>
        <v>1</v>
      </c>
      <c r="Q1884" s="114">
        <v>1</v>
      </c>
    </row>
    <row r="1885" spans="1:17" ht="21.75" customHeight="1" x14ac:dyDescent="0.3">
      <c r="A1885" s="214">
        <f>SUBTOTAL(9,$Q$22:Q1884)+1</f>
        <v>1863</v>
      </c>
      <c r="B1885" s="223">
        <v>102140054</v>
      </c>
      <c r="C1885" s="223" t="s">
        <v>1819</v>
      </c>
      <c r="D1885" s="223" t="s">
        <v>1802</v>
      </c>
      <c r="E1885" s="223">
        <v>25</v>
      </c>
      <c r="F1885" s="223">
        <v>7.62</v>
      </c>
      <c r="G1885" s="66" t="str">
        <f>IFERROR(VLOOKUP(B1885:B4925,'DOI TUONG'!$C$2:$E$1306,3,FALSE), "")</f>
        <v/>
      </c>
      <c r="H1885" s="66">
        <f t="shared" si="203"/>
        <v>0</v>
      </c>
      <c r="I1885" s="215">
        <f t="shared" si="204"/>
        <v>7.62</v>
      </c>
      <c r="J1885" s="223">
        <v>82</v>
      </c>
      <c r="K1885" s="66" t="str">
        <f t="shared" si="205"/>
        <v>Khá</v>
      </c>
      <c r="L1885" s="66">
        <f t="shared" si="206"/>
        <v>395000</v>
      </c>
      <c r="M1885" s="218" t="str">
        <f t="shared" si="207"/>
        <v/>
      </c>
      <c r="N1885" s="219" t="str">
        <f t="shared" si="208"/>
        <v/>
      </c>
      <c r="O1885" s="219">
        <f t="shared" si="209"/>
        <v>1</v>
      </c>
      <c r="Q1885" s="114">
        <v>1</v>
      </c>
    </row>
    <row r="1886" spans="1:17" ht="21.75" customHeight="1" x14ac:dyDescent="0.3">
      <c r="A1886" s="214">
        <f>SUBTOTAL(9,$Q$22:Q1885)+1</f>
        <v>1864</v>
      </c>
      <c r="B1886" s="223">
        <v>106130143</v>
      </c>
      <c r="C1886" s="223" t="s">
        <v>1701</v>
      </c>
      <c r="D1886" s="223" t="s">
        <v>313</v>
      </c>
      <c r="E1886" s="223">
        <v>15</v>
      </c>
      <c r="F1886" s="223">
        <v>7.62</v>
      </c>
      <c r="G1886" s="66" t="str">
        <f>IFERROR(VLOOKUP(B1886:B4926,'DOI TUONG'!$C$2:$E$1306,3,FALSE), "")</f>
        <v/>
      </c>
      <c r="H1886" s="66">
        <f t="shared" si="203"/>
        <v>0</v>
      </c>
      <c r="I1886" s="215">
        <f t="shared" si="204"/>
        <v>7.62</v>
      </c>
      <c r="J1886" s="223">
        <v>82</v>
      </c>
      <c r="K1886" s="66" t="str">
        <f t="shared" si="205"/>
        <v>Khá</v>
      </c>
      <c r="L1886" s="66">
        <f t="shared" si="206"/>
        <v>395000</v>
      </c>
      <c r="M1886" s="218" t="str">
        <f t="shared" si="207"/>
        <v/>
      </c>
      <c r="N1886" s="219" t="str">
        <f t="shared" si="208"/>
        <v/>
      </c>
      <c r="O1886" s="219">
        <f t="shared" si="209"/>
        <v>1</v>
      </c>
      <c r="Q1886" s="114">
        <v>1</v>
      </c>
    </row>
    <row r="1887" spans="1:17" ht="21.75" customHeight="1" x14ac:dyDescent="0.3">
      <c r="A1887" s="214">
        <f>SUBTOTAL(9,$Q$22:Q1886)+1</f>
        <v>1865</v>
      </c>
      <c r="B1887" s="223">
        <v>101130174</v>
      </c>
      <c r="C1887" s="223" t="s">
        <v>1751</v>
      </c>
      <c r="D1887" s="223" t="s">
        <v>62</v>
      </c>
      <c r="E1887" s="223">
        <v>16.5</v>
      </c>
      <c r="F1887" s="223">
        <v>7.62</v>
      </c>
      <c r="G1887" s="66" t="str">
        <f>IFERROR(VLOOKUP(B1887:B4927,'DOI TUONG'!$C$2:$E$1306,3,FALSE), "")</f>
        <v/>
      </c>
      <c r="H1887" s="66">
        <f t="shared" si="203"/>
        <v>0</v>
      </c>
      <c r="I1887" s="215">
        <f t="shared" si="204"/>
        <v>7.62</v>
      </c>
      <c r="J1887" s="223">
        <v>81</v>
      </c>
      <c r="K1887" s="66" t="str">
        <f t="shared" si="205"/>
        <v>Khá</v>
      </c>
      <c r="L1887" s="66">
        <f t="shared" si="206"/>
        <v>395000</v>
      </c>
      <c r="M1887" s="218" t="str">
        <f t="shared" si="207"/>
        <v/>
      </c>
      <c r="N1887" s="219" t="str">
        <f t="shared" si="208"/>
        <v/>
      </c>
      <c r="O1887" s="219">
        <f t="shared" si="209"/>
        <v>1</v>
      </c>
      <c r="Q1887" s="114">
        <v>1</v>
      </c>
    </row>
    <row r="1888" spans="1:17" ht="21.75" customHeight="1" x14ac:dyDescent="0.3">
      <c r="A1888" s="214">
        <f>SUBTOTAL(9,$Q$22:Q1887)+1</f>
        <v>1866</v>
      </c>
      <c r="B1888" s="223">
        <v>121130095</v>
      </c>
      <c r="C1888" s="223" t="s">
        <v>3701</v>
      </c>
      <c r="D1888" s="223" t="s">
        <v>199</v>
      </c>
      <c r="E1888" s="223">
        <v>22.5</v>
      </c>
      <c r="F1888" s="223">
        <v>7.62</v>
      </c>
      <c r="G1888" s="66" t="str">
        <f>IFERROR(VLOOKUP(B1888:B4928,'DOI TUONG'!$C$2:$E$1306,3,FALSE), "")</f>
        <v/>
      </c>
      <c r="H1888" s="66">
        <f t="shared" si="203"/>
        <v>0</v>
      </c>
      <c r="I1888" s="215">
        <f t="shared" si="204"/>
        <v>7.62</v>
      </c>
      <c r="J1888" s="223">
        <v>81</v>
      </c>
      <c r="K1888" s="66" t="str">
        <f t="shared" si="205"/>
        <v>Khá</v>
      </c>
      <c r="L1888" s="66">
        <f t="shared" si="206"/>
        <v>395000</v>
      </c>
      <c r="M1888" s="218" t="str">
        <f t="shared" si="207"/>
        <v/>
      </c>
      <c r="N1888" s="219" t="str">
        <f t="shared" si="208"/>
        <v/>
      </c>
      <c r="O1888" s="219">
        <f t="shared" si="209"/>
        <v>1</v>
      </c>
      <c r="Q1888" s="114">
        <v>1</v>
      </c>
    </row>
    <row r="1889" spans="1:17" ht="21.75" customHeight="1" x14ac:dyDescent="0.3">
      <c r="A1889" s="214">
        <f>SUBTOTAL(9,$Q$22:Q1888)+1</f>
        <v>1867</v>
      </c>
      <c r="B1889" s="223">
        <v>117120059</v>
      </c>
      <c r="C1889" s="223" t="s">
        <v>3744</v>
      </c>
      <c r="D1889" s="223" t="s">
        <v>189</v>
      </c>
      <c r="E1889" s="223">
        <v>19</v>
      </c>
      <c r="F1889" s="223">
        <v>7.62</v>
      </c>
      <c r="G1889" s="66" t="str">
        <f>IFERROR(VLOOKUP(B1889:B4929,'DOI TUONG'!$C$2:$E$1306,3,FALSE), "")</f>
        <v/>
      </c>
      <c r="H1889" s="66">
        <f t="shared" si="203"/>
        <v>0</v>
      </c>
      <c r="I1889" s="215">
        <f t="shared" si="204"/>
        <v>7.62</v>
      </c>
      <c r="J1889" s="223">
        <v>81</v>
      </c>
      <c r="K1889" s="66" t="str">
        <f t="shared" si="205"/>
        <v>Khá</v>
      </c>
      <c r="L1889" s="66">
        <f t="shared" si="206"/>
        <v>395000</v>
      </c>
      <c r="M1889" s="218" t="str">
        <f t="shared" si="207"/>
        <v/>
      </c>
      <c r="N1889" s="219" t="str">
        <f t="shared" si="208"/>
        <v/>
      </c>
      <c r="O1889" s="219">
        <f t="shared" si="209"/>
        <v>1</v>
      </c>
      <c r="Q1889" s="114">
        <v>1</v>
      </c>
    </row>
    <row r="1890" spans="1:17" ht="21.75" customHeight="1" x14ac:dyDescent="0.3">
      <c r="A1890" s="214">
        <f>SUBTOTAL(9,$Q$22:Q1889)+1</f>
        <v>1868</v>
      </c>
      <c r="B1890" s="223">
        <v>109120220</v>
      </c>
      <c r="C1890" s="223" t="s">
        <v>3870</v>
      </c>
      <c r="D1890" s="223" t="s">
        <v>158</v>
      </c>
      <c r="E1890" s="223">
        <v>19</v>
      </c>
      <c r="F1890" s="223">
        <v>7.62</v>
      </c>
      <c r="G1890" s="66" t="str">
        <f>IFERROR(VLOOKUP(B1890:B4930,'DOI TUONG'!$C$2:$E$1306,3,FALSE), "")</f>
        <v/>
      </c>
      <c r="H1890" s="66">
        <f t="shared" si="203"/>
        <v>0</v>
      </c>
      <c r="I1890" s="215">
        <f t="shared" si="204"/>
        <v>7.62</v>
      </c>
      <c r="J1890" s="223">
        <v>81</v>
      </c>
      <c r="K1890" s="66" t="str">
        <f t="shared" si="205"/>
        <v>Khá</v>
      </c>
      <c r="L1890" s="66">
        <f t="shared" si="206"/>
        <v>395000</v>
      </c>
      <c r="M1890" s="218" t="str">
        <f t="shared" si="207"/>
        <v/>
      </c>
      <c r="N1890" s="219" t="str">
        <f t="shared" si="208"/>
        <v/>
      </c>
      <c r="O1890" s="219">
        <f t="shared" si="209"/>
        <v>1</v>
      </c>
      <c r="Q1890" s="114">
        <v>1</v>
      </c>
    </row>
    <row r="1891" spans="1:17" ht="21.75" customHeight="1" x14ac:dyDescent="0.3">
      <c r="A1891" s="214">
        <f>SUBTOTAL(9,$Q$22:Q1890)+1</f>
        <v>1869</v>
      </c>
      <c r="B1891" s="223">
        <v>101110388</v>
      </c>
      <c r="C1891" s="223" t="s">
        <v>2400</v>
      </c>
      <c r="D1891" s="223" t="s">
        <v>140</v>
      </c>
      <c r="E1891" s="223">
        <v>24</v>
      </c>
      <c r="F1891" s="223">
        <v>7.62</v>
      </c>
      <c r="G1891" s="66" t="str">
        <f>IFERROR(VLOOKUP(B1891:B4931,'DOI TUONG'!$C$2:$E$1306,3,FALSE), "")</f>
        <v/>
      </c>
      <c r="H1891" s="66">
        <f t="shared" si="203"/>
        <v>0</v>
      </c>
      <c r="I1891" s="215">
        <f t="shared" si="204"/>
        <v>7.62</v>
      </c>
      <c r="J1891" s="223">
        <v>80</v>
      </c>
      <c r="K1891" s="66" t="str">
        <f t="shared" si="205"/>
        <v>Khá</v>
      </c>
      <c r="L1891" s="66">
        <f t="shared" si="206"/>
        <v>395000</v>
      </c>
      <c r="M1891" s="218" t="str">
        <f t="shared" si="207"/>
        <v/>
      </c>
      <c r="N1891" s="219" t="str">
        <f t="shared" si="208"/>
        <v/>
      </c>
      <c r="O1891" s="219">
        <f t="shared" si="209"/>
        <v>1</v>
      </c>
      <c r="Q1891" s="114">
        <v>1</v>
      </c>
    </row>
    <row r="1892" spans="1:17" ht="21.75" customHeight="1" x14ac:dyDescent="0.3">
      <c r="A1892" s="214">
        <f>SUBTOTAL(9,$Q$22:Q1891)+1</f>
        <v>1870</v>
      </c>
      <c r="B1892" s="223">
        <v>117130124</v>
      </c>
      <c r="C1892" s="223" t="s">
        <v>2143</v>
      </c>
      <c r="D1892" s="223" t="s">
        <v>70</v>
      </c>
      <c r="E1892" s="223">
        <v>18</v>
      </c>
      <c r="F1892" s="223">
        <v>7.41</v>
      </c>
      <c r="G1892" s="66" t="str">
        <f>IFERROR(VLOOKUP(B1892:B4932,'DOI TUONG'!$C$2:$E$1306,3,FALSE), "")</f>
        <v>UV LCĐ</v>
      </c>
      <c r="H1892" s="66">
        <f t="shared" si="203"/>
        <v>0.2</v>
      </c>
      <c r="I1892" s="215">
        <f t="shared" si="204"/>
        <v>7.61</v>
      </c>
      <c r="J1892" s="223">
        <v>92</v>
      </c>
      <c r="K1892" s="66" t="str">
        <f t="shared" si="205"/>
        <v>Khá</v>
      </c>
      <c r="L1892" s="66">
        <f t="shared" si="206"/>
        <v>395000</v>
      </c>
      <c r="M1892" s="218" t="str">
        <f t="shared" si="207"/>
        <v/>
      </c>
      <c r="N1892" s="219" t="str">
        <f t="shared" si="208"/>
        <v/>
      </c>
      <c r="O1892" s="219">
        <f t="shared" si="209"/>
        <v>1</v>
      </c>
      <c r="Q1892" s="114">
        <v>1</v>
      </c>
    </row>
    <row r="1893" spans="1:17" ht="21.75" customHeight="1" x14ac:dyDescent="0.3">
      <c r="A1893" s="214">
        <f>SUBTOTAL(9,$Q$22:Q1892)+1</f>
        <v>1871</v>
      </c>
      <c r="B1893" s="223">
        <v>105110159</v>
      </c>
      <c r="C1893" s="223" t="s">
        <v>1575</v>
      </c>
      <c r="D1893" s="223" t="s">
        <v>285</v>
      </c>
      <c r="E1893" s="223">
        <v>15</v>
      </c>
      <c r="F1893" s="223">
        <v>7.61</v>
      </c>
      <c r="G1893" s="66" t="str">
        <f>IFERROR(VLOOKUP(B1893:B4933,'DOI TUONG'!$C$2:$E$1306,3,FALSE), "")</f>
        <v/>
      </c>
      <c r="H1893" s="66">
        <f t="shared" si="203"/>
        <v>0</v>
      </c>
      <c r="I1893" s="215">
        <f t="shared" si="204"/>
        <v>7.61</v>
      </c>
      <c r="J1893" s="223">
        <v>90</v>
      </c>
      <c r="K1893" s="66" t="str">
        <f t="shared" si="205"/>
        <v>Khá</v>
      </c>
      <c r="L1893" s="66">
        <f t="shared" si="206"/>
        <v>395000</v>
      </c>
      <c r="M1893" s="218" t="str">
        <f t="shared" si="207"/>
        <v/>
      </c>
      <c r="N1893" s="219" t="str">
        <f t="shared" si="208"/>
        <v/>
      </c>
      <c r="O1893" s="219">
        <f t="shared" si="209"/>
        <v>1</v>
      </c>
      <c r="Q1893" s="114">
        <v>1</v>
      </c>
    </row>
    <row r="1894" spans="1:17" ht="21.75" customHeight="1" x14ac:dyDescent="0.3">
      <c r="A1894" s="214">
        <f>SUBTOTAL(9,$Q$22:Q1893)+1</f>
        <v>1872</v>
      </c>
      <c r="B1894" s="223">
        <v>101120231</v>
      </c>
      <c r="C1894" s="223" t="s">
        <v>3178</v>
      </c>
      <c r="D1894" s="223" t="s">
        <v>101</v>
      </c>
      <c r="E1894" s="223">
        <v>17.5</v>
      </c>
      <c r="F1894" s="223">
        <v>7.61</v>
      </c>
      <c r="G1894" s="66" t="str">
        <f>IFERROR(VLOOKUP(B1894:B4934,'DOI TUONG'!$C$2:$E$1306,3,FALSE), "")</f>
        <v/>
      </c>
      <c r="H1894" s="66">
        <f t="shared" si="203"/>
        <v>0</v>
      </c>
      <c r="I1894" s="215">
        <f t="shared" si="204"/>
        <v>7.61</v>
      </c>
      <c r="J1894" s="223">
        <v>89</v>
      </c>
      <c r="K1894" s="66" t="str">
        <f t="shared" si="205"/>
        <v>Khá</v>
      </c>
      <c r="L1894" s="66">
        <f t="shared" si="206"/>
        <v>395000</v>
      </c>
      <c r="M1894" s="218" t="str">
        <f t="shared" si="207"/>
        <v/>
      </c>
      <c r="N1894" s="219" t="str">
        <f t="shared" si="208"/>
        <v/>
      </c>
      <c r="O1894" s="219">
        <f t="shared" si="209"/>
        <v>1</v>
      </c>
      <c r="Q1894" s="114">
        <v>1</v>
      </c>
    </row>
    <row r="1895" spans="1:17" ht="21.75" customHeight="1" x14ac:dyDescent="0.3">
      <c r="A1895" s="214">
        <f>SUBTOTAL(9,$Q$22:Q1894)+1</f>
        <v>1873</v>
      </c>
      <c r="B1895" s="223">
        <v>105110221</v>
      </c>
      <c r="C1895" s="223" t="s">
        <v>3476</v>
      </c>
      <c r="D1895" s="223" t="s">
        <v>35</v>
      </c>
      <c r="E1895" s="223">
        <v>15</v>
      </c>
      <c r="F1895" s="223">
        <v>7.61</v>
      </c>
      <c r="G1895" s="66" t="str">
        <f>IFERROR(VLOOKUP(B1895:B4935,'DOI TUONG'!$C$2:$E$1306,3,FALSE), "")</f>
        <v/>
      </c>
      <c r="H1895" s="66">
        <f t="shared" si="203"/>
        <v>0</v>
      </c>
      <c r="I1895" s="215">
        <f t="shared" si="204"/>
        <v>7.61</v>
      </c>
      <c r="J1895" s="223">
        <v>89</v>
      </c>
      <c r="K1895" s="66" t="str">
        <f t="shared" si="205"/>
        <v>Khá</v>
      </c>
      <c r="L1895" s="66">
        <f t="shared" si="206"/>
        <v>395000</v>
      </c>
      <c r="M1895" s="218" t="str">
        <f t="shared" si="207"/>
        <v/>
      </c>
      <c r="N1895" s="219" t="str">
        <f t="shared" si="208"/>
        <v/>
      </c>
      <c r="O1895" s="219">
        <f t="shared" si="209"/>
        <v>1</v>
      </c>
      <c r="Q1895" s="114">
        <v>1</v>
      </c>
    </row>
    <row r="1896" spans="1:17" ht="21.75" customHeight="1" x14ac:dyDescent="0.3">
      <c r="A1896" s="214">
        <f>SUBTOTAL(9,$Q$22:Q1895)+1</f>
        <v>1874</v>
      </c>
      <c r="B1896" s="223">
        <v>118120174</v>
      </c>
      <c r="C1896" s="223" t="s">
        <v>1418</v>
      </c>
      <c r="D1896" s="223" t="s">
        <v>166</v>
      </c>
      <c r="E1896" s="223">
        <v>18</v>
      </c>
      <c r="F1896" s="223">
        <v>7.61</v>
      </c>
      <c r="G1896" s="66" t="str">
        <f>IFERROR(VLOOKUP(B1896:B4936,'DOI TUONG'!$C$2:$E$1306,3,FALSE), "")</f>
        <v/>
      </c>
      <c r="H1896" s="66">
        <f t="shared" si="203"/>
        <v>0</v>
      </c>
      <c r="I1896" s="215">
        <f t="shared" si="204"/>
        <v>7.61</v>
      </c>
      <c r="J1896" s="223">
        <v>89</v>
      </c>
      <c r="K1896" s="66" t="str">
        <f t="shared" si="205"/>
        <v>Khá</v>
      </c>
      <c r="L1896" s="66">
        <f t="shared" si="206"/>
        <v>395000</v>
      </c>
      <c r="M1896" s="218" t="str">
        <f t="shared" si="207"/>
        <v/>
      </c>
      <c r="N1896" s="219" t="str">
        <f t="shared" si="208"/>
        <v/>
      </c>
      <c r="O1896" s="219">
        <f t="shared" si="209"/>
        <v>1</v>
      </c>
      <c r="Q1896" s="114">
        <v>1</v>
      </c>
    </row>
    <row r="1897" spans="1:17" ht="21.75" customHeight="1" x14ac:dyDescent="0.3">
      <c r="A1897" s="214">
        <f>SUBTOTAL(9,$Q$22:Q1896)+1</f>
        <v>1875</v>
      </c>
      <c r="B1897" s="223">
        <v>102120207</v>
      </c>
      <c r="C1897" s="223" t="s">
        <v>463</v>
      </c>
      <c r="D1897" s="223" t="s">
        <v>78</v>
      </c>
      <c r="E1897" s="223">
        <v>16</v>
      </c>
      <c r="F1897" s="223">
        <v>7.61</v>
      </c>
      <c r="G1897" s="66" t="str">
        <f>IFERROR(VLOOKUP(B1897:B4937,'DOI TUONG'!$C$2:$E$1306,3,FALSE), "")</f>
        <v/>
      </c>
      <c r="H1897" s="66">
        <f t="shared" si="203"/>
        <v>0</v>
      </c>
      <c r="I1897" s="215">
        <f t="shared" si="204"/>
        <v>7.61</v>
      </c>
      <c r="J1897" s="223">
        <v>88</v>
      </c>
      <c r="K1897" s="66" t="str">
        <f t="shared" si="205"/>
        <v>Khá</v>
      </c>
      <c r="L1897" s="66">
        <f t="shared" si="206"/>
        <v>395000</v>
      </c>
      <c r="M1897" s="218" t="str">
        <f t="shared" si="207"/>
        <v/>
      </c>
      <c r="N1897" s="219" t="str">
        <f t="shared" si="208"/>
        <v/>
      </c>
      <c r="O1897" s="219">
        <f t="shared" si="209"/>
        <v>1</v>
      </c>
      <c r="Q1897" s="114">
        <v>1</v>
      </c>
    </row>
    <row r="1898" spans="1:17" ht="21.75" customHeight="1" x14ac:dyDescent="0.3">
      <c r="A1898" s="214">
        <f>SUBTOTAL(9,$Q$22:Q1897)+1</f>
        <v>1876</v>
      </c>
      <c r="B1898" s="223">
        <v>105110366</v>
      </c>
      <c r="C1898" s="223" t="s">
        <v>1887</v>
      </c>
      <c r="D1898" s="223" t="s">
        <v>400</v>
      </c>
      <c r="E1898" s="223">
        <v>15</v>
      </c>
      <c r="F1898" s="223">
        <v>7.61</v>
      </c>
      <c r="G1898" s="66" t="str">
        <f>IFERROR(VLOOKUP(B1898:B4938,'DOI TUONG'!$C$2:$E$1306,3,FALSE), "")</f>
        <v/>
      </c>
      <c r="H1898" s="66">
        <f t="shared" si="203"/>
        <v>0</v>
      </c>
      <c r="I1898" s="215">
        <f t="shared" si="204"/>
        <v>7.61</v>
      </c>
      <c r="J1898" s="223">
        <v>88</v>
      </c>
      <c r="K1898" s="66" t="str">
        <f t="shared" si="205"/>
        <v>Khá</v>
      </c>
      <c r="L1898" s="66">
        <f t="shared" si="206"/>
        <v>395000</v>
      </c>
      <c r="M1898" s="218" t="str">
        <f t="shared" si="207"/>
        <v/>
      </c>
      <c r="N1898" s="219" t="str">
        <f t="shared" si="208"/>
        <v/>
      </c>
      <c r="O1898" s="219">
        <f t="shared" si="209"/>
        <v>1</v>
      </c>
      <c r="Q1898" s="114">
        <v>1</v>
      </c>
    </row>
    <row r="1899" spans="1:17" ht="21.75" customHeight="1" x14ac:dyDescent="0.3">
      <c r="A1899" s="214">
        <f>SUBTOTAL(9,$Q$22:Q1898)+1</f>
        <v>1877</v>
      </c>
      <c r="B1899" s="223">
        <v>105110406</v>
      </c>
      <c r="C1899" s="223" t="s">
        <v>3477</v>
      </c>
      <c r="D1899" s="223" t="s">
        <v>123</v>
      </c>
      <c r="E1899" s="223">
        <v>15</v>
      </c>
      <c r="F1899" s="223">
        <v>7.61</v>
      </c>
      <c r="G1899" s="66" t="str">
        <f>IFERROR(VLOOKUP(B1899:B4939,'DOI TUONG'!$C$2:$E$1306,3,FALSE), "")</f>
        <v/>
      </c>
      <c r="H1899" s="66">
        <f t="shared" si="203"/>
        <v>0</v>
      </c>
      <c r="I1899" s="215">
        <f t="shared" si="204"/>
        <v>7.61</v>
      </c>
      <c r="J1899" s="223">
        <v>88</v>
      </c>
      <c r="K1899" s="66" t="str">
        <f t="shared" si="205"/>
        <v>Khá</v>
      </c>
      <c r="L1899" s="66">
        <f t="shared" si="206"/>
        <v>395000</v>
      </c>
      <c r="M1899" s="218" t="str">
        <f t="shared" si="207"/>
        <v/>
      </c>
      <c r="N1899" s="219" t="str">
        <f t="shared" si="208"/>
        <v/>
      </c>
      <c r="O1899" s="219">
        <f t="shared" si="209"/>
        <v>1</v>
      </c>
      <c r="Q1899" s="114">
        <v>1</v>
      </c>
    </row>
    <row r="1900" spans="1:17" ht="21.75" customHeight="1" x14ac:dyDescent="0.3">
      <c r="A1900" s="214">
        <f>SUBTOTAL(9,$Q$22:Q1899)+1</f>
        <v>1878</v>
      </c>
      <c r="B1900" s="223">
        <v>105130275</v>
      </c>
      <c r="C1900" s="223" t="s">
        <v>342</v>
      </c>
      <c r="D1900" s="223" t="s">
        <v>181</v>
      </c>
      <c r="E1900" s="223">
        <v>25.5</v>
      </c>
      <c r="F1900" s="223">
        <v>7.61</v>
      </c>
      <c r="G1900" s="66" t="str">
        <f>IFERROR(VLOOKUP(B1900:B4940,'DOI TUONG'!$C$2:$E$1306,3,FALSE), "")</f>
        <v/>
      </c>
      <c r="H1900" s="66">
        <f t="shared" si="203"/>
        <v>0</v>
      </c>
      <c r="I1900" s="215">
        <f t="shared" si="204"/>
        <v>7.61</v>
      </c>
      <c r="J1900" s="223">
        <v>88</v>
      </c>
      <c r="K1900" s="66" t="str">
        <f t="shared" si="205"/>
        <v>Khá</v>
      </c>
      <c r="L1900" s="66">
        <f t="shared" si="206"/>
        <v>395000</v>
      </c>
      <c r="M1900" s="218" t="str">
        <f t="shared" si="207"/>
        <v/>
      </c>
      <c r="N1900" s="219" t="str">
        <f t="shared" si="208"/>
        <v/>
      </c>
      <c r="O1900" s="219">
        <f t="shared" si="209"/>
        <v>1</v>
      </c>
      <c r="Q1900" s="114">
        <v>1</v>
      </c>
    </row>
    <row r="1901" spans="1:17" ht="21.75" customHeight="1" x14ac:dyDescent="0.3">
      <c r="A1901" s="214">
        <f>SUBTOTAL(9,$Q$22:Q1900)+1</f>
        <v>1879</v>
      </c>
      <c r="B1901" s="223">
        <v>118120036</v>
      </c>
      <c r="C1901" s="223" t="s">
        <v>3816</v>
      </c>
      <c r="D1901" s="223" t="s">
        <v>82</v>
      </c>
      <c r="E1901" s="223">
        <v>19</v>
      </c>
      <c r="F1901" s="223">
        <v>7.61</v>
      </c>
      <c r="G1901" s="66" t="str">
        <f>IFERROR(VLOOKUP(B1901:B4941,'DOI TUONG'!$C$2:$E$1306,3,FALSE), "")</f>
        <v/>
      </c>
      <c r="H1901" s="66">
        <f t="shared" si="203"/>
        <v>0</v>
      </c>
      <c r="I1901" s="215">
        <f t="shared" si="204"/>
        <v>7.61</v>
      </c>
      <c r="J1901" s="223">
        <v>88</v>
      </c>
      <c r="K1901" s="66" t="str">
        <f t="shared" si="205"/>
        <v>Khá</v>
      </c>
      <c r="L1901" s="66">
        <f t="shared" si="206"/>
        <v>395000</v>
      </c>
      <c r="M1901" s="218" t="str">
        <f t="shared" si="207"/>
        <v/>
      </c>
      <c r="N1901" s="219" t="str">
        <f t="shared" si="208"/>
        <v/>
      </c>
      <c r="O1901" s="219">
        <f t="shared" si="209"/>
        <v>1</v>
      </c>
      <c r="Q1901" s="114">
        <v>1</v>
      </c>
    </row>
    <row r="1902" spans="1:17" ht="21.75" customHeight="1" x14ac:dyDescent="0.3">
      <c r="A1902" s="214">
        <f>SUBTOTAL(9,$Q$22:Q1901)+1</f>
        <v>1880</v>
      </c>
      <c r="B1902" s="223">
        <v>118120049</v>
      </c>
      <c r="C1902" s="223" t="s">
        <v>2245</v>
      </c>
      <c r="D1902" s="223" t="s">
        <v>82</v>
      </c>
      <c r="E1902" s="223">
        <v>19</v>
      </c>
      <c r="F1902" s="223">
        <v>7.61</v>
      </c>
      <c r="G1902" s="66" t="str">
        <f>IFERROR(VLOOKUP(B1902:B4942,'DOI TUONG'!$C$2:$E$1306,3,FALSE), "")</f>
        <v/>
      </c>
      <c r="H1902" s="66">
        <f t="shared" si="203"/>
        <v>0</v>
      </c>
      <c r="I1902" s="215">
        <f t="shared" si="204"/>
        <v>7.61</v>
      </c>
      <c r="J1902" s="223">
        <v>88</v>
      </c>
      <c r="K1902" s="66" t="str">
        <f t="shared" si="205"/>
        <v>Khá</v>
      </c>
      <c r="L1902" s="66">
        <f t="shared" si="206"/>
        <v>395000</v>
      </c>
      <c r="M1902" s="218" t="str">
        <f t="shared" si="207"/>
        <v/>
      </c>
      <c r="N1902" s="219" t="str">
        <f t="shared" si="208"/>
        <v/>
      </c>
      <c r="O1902" s="219">
        <f t="shared" si="209"/>
        <v>1</v>
      </c>
      <c r="Q1902" s="114">
        <v>1</v>
      </c>
    </row>
    <row r="1903" spans="1:17" ht="21.75" customHeight="1" x14ac:dyDescent="0.3">
      <c r="A1903" s="214">
        <f>SUBTOTAL(9,$Q$22:Q1902)+1</f>
        <v>1881</v>
      </c>
      <c r="B1903" s="223">
        <v>111130067</v>
      </c>
      <c r="C1903" s="223" t="s">
        <v>2386</v>
      </c>
      <c r="D1903" s="223" t="s">
        <v>148</v>
      </c>
      <c r="E1903" s="223">
        <v>18.5</v>
      </c>
      <c r="F1903" s="223">
        <v>7.61</v>
      </c>
      <c r="G1903" s="66" t="str">
        <f>IFERROR(VLOOKUP(B1903:B4943,'DOI TUONG'!$C$2:$E$1306,3,FALSE), "")</f>
        <v/>
      </c>
      <c r="H1903" s="66">
        <f t="shared" si="203"/>
        <v>0</v>
      </c>
      <c r="I1903" s="215">
        <f t="shared" si="204"/>
        <v>7.61</v>
      </c>
      <c r="J1903" s="223">
        <v>88</v>
      </c>
      <c r="K1903" s="66" t="str">
        <f t="shared" si="205"/>
        <v>Khá</v>
      </c>
      <c r="L1903" s="66">
        <f t="shared" si="206"/>
        <v>395000</v>
      </c>
      <c r="M1903" s="218" t="str">
        <f t="shared" si="207"/>
        <v/>
      </c>
      <c r="N1903" s="219" t="str">
        <f t="shared" si="208"/>
        <v/>
      </c>
      <c r="O1903" s="219">
        <f t="shared" si="209"/>
        <v>1</v>
      </c>
      <c r="Q1903" s="114">
        <v>1</v>
      </c>
    </row>
    <row r="1904" spans="1:17" ht="21.75" customHeight="1" x14ac:dyDescent="0.3">
      <c r="A1904" s="214">
        <f>SUBTOTAL(9,$Q$22:Q1903)+1</f>
        <v>1882</v>
      </c>
      <c r="B1904" s="223">
        <v>110110450</v>
      </c>
      <c r="C1904" s="223" t="s">
        <v>891</v>
      </c>
      <c r="D1904" s="223" t="s">
        <v>147</v>
      </c>
      <c r="E1904" s="223">
        <v>19</v>
      </c>
      <c r="F1904" s="223">
        <v>7.61</v>
      </c>
      <c r="G1904" s="66" t="str">
        <f>IFERROR(VLOOKUP(B1904:B4944,'DOI TUONG'!$C$2:$E$1306,3,FALSE), "")</f>
        <v/>
      </c>
      <c r="H1904" s="66">
        <f t="shared" si="203"/>
        <v>0</v>
      </c>
      <c r="I1904" s="215">
        <f t="shared" si="204"/>
        <v>7.61</v>
      </c>
      <c r="J1904" s="223">
        <v>87</v>
      </c>
      <c r="K1904" s="66" t="str">
        <f t="shared" si="205"/>
        <v>Khá</v>
      </c>
      <c r="L1904" s="66">
        <f t="shared" si="206"/>
        <v>395000</v>
      </c>
      <c r="M1904" s="218" t="str">
        <f t="shared" si="207"/>
        <v/>
      </c>
      <c r="N1904" s="219" t="str">
        <f t="shared" si="208"/>
        <v/>
      </c>
      <c r="O1904" s="219">
        <f t="shared" si="209"/>
        <v>1</v>
      </c>
      <c r="Q1904" s="114">
        <v>1</v>
      </c>
    </row>
    <row r="1905" spans="1:17" ht="21.75" customHeight="1" x14ac:dyDescent="0.3">
      <c r="A1905" s="214">
        <f>SUBTOTAL(9,$Q$22:Q1904)+1</f>
        <v>1883</v>
      </c>
      <c r="B1905" s="223">
        <v>110120325</v>
      </c>
      <c r="C1905" s="223" t="s">
        <v>2984</v>
      </c>
      <c r="D1905" s="223" t="s">
        <v>50</v>
      </c>
      <c r="E1905" s="223">
        <v>16.5</v>
      </c>
      <c r="F1905" s="223">
        <v>7.61</v>
      </c>
      <c r="G1905" s="66" t="str">
        <f>IFERROR(VLOOKUP(B1905:B4945,'DOI TUONG'!$C$2:$E$1306,3,FALSE), "")</f>
        <v/>
      </c>
      <c r="H1905" s="66">
        <f t="shared" si="203"/>
        <v>0</v>
      </c>
      <c r="I1905" s="215">
        <f t="shared" si="204"/>
        <v>7.61</v>
      </c>
      <c r="J1905" s="223">
        <v>87</v>
      </c>
      <c r="K1905" s="66" t="str">
        <f t="shared" si="205"/>
        <v>Khá</v>
      </c>
      <c r="L1905" s="66">
        <f t="shared" si="206"/>
        <v>395000</v>
      </c>
      <c r="M1905" s="218" t="str">
        <f t="shared" si="207"/>
        <v/>
      </c>
      <c r="N1905" s="219" t="str">
        <f t="shared" si="208"/>
        <v/>
      </c>
      <c r="O1905" s="219">
        <f t="shared" si="209"/>
        <v>1</v>
      </c>
      <c r="Q1905" s="114">
        <v>1</v>
      </c>
    </row>
    <row r="1906" spans="1:17" ht="21.75" customHeight="1" x14ac:dyDescent="0.3">
      <c r="A1906" s="214">
        <f>SUBTOTAL(9,$Q$22:Q1905)+1</f>
        <v>1884</v>
      </c>
      <c r="B1906" s="223">
        <v>105140144</v>
      </c>
      <c r="C1906" s="223" t="s">
        <v>1911</v>
      </c>
      <c r="D1906" s="223" t="s">
        <v>1869</v>
      </c>
      <c r="E1906" s="223">
        <v>21</v>
      </c>
      <c r="F1906" s="223">
        <v>7.61</v>
      </c>
      <c r="G1906" s="66" t="str">
        <f>IFERROR(VLOOKUP(B1906:B4946,'DOI TUONG'!$C$2:$E$1306,3,FALSE), "")</f>
        <v/>
      </c>
      <c r="H1906" s="66">
        <f t="shared" si="203"/>
        <v>0</v>
      </c>
      <c r="I1906" s="215">
        <f t="shared" si="204"/>
        <v>7.61</v>
      </c>
      <c r="J1906" s="223">
        <v>85</v>
      </c>
      <c r="K1906" s="66" t="str">
        <f t="shared" si="205"/>
        <v>Khá</v>
      </c>
      <c r="L1906" s="66">
        <f t="shared" si="206"/>
        <v>395000</v>
      </c>
      <c r="M1906" s="218" t="str">
        <f t="shared" si="207"/>
        <v/>
      </c>
      <c r="N1906" s="219" t="str">
        <f t="shared" si="208"/>
        <v/>
      </c>
      <c r="O1906" s="219">
        <f t="shared" si="209"/>
        <v>1</v>
      </c>
      <c r="Q1906" s="114">
        <v>1</v>
      </c>
    </row>
    <row r="1907" spans="1:17" ht="21.75" customHeight="1" x14ac:dyDescent="0.3">
      <c r="A1907" s="214">
        <f>SUBTOTAL(9,$Q$22:Q1906)+1</f>
        <v>1885</v>
      </c>
      <c r="B1907" s="223">
        <v>107140137</v>
      </c>
      <c r="C1907" s="223" t="s">
        <v>2080</v>
      </c>
      <c r="D1907" s="223" t="s">
        <v>1998</v>
      </c>
      <c r="E1907" s="223">
        <v>19</v>
      </c>
      <c r="F1907" s="223">
        <v>7.61</v>
      </c>
      <c r="G1907" s="66" t="str">
        <f>IFERROR(VLOOKUP(B1907:B4947,'DOI TUONG'!$C$2:$E$1306,3,FALSE), "")</f>
        <v/>
      </c>
      <c r="H1907" s="66">
        <f t="shared" si="203"/>
        <v>0</v>
      </c>
      <c r="I1907" s="215">
        <f t="shared" si="204"/>
        <v>7.61</v>
      </c>
      <c r="J1907" s="223">
        <v>85</v>
      </c>
      <c r="K1907" s="66" t="str">
        <f t="shared" si="205"/>
        <v>Khá</v>
      </c>
      <c r="L1907" s="66">
        <f t="shared" si="206"/>
        <v>395000</v>
      </c>
      <c r="M1907" s="218" t="str">
        <f t="shared" si="207"/>
        <v/>
      </c>
      <c r="N1907" s="219" t="str">
        <f t="shared" si="208"/>
        <v/>
      </c>
      <c r="O1907" s="219">
        <f t="shared" si="209"/>
        <v>1</v>
      </c>
      <c r="Q1907" s="114">
        <v>1</v>
      </c>
    </row>
    <row r="1908" spans="1:17" ht="21.75" customHeight="1" x14ac:dyDescent="0.3">
      <c r="A1908" s="214">
        <f>SUBTOTAL(9,$Q$22:Q1907)+1</f>
        <v>1886</v>
      </c>
      <c r="B1908" s="223">
        <v>107140062</v>
      </c>
      <c r="C1908" s="223" t="s">
        <v>2062</v>
      </c>
      <c r="D1908" s="223" t="s">
        <v>2028</v>
      </c>
      <c r="E1908" s="223">
        <v>22</v>
      </c>
      <c r="F1908" s="223">
        <v>7.61</v>
      </c>
      <c r="G1908" s="66" t="str">
        <f>IFERROR(VLOOKUP(B1908:B4948,'DOI TUONG'!$C$2:$E$1306,3,FALSE), "")</f>
        <v/>
      </c>
      <c r="H1908" s="66">
        <f t="shared" si="203"/>
        <v>0</v>
      </c>
      <c r="I1908" s="215">
        <f t="shared" si="204"/>
        <v>7.61</v>
      </c>
      <c r="J1908" s="223">
        <v>85</v>
      </c>
      <c r="K1908" s="66" t="str">
        <f t="shared" si="205"/>
        <v>Khá</v>
      </c>
      <c r="L1908" s="66">
        <f t="shared" si="206"/>
        <v>395000</v>
      </c>
      <c r="M1908" s="218" t="str">
        <f t="shared" si="207"/>
        <v/>
      </c>
      <c r="N1908" s="219" t="str">
        <f t="shared" si="208"/>
        <v/>
      </c>
      <c r="O1908" s="219">
        <f t="shared" si="209"/>
        <v>1</v>
      </c>
      <c r="Q1908" s="114">
        <v>1</v>
      </c>
    </row>
    <row r="1909" spans="1:17" ht="21.75" customHeight="1" x14ac:dyDescent="0.3">
      <c r="A1909" s="214">
        <f>SUBTOTAL(9,$Q$22:Q1908)+1</f>
        <v>1887</v>
      </c>
      <c r="B1909" s="223">
        <v>110120201</v>
      </c>
      <c r="C1909" s="223" t="s">
        <v>798</v>
      </c>
      <c r="D1909" s="223" t="s">
        <v>45</v>
      </c>
      <c r="E1909" s="223">
        <v>14.5</v>
      </c>
      <c r="F1909" s="223">
        <v>7.61</v>
      </c>
      <c r="G1909" s="66" t="str">
        <f>IFERROR(VLOOKUP(B1909:B4949,'DOI TUONG'!$C$2:$E$1306,3,FALSE), "")</f>
        <v/>
      </c>
      <c r="H1909" s="66">
        <f t="shared" si="203"/>
        <v>0</v>
      </c>
      <c r="I1909" s="215">
        <f t="shared" si="204"/>
        <v>7.61</v>
      </c>
      <c r="J1909" s="223">
        <v>85</v>
      </c>
      <c r="K1909" s="66" t="str">
        <f t="shared" si="205"/>
        <v>Khá</v>
      </c>
      <c r="L1909" s="66">
        <f t="shared" si="206"/>
        <v>395000</v>
      </c>
      <c r="M1909" s="218" t="str">
        <f t="shared" si="207"/>
        <v/>
      </c>
      <c r="N1909" s="219" t="str">
        <f t="shared" si="208"/>
        <v/>
      </c>
      <c r="O1909" s="219">
        <f t="shared" si="209"/>
        <v>1</v>
      </c>
      <c r="Q1909" s="114">
        <v>1</v>
      </c>
    </row>
    <row r="1910" spans="1:17" ht="21.75" customHeight="1" x14ac:dyDescent="0.3">
      <c r="A1910" s="214">
        <f>SUBTOTAL(9,$Q$22:Q1909)+1</f>
        <v>1888</v>
      </c>
      <c r="B1910" s="223">
        <v>110120175</v>
      </c>
      <c r="C1910" s="223" t="s">
        <v>1542</v>
      </c>
      <c r="D1910" s="223" t="s">
        <v>45</v>
      </c>
      <c r="E1910" s="223">
        <v>14.5</v>
      </c>
      <c r="F1910" s="223">
        <v>7.61</v>
      </c>
      <c r="G1910" s="66" t="str">
        <f>IFERROR(VLOOKUP(B1910:B4950,'DOI TUONG'!$C$2:$E$1306,3,FALSE), "")</f>
        <v/>
      </c>
      <c r="H1910" s="66">
        <f t="shared" si="203"/>
        <v>0</v>
      </c>
      <c r="I1910" s="215">
        <f t="shared" si="204"/>
        <v>7.61</v>
      </c>
      <c r="J1910" s="223">
        <v>85</v>
      </c>
      <c r="K1910" s="66" t="str">
        <f t="shared" si="205"/>
        <v>Khá</v>
      </c>
      <c r="L1910" s="66">
        <f t="shared" si="206"/>
        <v>395000</v>
      </c>
      <c r="M1910" s="218" t="str">
        <f t="shared" si="207"/>
        <v/>
      </c>
      <c r="N1910" s="219" t="str">
        <f t="shared" si="208"/>
        <v/>
      </c>
      <c r="O1910" s="219">
        <f t="shared" si="209"/>
        <v>1</v>
      </c>
      <c r="Q1910" s="114">
        <v>1</v>
      </c>
    </row>
    <row r="1911" spans="1:17" ht="21.75" customHeight="1" x14ac:dyDescent="0.3">
      <c r="A1911" s="214">
        <f>SUBTOTAL(9,$Q$22:Q1910)+1</f>
        <v>1889</v>
      </c>
      <c r="B1911" s="223">
        <v>101120324</v>
      </c>
      <c r="C1911" s="223" t="s">
        <v>3179</v>
      </c>
      <c r="D1911" s="223" t="s">
        <v>103</v>
      </c>
      <c r="E1911" s="223">
        <v>15</v>
      </c>
      <c r="F1911" s="223">
        <v>7.61</v>
      </c>
      <c r="G1911" s="66" t="str">
        <f>IFERROR(VLOOKUP(B1911:B4951,'DOI TUONG'!$C$2:$E$1306,3,FALSE), "")</f>
        <v/>
      </c>
      <c r="H1911" s="66">
        <f t="shared" si="203"/>
        <v>0</v>
      </c>
      <c r="I1911" s="215">
        <f t="shared" si="204"/>
        <v>7.61</v>
      </c>
      <c r="J1911" s="223">
        <v>82</v>
      </c>
      <c r="K1911" s="66" t="str">
        <f t="shared" si="205"/>
        <v>Khá</v>
      </c>
      <c r="L1911" s="66">
        <f t="shared" si="206"/>
        <v>395000</v>
      </c>
      <c r="M1911" s="218" t="str">
        <f t="shared" si="207"/>
        <v/>
      </c>
      <c r="N1911" s="219" t="str">
        <f t="shared" si="208"/>
        <v/>
      </c>
      <c r="O1911" s="219">
        <f t="shared" si="209"/>
        <v>1</v>
      </c>
      <c r="Q1911" s="114">
        <v>1</v>
      </c>
    </row>
    <row r="1912" spans="1:17" ht="21.75" customHeight="1" x14ac:dyDescent="0.3">
      <c r="A1912" s="214">
        <f>SUBTOTAL(9,$Q$22:Q1911)+1</f>
        <v>1890</v>
      </c>
      <c r="B1912" s="223">
        <v>105110341</v>
      </c>
      <c r="C1912" s="223" t="s">
        <v>1948</v>
      </c>
      <c r="D1912" s="223" t="s">
        <v>56</v>
      </c>
      <c r="E1912" s="223">
        <v>15</v>
      </c>
      <c r="F1912" s="223">
        <v>7.61</v>
      </c>
      <c r="G1912" s="66" t="str">
        <f>IFERROR(VLOOKUP(B1912:B4952,'DOI TUONG'!$C$2:$E$1306,3,FALSE), "")</f>
        <v/>
      </c>
      <c r="H1912" s="66">
        <f t="shared" si="203"/>
        <v>0</v>
      </c>
      <c r="I1912" s="215">
        <f t="shared" si="204"/>
        <v>7.61</v>
      </c>
      <c r="J1912" s="223">
        <v>82</v>
      </c>
      <c r="K1912" s="66" t="str">
        <f t="shared" si="205"/>
        <v>Khá</v>
      </c>
      <c r="L1912" s="66">
        <f t="shared" si="206"/>
        <v>395000</v>
      </c>
      <c r="M1912" s="218" t="str">
        <f t="shared" si="207"/>
        <v/>
      </c>
      <c r="N1912" s="219" t="str">
        <f t="shared" si="208"/>
        <v/>
      </c>
      <c r="O1912" s="219">
        <f t="shared" si="209"/>
        <v>1</v>
      </c>
      <c r="Q1912" s="114">
        <v>1</v>
      </c>
    </row>
    <row r="1913" spans="1:17" ht="21.75" customHeight="1" x14ac:dyDescent="0.3">
      <c r="A1913" s="214">
        <f>SUBTOTAL(9,$Q$22:Q1912)+1</f>
        <v>1891</v>
      </c>
      <c r="B1913" s="223">
        <v>106140146</v>
      </c>
      <c r="C1913" s="223" t="s">
        <v>48</v>
      </c>
      <c r="D1913" s="223" t="s">
        <v>1961</v>
      </c>
      <c r="E1913" s="223">
        <v>19</v>
      </c>
      <c r="F1913" s="223">
        <v>7.61</v>
      </c>
      <c r="G1913" s="66" t="str">
        <f>IFERROR(VLOOKUP(B1913:B4953,'DOI TUONG'!$C$2:$E$1306,3,FALSE), "")</f>
        <v/>
      </c>
      <c r="H1913" s="66">
        <f t="shared" si="203"/>
        <v>0</v>
      </c>
      <c r="I1913" s="215">
        <f t="shared" si="204"/>
        <v>7.61</v>
      </c>
      <c r="J1913" s="223">
        <v>82</v>
      </c>
      <c r="K1913" s="66" t="str">
        <f t="shared" si="205"/>
        <v>Khá</v>
      </c>
      <c r="L1913" s="66">
        <f t="shared" si="206"/>
        <v>395000</v>
      </c>
      <c r="M1913" s="218" t="str">
        <f t="shared" si="207"/>
        <v/>
      </c>
      <c r="N1913" s="219" t="str">
        <f t="shared" si="208"/>
        <v/>
      </c>
      <c r="O1913" s="219">
        <f t="shared" si="209"/>
        <v>1</v>
      </c>
      <c r="Q1913" s="114">
        <v>1</v>
      </c>
    </row>
    <row r="1914" spans="1:17" ht="21.75" customHeight="1" x14ac:dyDescent="0.3">
      <c r="A1914" s="214">
        <f>SUBTOTAL(9,$Q$22:Q1913)+1</f>
        <v>1892</v>
      </c>
      <c r="B1914" s="223">
        <v>110120130</v>
      </c>
      <c r="C1914" s="223" t="s">
        <v>1113</v>
      </c>
      <c r="D1914" s="223" t="s">
        <v>61</v>
      </c>
      <c r="E1914" s="223">
        <v>14.5</v>
      </c>
      <c r="F1914" s="223">
        <v>7.61</v>
      </c>
      <c r="G1914" s="66" t="str">
        <f>IFERROR(VLOOKUP(B1914:B4954,'DOI TUONG'!$C$2:$E$1306,3,FALSE), "")</f>
        <v/>
      </c>
      <c r="H1914" s="66">
        <f t="shared" si="203"/>
        <v>0</v>
      </c>
      <c r="I1914" s="215">
        <f t="shared" si="204"/>
        <v>7.61</v>
      </c>
      <c r="J1914" s="223">
        <v>82</v>
      </c>
      <c r="K1914" s="66" t="str">
        <f t="shared" si="205"/>
        <v>Khá</v>
      </c>
      <c r="L1914" s="66">
        <f t="shared" si="206"/>
        <v>395000</v>
      </c>
      <c r="M1914" s="218" t="str">
        <f t="shared" si="207"/>
        <v/>
      </c>
      <c r="N1914" s="219" t="str">
        <f t="shared" si="208"/>
        <v/>
      </c>
      <c r="O1914" s="219">
        <f t="shared" si="209"/>
        <v>1</v>
      </c>
      <c r="Q1914" s="114">
        <v>1</v>
      </c>
    </row>
    <row r="1915" spans="1:17" ht="21.75" customHeight="1" x14ac:dyDescent="0.3">
      <c r="A1915" s="214">
        <f>SUBTOTAL(9,$Q$22:Q1914)+1</f>
        <v>1893</v>
      </c>
      <c r="B1915" s="223">
        <v>110110447</v>
      </c>
      <c r="C1915" s="223" t="s">
        <v>2325</v>
      </c>
      <c r="D1915" s="223" t="s">
        <v>147</v>
      </c>
      <c r="E1915" s="223">
        <v>19</v>
      </c>
      <c r="F1915" s="223">
        <v>7.61</v>
      </c>
      <c r="G1915" s="66" t="str">
        <f>IFERROR(VLOOKUP(B1915:B4955,'DOI TUONG'!$C$2:$E$1306,3,FALSE), "")</f>
        <v/>
      </c>
      <c r="H1915" s="66">
        <f t="shared" si="203"/>
        <v>0</v>
      </c>
      <c r="I1915" s="215">
        <f t="shared" si="204"/>
        <v>7.61</v>
      </c>
      <c r="J1915" s="223">
        <v>82</v>
      </c>
      <c r="K1915" s="66" t="str">
        <f t="shared" si="205"/>
        <v>Khá</v>
      </c>
      <c r="L1915" s="66">
        <f t="shared" si="206"/>
        <v>395000</v>
      </c>
      <c r="M1915" s="218" t="str">
        <f t="shared" si="207"/>
        <v/>
      </c>
      <c r="N1915" s="219" t="str">
        <f t="shared" si="208"/>
        <v/>
      </c>
      <c r="O1915" s="219">
        <f t="shared" si="209"/>
        <v>1</v>
      </c>
      <c r="Q1915" s="114">
        <v>1</v>
      </c>
    </row>
    <row r="1916" spans="1:17" ht="21.75" customHeight="1" x14ac:dyDescent="0.3">
      <c r="A1916" s="214">
        <f>SUBTOTAL(9,$Q$22:Q1915)+1</f>
        <v>1894</v>
      </c>
      <c r="B1916" s="223">
        <v>102110148</v>
      </c>
      <c r="C1916" s="223" t="s">
        <v>3360</v>
      </c>
      <c r="D1916" s="223" t="s">
        <v>115</v>
      </c>
      <c r="E1916" s="223">
        <v>14</v>
      </c>
      <c r="F1916" s="223">
        <v>7.61</v>
      </c>
      <c r="G1916" s="66" t="str">
        <f>IFERROR(VLOOKUP(B1916:B4956,'DOI TUONG'!$C$2:$E$1306,3,FALSE), "")</f>
        <v/>
      </c>
      <c r="H1916" s="66">
        <f t="shared" si="203"/>
        <v>0</v>
      </c>
      <c r="I1916" s="215">
        <f t="shared" si="204"/>
        <v>7.61</v>
      </c>
      <c r="J1916" s="223">
        <v>79</v>
      </c>
      <c r="K1916" s="66" t="str">
        <f t="shared" si="205"/>
        <v>Khá</v>
      </c>
      <c r="L1916" s="66">
        <f t="shared" si="206"/>
        <v>395000</v>
      </c>
      <c r="M1916" s="218" t="str">
        <f t="shared" si="207"/>
        <v/>
      </c>
      <c r="N1916" s="219" t="str">
        <f t="shared" si="208"/>
        <v/>
      </c>
      <c r="O1916" s="219">
        <f t="shared" si="209"/>
        <v>1</v>
      </c>
      <c r="Q1916" s="114">
        <v>1</v>
      </c>
    </row>
    <row r="1917" spans="1:17" ht="21.75" customHeight="1" x14ac:dyDescent="0.3">
      <c r="A1917" s="214">
        <f>SUBTOTAL(9,$Q$22:Q1916)+1</f>
        <v>1895</v>
      </c>
      <c r="B1917" s="223">
        <v>106140027</v>
      </c>
      <c r="C1917" s="223" t="s">
        <v>1986</v>
      </c>
      <c r="D1917" s="223" t="s">
        <v>1971</v>
      </c>
      <c r="E1917" s="223">
        <v>18</v>
      </c>
      <c r="F1917" s="223">
        <v>7.61</v>
      </c>
      <c r="G1917" s="66" t="str">
        <f>IFERROR(VLOOKUP(B1917:B4957,'DOI TUONG'!$C$2:$E$1306,3,FALSE), "")</f>
        <v/>
      </c>
      <c r="H1917" s="66">
        <f t="shared" si="203"/>
        <v>0</v>
      </c>
      <c r="I1917" s="215">
        <f t="shared" si="204"/>
        <v>7.61</v>
      </c>
      <c r="J1917" s="223">
        <v>75</v>
      </c>
      <c r="K1917" s="66" t="str">
        <f t="shared" si="205"/>
        <v>Khá</v>
      </c>
      <c r="L1917" s="66">
        <f t="shared" si="206"/>
        <v>395000</v>
      </c>
      <c r="M1917" s="218" t="str">
        <f t="shared" si="207"/>
        <v/>
      </c>
      <c r="N1917" s="219" t="str">
        <f t="shared" si="208"/>
        <v/>
      </c>
      <c r="O1917" s="219">
        <f t="shared" si="209"/>
        <v>1</v>
      </c>
      <c r="Q1917" s="114">
        <v>1</v>
      </c>
    </row>
    <row r="1918" spans="1:17" ht="21.75" customHeight="1" x14ac:dyDescent="0.3">
      <c r="A1918" s="214">
        <f>SUBTOTAL(9,$Q$22:Q1917)+1</f>
        <v>1896</v>
      </c>
      <c r="B1918" s="223">
        <v>101110432</v>
      </c>
      <c r="C1918" s="223" t="s">
        <v>399</v>
      </c>
      <c r="D1918" s="223" t="s">
        <v>100</v>
      </c>
      <c r="E1918" s="223">
        <v>23</v>
      </c>
      <c r="F1918" s="223">
        <v>7.31</v>
      </c>
      <c r="G1918" s="66" t="str">
        <f>IFERROR(VLOOKUP(B1918:B4958,'DOI TUONG'!$C$2:$E$1306,3,FALSE), "")</f>
        <v>BT CĐ</v>
      </c>
      <c r="H1918" s="66">
        <f t="shared" si="203"/>
        <v>0.3</v>
      </c>
      <c r="I1918" s="215">
        <f t="shared" si="204"/>
        <v>7.6099999999999994</v>
      </c>
      <c r="J1918" s="223">
        <v>87</v>
      </c>
      <c r="K1918" s="66" t="str">
        <f t="shared" si="205"/>
        <v>Khá</v>
      </c>
      <c r="L1918" s="66">
        <f t="shared" si="206"/>
        <v>395000</v>
      </c>
      <c r="M1918" s="218" t="str">
        <f t="shared" si="207"/>
        <v/>
      </c>
      <c r="N1918" s="219" t="str">
        <f t="shared" si="208"/>
        <v/>
      </c>
      <c r="O1918" s="219">
        <f t="shared" si="209"/>
        <v>1</v>
      </c>
      <c r="Q1918" s="114">
        <v>1</v>
      </c>
    </row>
    <row r="1919" spans="1:17" ht="21.75" customHeight="1" x14ac:dyDescent="0.3">
      <c r="A1919" s="214">
        <f>SUBTOTAL(9,$Q$22:Q1918)+1</f>
        <v>1897</v>
      </c>
      <c r="B1919" s="223">
        <v>117140029</v>
      </c>
      <c r="C1919" s="223" t="s">
        <v>2702</v>
      </c>
      <c r="D1919" s="223" t="s">
        <v>2144</v>
      </c>
      <c r="E1919" s="223">
        <v>24</v>
      </c>
      <c r="F1919" s="223">
        <v>7.4</v>
      </c>
      <c r="G1919" s="66" t="str">
        <f>IFERROR(VLOOKUP(B1919:B4959,'DOI TUONG'!$C$2:$E$1306,3,FALSE), "")</f>
        <v>PBT CĐ</v>
      </c>
      <c r="H1919" s="66">
        <f t="shared" si="203"/>
        <v>0.2</v>
      </c>
      <c r="I1919" s="215">
        <f t="shared" si="204"/>
        <v>7.6000000000000005</v>
      </c>
      <c r="J1919" s="223">
        <v>91</v>
      </c>
      <c r="K1919" s="66" t="str">
        <f t="shared" si="205"/>
        <v>Khá</v>
      </c>
      <c r="L1919" s="66">
        <f t="shared" si="206"/>
        <v>395000</v>
      </c>
      <c r="M1919" s="218" t="str">
        <f t="shared" si="207"/>
        <v/>
      </c>
      <c r="N1919" s="219" t="str">
        <f t="shared" si="208"/>
        <v/>
      </c>
      <c r="O1919" s="219">
        <f t="shared" si="209"/>
        <v>1</v>
      </c>
      <c r="Q1919" s="114">
        <v>1</v>
      </c>
    </row>
    <row r="1920" spans="1:17" ht="21.75" customHeight="1" x14ac:dyDescent="0.3">
      <c r="A1920" s="214">
        <f>SUBTOTAL(9,$Q$22:Q1919)+1</f>
        <v>1898</v>
      </c>
      <c r="B1920" s="223">
        <v>105120271</v>
      </c>
      <c r="C1920" s="223" t="s">
        <v>1645</v>
      </c>
      <c r="D1920" s="223" t="s">
        <v>153</v>
      </c>
      <c r="E1920" s="223">
        <v>22</v>
      </c>
      <c r="F1920" s="223">
        <v>7.6</v>
      </c>
      <c r="G1920" s="66" t="str">
        <f>IFERROR(VLOOKUP(B1920:B4960,'DOI TUONG'!$C$2:$E$1306,3,FALSE), "")</f>
        <v/>
      </c>
      <c r="H1920" s="66">
        <f t="shared" si="203"/>
        <v>0</v>
      </c>
      <c r="I1920" s="215">
        <f t="shared" si="204"/>
        <v>7.6</v>
      </c>
      <c r="J1920" s="223">
        <v>88</v>
      </c>
      <c r="K1920" s="66" t="str">
        <f t="shared" si="205"/>
        <v>Khá</v>
      </c>
      <c r="L1920" s="66">
        <f t="shared" si="206"/>
        <v>395000</v>
      </c>
      <c r="M1920" s="218" t="str">
        <f t="shared" si="207"/>
        <v/>
      </c>
      <c r="N1920" s="219" t="str">
        <f t="shared" si="208"/>
        <v/>
      </c>
      <c r="O1920" s="219">
        <f t="shared" si="209"/>
        <v>1</v>
      </c>
      <c r="Q1920" s="114">
        <v>1</v>
      </c>
    </row>
    <row r="1921" spans="1:17" ht="21.75" customHeight="1" x14ac:dyDescent="0.3">
      <c r="A1921" s="214">
        <f>SUBTOTAL(9,$Q$22:Q1920)+1</f>
        <v>1899</v>
      </c>
      <c r="B1921" s="223">
        <v>107120246</v>
      </c>
      <c r="C1921" s="223" t="s">
        <v>3621</v>
      </c>
      <c r="D1921" s="223" t="s">
        <v>77</v>
      </c>
      <c r="E1921" s="223">
        <v>22</v>
      </c>
      <c r="F1921" s="223">
        <v>7.6</v>
      </c>
      <c r="G1921" s="66" t="str">
        <f>IFERROR(VLOOKUP(B1921:B4961,'DOI TUONG'!$C$2:$E$1306,3,FALSE), "")</f>
        <v/>
      </c>
      <c r="H1921" s="66">
        <f t="shared" si="203"/>
        <v>0</v>
      </c>
      <c r="I1921" s="215">
        <f t="shared" si="204"/>
        <v>7.6</v>
      </c>
      <c r="J1921" s="223">
        <v>88</v>
      </c>
      <c r="K1921" s="66" t="str">
        <f t="shared" si="205"/>
        <v>Khá</v>
      </c>
      <c r="L1921" s="66">
        <f t="shared" si="206"/>
        <v>395000</v>
      </c>
      <c r="M1921" s="218" t="str">
        <f t="shared" si="207"/>
        <v/>
      </c>
      <c r="N1921" s="219" t="str">
        <f t="shared" si="208"/>
        <v/>
      </c>
      <c r="O1921" s="219">
        <f t="shared" si="209"/>
        <v>1</v>
      </c>
      <c r="Q1921" s="114">
        <v>1</v>
      </c>
    </row>
    <row r="1922" spans="1:17" ht="21.75" customHeight="1" x14ac:dyDescent="0.3">
      <c r="A1922" s="214">
        <f>SUBTOTAL(9,$Q$22:Q1921)+1</f>
        <v>1900</v>
      </c>
      <c r="B1922" s="223">
        <v>103130140</v>
      </c>
      <c r="C1922" s="223" t="s">
        <v>3279</v>
      </c>
      <c r="D1922" s="223" t="s">
        <v>314</v>
      </c>
      <c r="E1922" s="223">
        <v>19</v>
      </c>
      <c r="F1922" s="223">
        <v>7.6</v>
      </c>
      <c r="G1922" s="66" t="str">
        <f>IFERROR(VLOOKUP(B1922:B4962,'DOI TUONG'!$C$2:$E$1306,3,FALSE), "")</f>
        <v/>
      </c>
      <c r="H1922" s="66">
        <f t="shared" si="203"/>
        <v>0</v>
      </c>
      <c r="I1922" s="215">
        <f t="shared" si="204"/>
        <v>7.6</v>
      </c>
      <c r="J1922" s="223">
        <v>87</v>
      </c>
      <c r="K1922" s="66" t="str">
        <f t="shared" si="205"/>
        <v>Khá</v>
      </c>
      <c r="L1922" s="66">
        <f t="shared" si="206"/>
        <v>395000</v>
      </c>
      <c r="M1922" s="218" t="str">
        <f t="shared" si="207"/>
        <v/>
      </c>
      <c r="N1922" s="219" t="str">
        <f t="shared" si="208"/>
        <v/>
      </c>
      <c r="O1922" s="219">
        <f t="shared" si="209"/>
        <v>1</v>
      </c>
      <c r="Q1922" s="114">
        <v>1</v>
      </c>
    </row>
    <row r="1923" spans="1:17" ht="21.75" customHeight="1" x14ac:dyDescent="0.3">
      <c r="A1923" s="214">
        <f>SUBTOTAL(9,$Q$22:Q1922)+1</f>
        <v>1901</v>
      </c>
      <c r="B1923" s="223">
        <v>118110201</v>
      </c>
      <c r="C1923" s="223" t="s">
        <v>1209</v>
      </c>
      <c r="D1923" s="223" t="s">
        <v>95</v>
      </c>
      <c r="E1923" s="223">
        <v>20</v>
      </c>
      <c r="F1923" s="223">
        <v>7.6</v>
      </c>
      <c r="G1923" s="66" t="str">
        <f>IFERROR(VLOOKUP(B1923:B4963,'DOI TUONG'!$C$2:$E$1306,3,FALSE), "")</f>
        <v/>
      </c>
      <c r="H1923" s="66">
        <f t="shared" si="203"/>
        <v>0</v>
      </c>
      <c r="I1923" s="215">
        <f t="shared" si="204"/>
        <v>7.6</v>
      </c>
      <c r="J1923" s="223">
        <v>87</v>
      </c>
      <c r="K1923" s="66" t="str">
        <f t="shared" si="205"/>
        <v>Khá</v>
      </c>
      <c r="L1923" s="66">
        <f t="shared" si="206"/>
        <v>395000</v>
      </c>
      <c r="M1923" s="218" t="str">
        <f t="shared" si="207"/>
        <v/>
      </c>
      <c r="N1923" s="219" t="str">
        <f t="shared" si="208"/>
        <v/>
      </c>
      <c r="O1923" s="219">
        <f t="shared" si="209"/>
        <v>1</v>
      </c>
      <c r="Q1923" s="114">
        <v>1</v>
      </c>
    </row>
    <row r="1924" spans="1:17" ht="21.75" customHeight="1" x14ac:dyDescent="0.3">
      <c r="A1924" s="214">
        <f>SUBTOTAL(9,$Q$22:Q1923)+1</f>
        <v>1902</v>
      </c>
      <c r="B1924" s="223">
        <v>103110248</v>
      </c>
      <c r="C1924" s="223" t="s">
        <v>3280</v>
      </c>
      <c r="D1924" s="223" t="s">
        <v>414</v>
      </c>
      <c r="E1924" s="223">
        <v>18.5</v>
      </c>
      <c r="F1924" s="223">
        <v>7.6</v>
      </c>
      <c r="G1924" s="66" t="str">
        <f>IFERROR(VLOOKUP(B1924:B4964,'DOI TUONG'!$C$2:$E$1306,3,FALSE), "")</f>
        <v/>
      </c>
      <c r="H1924" s="66">
        <f t="shared" si="203"/>
        <v>0</v>
      </c>
      <c r="I1924" s="215">
        <f t="shared" si="204"/>
        <v>7.6</v>
      </c>
      <c r="J1924" s="223">
        <v>86</v>
      </c>
      <c r="K1924" s="66" t="str">
        <f t="shared" si="205"/>
        <v>Khá</v>
      </c>
      <c r="L1924" s="66">
        <f t="shared" si="206"/>
        <v>395000</v>
      </c>
      <c r="M1924" s="218" t="str">
        <f t="shared" si="207"/>
        <v/>
      </c>
      <c r="N1924" s="219" t="str">
        <f t="shared" si="208"/>
        <v/>
      </c>
      <c r="O1924" s="219">
        <f t="shared" si="209"/>
        <v>1</v>
      </c>
      <c r="Q1924" s="114">
        <v>1</v>
      </c>
    </row>
    <row r="1925" spans="1:17" ht="21.75" customHeight="1" x14ac:dyDescent="0.3">
      <c r="A1925" s="214">
        <f>SUBTOTAL(9,$Q$22:Q1924)+1</f>
        <v>1903</v>
      </c>
      <c r="B1925" s="223">
        <v>110110353</v>
      </c>
      <c r="C1925" s="223" t="s">
        <v>3949</v>
      </c>
      <c r="D1925" s="223" t="s">
        <v>150</v>
      </c>
      <c r="E1925" s="223">
        <v>21</v>
      </c>
      <c r="F1925" s="223">
        <v>7.6</v>
      </c>
      <c r="G1925" s="66" t="str">
        <f>IFERROR(VLOOKUP(B1925:B4965,'DOI TUONG'!$C$2:$E$1306,3,FALSE), "")</f>
        <v/>
      </c>
      <c r="H1925" s="66">
        <f t="shared" si="203"/>
        <v>0</v>
      </c>
      <c r="I1925" s="215">
        <f t="shared" si="204"/>
        <v>7.6</v>
      </c>
      <c r="J1925" s="223">
        <v>86</v>
      </c>
      <c r="K1925" s="66" t="str">
        <f t="shared" si="205"/>
        <v>Khá</v>
      </c>
      <c r="L1925" s="66">
        <f t="shared" si="206"/>
        <v>395000</v>
      </c>
      <c r="M1925" s="218" t="str">
        <f t="shared" si="207"/>
        <v/>
      </c>
      <c r="N1925" s="219" t="str">
        <f t="shared" si="208"/>
        <v/>
      </c>
      <c r="O1925" s="219">
        <f t="shared" si="209"/>
        <v>1</v>
      </c>
      <c r="Q1925" s="114">
        <v>1</v>
      </c>
    </row>
    <row r="1926" spans="1:17" ht="21.75" customHeight="1" x14ac:dyDescent="0.3">
      <c r="A1926" s="214">
        <f>SUBTOTAL(9,$Q$22:Q1925)+1</f>
        <v>1904</v>
      </c>
      <c r="B1926" s="223">
        <v>102120224</v>
      </c>
      <c r="C1926" s="223" t="s">
        <v>948</v>
      </c>
      <c r="D1926" s="223" t="s">
        <v>78</v>
      </c>
      <c r="E1926" s="223">
        <v>16</v>
      </c>
      <c r="F1926" s="223">
        <v>7.6</v>
      </c>
      <c r="G1926" s="66" t="str">
        <f>IFERROR(VLOOKUP(B1926:B4966,'DOI TUONG'!$C$2:$E$1306,3,FALSE), "")</f>
        <v/>
      </c>
      <c r="H1926" s="66">
        <f t="shared" si="203"/>
        <v>0</v>
      </c>
      <c r="I1926" s="215">
        <f t="shared" si="204"/>
        <v>7.6</v>
      </c>
      <c r="J1926" s="223">
        <v>83</v>
      </c>
      <c r="K1926" s="66" t="str">
        <f t="shared" si="205"/>
        <v>Khá</v>
      </c>
      <c r="L1926" s="66">
        <f t="shared" si="206"/>
        <v>395000</v>
      </c>
      <c r="M1926" s="218" t="str">
        <f t="shared" si="207"/>
        <v/>
      </c>
      <c r="N1926" s="219" t="str">
        <f t="shared" si="208"/>
        <v/>
      </c>
      <c r="O1926" s="219">
        <f t="shared" si="209"/>
        <v>1</v>
      </c>
      <c r="Q1926" s="114">
        <v>1</v>
      </c>
    </row>
    <row r="1927" spans="1:17" ht="21.75" customHeight="1" x14ac:dyDescent="0.3">
      <c r="A1927" s="214">
        <f>SUBTOTAL(9,$Q$22:Q1926)+1</f>
        <v>1905</v>
      </c>
      <c r="B1927" s="223">
        <v>106120122</v>
      </c>
      <c r="C1927" s="223" t="s">
        <v>3557</v>
      </c>
      <c r="D1927" s="223" t="s">
        <v>323</v>
      </c>
      <c r="E1927" s="223">
        <v>18</v>
      </c>
      <c r="F1927" s="223">
        <v>7.6</v>
      </c>
      <c r="G1927" s="66" t="str">
        <f>IFERROR(VLOOKUP(B1927:B4967,'DOI TUONG'!$C$2:$E$1306,3,FALSE), "")</f>
        <v/>
      </c>
      <c r="H1927" s="66">
        <f t="shared" si="203"/>
        <v>0</v>
      </c>
      <c r="I1927" s="215">
        <f t="shared" si="204"/>
        <v>7.6</v>
      </c>
      <c r="J1927" s="223">
        <v>82</v>
      </c>
      <c r="K1927" s="66" t="str">
        <f t="shared" si="205"/>
        <v>Khá</v>
      </c>
      <c r="L1927" s="66">
        <f t="shared" si="206"/>
        <v>395000</v>
      </c>
      <c r="M1927" s="218" t="str">
        <f t="shared" si="207"/>
        <v/>
      </c>
      <c r="N1927" s="219" t="str">
        <f t="shared" si="208"/>
        <v/>
      </c>
      <c r="O1927" s="219">
        <f t="shared" si="209"/>
        <v>1</v>
      </c>
      <c r="Q1927" s="114">
        <v>1</v>
      </c>
    </row>
    <row r="1928" spans="1:17" ht="21.75" customHeight="1" x14ac:dyDescent="0.3">
      <c r="A1928" s="214">
        <f>SUBTOTAL(9,$Q$22:Q1927)+1</f>
        <v>1906</v>
      </c>
      <c r="B1928" s="223">
        <v>118140102</v>
      </c>
      <c r="C1928" s="223" t="s">
        <v>3817</v>
      </c>
      <c r="D1928" s="223" t="s">
        <v>2232</v>
      </c>
      <c r="E1928" s="223">
        <v>22</v>
      </c>
      <c r="F1928" s="223">
        <v>7.6</v>
      </c>
      <c r="G1928" s="66" t="str">
        <f>IFERROR(VLOOKUP(B1928:B4968,'DOI TUONG'!$C$2:$E$1306,3,FALSE), "")</f>
        <v/>
      </c>
      <c r="H1928" s="66">
        <f t="shared" si="203"/>
        <v>0</v>
      </c>
      <c r="I1928" s="215">
        <f t="shared" si="204"/>
        <v>7.6</v>
      </c>
      <c r="J1928" s="223">
        <v>80</v>
      </c>
      <c r="K1928" s="66" t="str">
        <f t="shared" si="205"/>
        <v>Khá</v>
      </c>
      <c r="L1928" s="66">
        <f t="shared" si="206"/>
        <v>395000</v>
      </c>
      <c r="M1928" s="218" t="str">
        <f t="shared" si="207"/>
        <v/>
      </c>
      <c r="N1928" s="219" t="str">
        <f t="shared" si="208"/>
        <v/>
      </c>
      <c r="O1928" s="219">
        <f t="shared" si="209"/>
        <v>1</v>
      </c>
      <c r="Q1928" s="114">
        <v>1</v>
      </c>
    </row>
    <row r="1929" spans="1:17" ht="21.75" customHeight="1" x14ac:dyDescent="0.3">
      <c r="A1929" s="214">
        <f>SUBTOTAL(9,$Q$22:Q1928)+1</f>
        <v>1907</v>
      </c>
      <c r="B1929" s="223">
        <v>102120115</v>
      </c>
      <c r="C1929" s="223" t="s">
        <v>680</v>
      </c>
      <c r="D1929" s="223" t="s">
        <v>163</v>
      </c>
      <c r="E1929" s="223">
        <v>16</v>
      </c>
      <c r="F1929" s="223">
        <v>7.59</v>
      </c>
      <c r="G1929" s="66" t="str">
        <f>IFERROR(VLOOKUP(B1929:B4969,'DOI TUONG'!$C$2:$E$1306,3,FALSE), "")</f>
        <v/>
      </c>
      <c r="H1929" s="66">
        <f t="shared" si="203"/>
        <v>0</v>
      </c>
      <c r="I1929" s="215">
        <f t="shared" si="204"/>
        <v>7.59</v>
      </c>
      <c r="J1929" s="223">
        <v>92</v>
      </c>
      <c r="K1929" s="66" t="str">
        <f t="shared" si="205"/>
        <v>Khá</v>
      </c>
      <c r="L1929" s="66">
        <f t="shared" si="206"/>
        <v>395000</v>
      </c>
      <c r="M1929" s="218" t="str">
        <f t="shared" si="207"/>
        <v/>
      </c>
      <c r="N1929" s="219" t="str">
        <f t="shared" si="208"/>
        <v/>
      </c>
      <c r="O1929" s="219">
        <f t="shared" si="209"/>
        <v>1</v>
      </c>
      <c r="Q1929" s="114">
        <v>1</v>
      </c>
    </row>
    <row r="1930" spans="1:17" ht="21.75" customHeight="1" x14ac:dyDescent="0.3">
      <c r="A1930" s="214">
        <f>SUBTOTAL(9,$Q$22:Q1929)+1</f>
        <v>1908</v>
      </c>
      <c r="B1930" s="223">
        <v>103130209</v>
      </c>
      <c r="C1930" s="223" t="s">
        <v>658</v>
      </c>
      <c r="D1930" s="223" t="s">
        <v>411</v>
      </c>
      <c r="E1930" s="223">
        <v>18</v>
      </c>
      <c r="F1930" s="223">
        <v>7.29</v>
      </c>
      <c r="G1930" s="66" t="str">
        <f>IFERROR(VLOOKUP(B1930:B4970,'DOI TUONG'!$C$2:$E$1306,3,FALSE), "")</f>
        <v>BT CĐ</v>
      </c>
      <c r="H1930" s="66">
        <f t="shared" si="203"/>
        <v>0.3</v>
      </c>
      <c r="I1930" s="215">
        <f t="shared" si="204"/>
        <v>7.59</v>
      </c>
      <c r="J1930" s="223">
        <v>92</v>
      </c>
      <c r="K1930" s="66" t="str">
        <f t="shared" si="205"/>
        <v>Khá</v>
      </c>
      <c r="L1930" s="66">
        <f t="shared" si="206"/>
        <v>395000</v>
      </c>
      <c r="M1930" s="218" t="str">
        <f t="shared" si="207"/>
        <v/>
      </c>
      <c r="N1930" s="219" t="str">
        <f t="shared" si="208"/>
        <v/>
      </c>
      <c r="O1930" s="219">
        <f t="shared" si="209"/>
        <v>1</v>
      </c>
      <c r="Q1930" s="114">
        <v>1</v>
      </c>
    </row>
    <row r="1931" spans="1:17" ht="21.75" customHeight="1" x14ac:dyDescent="0.3">
      <c r="A1931" s="214">
        <f>SUBTOTAL(9,$Q$22:Q1930)+1</f>
        <v>1909</v>
      </c>
      <c r="B1931" s="223">
        <v>107120125</v>
      </c>
      <c r="C1931" s="223" t="s">
        <v>3622</v>
      </c>
      <c r="D1931" s="223" t="s">
        <v>29</v>
      </c>
      <c r="E1931" s="223">
        <v>16</v>
      </c>
      <c r="F1931" s="223">
        <v>7.59</v>
      </c>
      <c r="G1931" s="66" t="str">
        <f>IFERROR(VLOOKUP(B1931:B4971,'DOI TUONG'!$C$2:$E$1306,3,FALSE), "")</f>
        <v/>
      </c>
      <c r="H1931" s="66">
        <f t="shared" si="203"/>
        <v>0</v>
      </c>
      <c r="I1931" s="215">
        <f t="shared" si="204"/>
        <v>7.59</v>
      </c>
      <c r="J1931" s="223">
        <v>91</v>
      </c>
      <c r="K1931" s="66" t="str">
        <f t="shared" si="205"/>
        <v>Khá</v>
      </c>
      <c r="L1931" s="66">
        <f t="shared" si="206"/>
        <v>395000</v>
      </c>
      <c r="M1931" s="218" t="str">
        <f t="shared" si="207"/>
        <v/>
      </c>
      <c r="N1931" s="219" t="str">
        <f t="shared" si="208"/>
        <v/>
      </c>
      <c r="O1931" s="219">
        <f t="shared" si="209"/>
        <v>1</v>
      </c>
      <c r="Q1931" s="114">
        <v>1</v>
      </c>
    </row>
    <row r="1932" spans="1:17" ht="21.75" customHeight="1" x14ac:dyDescent="0.3">
      <c r="A1932" s="214">
        <f>SUBTOTAL(9,$Q$22:Q1931)+1</f>
        <v>1910</v>
      </c>
      <c r="B1932" s="223">
        <v>118120141</v>
      </c>
      <c r="C1932" s="223" t="s">
        <v>1041</v>
      </c>
      <c r="D1932" s="223" t="s">
        <v>166</v>
      </c>
      <c r="E1932" s="223">
        <v>18</v>
      </c>
      <c r="F1932" s="223">
        <v>7.59</v>
      </c>
      <c r="G1932" s="66" t="str">
        <f>IFERROR(VLOOKUP(B1932:B4972,'DOI TUONG'!$C$2:$E$1306,3,FALSE), "")</f>
        <v/>
      </c>
      <c r="H1932" s="66">
        <f t="shared" si="203"/>
        <v>0</v>
      </c>
      <c r="I1932" s="215">
        <f t="shared" si="204"/>
        <v>7.59</v>
      </c>
      <c r="J1932" s="223">
        <v>89</v>
      </c>
      <c r="K1932" s="66" t="str">
        <f t="shared" si="205"/>
        <v>Khá</v>
      </c>
      <c r="L1932" s="66">
        <f t="shared" si="206"/>
        <v>395000</v>
      </c>
      <c r="M1932" s="218" t="str">
        <f t="shared" si="207"/>
        <v/>
      </c>
      <c r="N1932" s="219" t="str">
        <f t="shared" si="208"/>
        <v/>
      </c>
      <c r="O1932" s="219">
        <f t="shared" si="209"/>
        <v>1</v>
      </c>
      <c r="Q1932" s="114">
        <v>1</v>
      </c>
    </row>
    <row r="1933" spans="1:17" ht="21.75" customHeight="1" x14ac:dyDescent="0.3">
      <c r="A1933" s="214">
        <f>SUBTOTAL(9,$Q$22:Q1932)+1</f>
        <v>1911</v>
      </c>
      <c r="B1933" s="223">
        <v>118120146</v>
      </c>
      <c r="C1933" s="223" t="s">
        <v>1059</v>
      </c>
      <c r="D1933" s="223" t="s">
        <v>166</v>
      </c>
      <c r="E1933" s="223">
        <v>18</v>
      </c>
      <c r="F1933" s="223">
        <v>7.59</v>
      </c>
      <c r="G1933" s="66" t="str">
        <f>IFERROR(VLOOKUP(B1933:B4973,'DOI TUONG'!$C$2:$E$1306,3,FALSE), "")</f>
        <v/>
      </c>
      <c r="H1933" s="66">
        <f t="shared" si="203"/>
        <v>0</v>
      </c>
      <c r="I1933" s="215">
        <f t="shared" si="204"/>
        <v>7.59</v>
      </c>
      <c r="J1933" s="223">
        <v>88</v>
      </c>
      <c r="K1933" s="66" t="str">
        <f t="shared" si="205"/>
        <v>Khá</v>
      </c>
      <c r="L1933" s="66">
        <f t="shared" si="206"/>
        <v>395000</v>
      </c>
      <c r="M1933" s="218" t="str">
        <f t="shared" si="207"/>
        <v/>
      </c>
      <c r="N1933" s="219" t="str">
        <f t="shared" si="208"/>
        <v/>
      </c>
      <c r="O1933" s="219">
        <f t="shared" si="209"/>
        <v>1</v>
      </c>
      <c r="Q1933" s="114">
        <v>1</v>
      </c>
    </row>
    <row r="1934" spans="1:17" ht="21.75" customHeight="1" x14ac:dyDescent="0.3">
      <c r="A1934" s="214">
        <f>SUBTOTAL(9,$Q$22:Q1933)+1</f>
        <v>1912</v>
      </c>
      <c r="B1934" s="223">
        <v>118130180</v>
      </c>
      <c r="C1934" s="223" t="s">
        <v>2230</v>
      </c>
      <c r="D1934" s="223" t="s">
        <v>59</v>
      </c>
      <c r="E1934" s="223">
        <v>21</v>
      </c>
      <c r="F1934" s="223">
        <v>7.59</v>
      </c>
      <c r="G1934" s="66" t="str">
        <f>IFERROR(VLOOKUP(B1934:B4974,'DOI TUONG'!$C$2:$E$1306,3,FALSE), "")</f>
        <v/>
      </c>
      <c r="H1934" s="66">
        <f t="shared" si="203"/>
        <v>0</v>
      </c>
      <c r="I1934" s="215">
        <f t="shared" si="204"/>
        <v>7.59</v>
      </c>
      <c r="J1934" s="223">
        <v>88</v>
      </c>
      <c r="K1934" s="66" t="str">
        <f t="shared" si="205"/>
        <v>Khá</v>
      </c>
      <c r="L1934" s="66">
        <f t="shared" si="206"/>
        <v>395000</v>
      </c>
      <c r="M1934" s="218" t="str">
        <f t="shared" si="207"/>
        <v/>
      </c>
      <c r="N1934" s="219" t="str">
        <f t="shared" si="208"/>
        <v/>
      </c>
      <c r="O1934" s="219">
        <f t="shared" si="209"/>
        <v>1</v>
      </c>
      <c r="Q1934" s="114">
        <v>1</v>
      </c>
    </row>
    <row r="1935" spans="1:17" ht="21.75" customHeight="1" x14ac:dyDescent="0.3">
      <c r="A1935" s="214">
        <f>SUBTOTAL(9,$Q$22:Q1934)+1</f>
        <v>1913</v>
      </c>
      <c r="B1935" s="223">
        <v>110110505</v>
      </c>
      <c r="C1935" s="223" t="s">
        <v>852</v>
      </c>
      <c r="D1935" s="223" t="s">
        <v>147</v>
      </c>
      <c r="E1935" s="223">
        <v>19</v>
      </c>
      <c r="F1935" s="223">
        <v>7.59</v>
      </c>
      <c r="G1935" s="66" t="str">
        <f>IFERROR(VLOOKUP(B1935:B4975,'DOI TUONG'!$C$2:$E$1306,3,FALSE), "")</f>
        <v/>
      </c>
      <c r="H1935" s="66">
        <f t="shared" si="203"/>
        <v>0</v>
      </c>
      <c r="I1935" s="215">
        <f t="shared" si="204"/>
        <v>7.59</v>
      </c>
      <c r="J1935" s="223">
        <v>88</v>
      </c>
      <c r="K1935" s="66" t="str">
        <f t="shared" si="205"/>
        <v>Khá</v>
      </c>
      <c r="L1935" s="66">
        <f t="shared" si="206"/>
        <v>395000</v>
      </c>
      <c r="M1935" s="218" t="str">
        <f t="shared" si="207"/>
        <v/>
      </c>
      <c r="N1935" s="219" t="str">
        <f t="shared" si="208"/>
        <v/>
      </c>
      <c r="O1935" s="219">
        <f t="shared" si="209"/>
        <v>1</v>
      </c>
      <c r="Q1935" s="114">
        <v>1</v>
      </c>
    </row>
    <row r="1936" spans="1:17" ht="21.75" customHeight="1" x14ac:dyDescent="0.3">
      <c r="A1936" s="214">
        <f>SUBTOTAL(9,$Q$22:Q1935)+1</f>
        <v>1914</v>
      </c>
      <c r="B1936" s="223">
        <v>111120005</v>
      </c>
      <c r="C1936" s="223" t="s">
        <v>4023</v>
      </c>
      <c r="D1936" s="223" t="s">
        <v>51</v>
      </c>
      <c r="E1936" s="223">
        <v>17.5</v>
      </c>
      <c r="F1936" s="223">
        <v>7.59</v>
      </c>
      <c r="G1936" s="66" t="str">
        <f>IFERROR(VLOOKUP(B1936:B4976,'DOI TUONG'!$C$2:$E$1306,3,FALSE), "")</f>
        <v/>
      </c>
      <c r="H1936" s="66">
        <f t="shared" si="203"/>
        <v>0</v>
      </c>
      <c r="I1936" s="215">
        <f t="shared" si="204"/>
        <v>7.59</v>
      </c>
      <c r="J1936" s="223">
        <v>88</v>
      </c>
      <c r="K1936" s="66" t="str">
        <f t="shared" si="205"/>
        <v>Khá</v>
      </c>
      <c r="L1936" s="66">
        <f t="shared" si="206"/>
        <v>395000</v>
      </c>
      <c r="M1936" s="218" t="str">
        <f t="shared" si="207"/>
        <v/>
      </c>
      <c r="N1936" s="219" t="str">
        <f t="shared" si="208"/>
        <v/>
      </c>
      <c r="O1936" s="219">
        <f t="shared" si="209"/>
        <v>1</v>
      </c>
      <c r="Q1936" s="114">
        <v>1</v>
      </c>
    </row>
    <row r="1937" spans="1:17" ht="21.75" customHeight="1" x14ac:dyDescent="0.3">
      <c r="A1937" s="214">
        <f>SUBTOTAL(9,$Q$22:Q1936)+1</f>
        <v>1915</v>
      </c>
      <c r="B1937" s="223">
        <v>110130109</v>
      </c>
      <c r="C1937" s="223" t="s">
        <v>2324</v>
      </c>
      <c r="D1937" s="223" t="s">
        <v>303</v>
      </c>
      <c r="E1937" s="223">
        <v>15</v>
      </c>
      <c r="F1937" s="223">
        <v>7.39</v>
      </c>
      <c r="G1937" s="66" t="str">
        <f>IFERROR(VLOOKUP(B1937:B4977,'DOI TUONG'!$C$2:$E$1306,3,FALSE), "")</f>
        <v>LP</v>
      </c>
      <c r="H1937" s="66">
        <f t="shared" si="203"/>
        <v>0.2</v>
      </c>
      <c r="I1937" s="215">
        <f t="shared" si="204"/>
        <v>7.59</v>
      </c>
      <c r="J1937" s="223">
        <v>88</v>
      </c>
      <c r="K1937" s="66" t="str">
        <f t="shared" si="205"/>
        <v>Khá</v>
      </c>
      <c r="L1937" s="66">
        <f t="shared" si="206"/>
        <v>395000</v>
      </c>
      <c r="M1937" s="218" t="str">
        <f t="shared" si="207"/>
        <v/>
      </c>
      <c r="N1937" s="219" t="str">
        <f t="shared" si="208"/>
        <v/>
      </c>
      <c r="O1937" s="219">
        <f t="shared" si="209"/>
        <v>1</v>
      </c>
      <c r="Q1937" s="114">
        <v>1</v>
      </c>
    </row>
    <row r="1938" spans="1:17" ht="21.75" customHeight="1" x14ac:dyDescent="0.3">
      <c r="A1938" s="214">
        <f>SUBTOTAL(9,$Q$22:Q1937)+1</f>
        <v>1916</v>
      </c>
      <c r="B1938" s="223">
        <v>107140204</v>
      </c>
      <c r="C1938" s="223" t="s">
        <v>2098</v>
      </c>
      <c r="D1938" s="223" t="s">
        <v>1991</v>
      </c>
      <c r="E1938" s="223">
        <v>20</v>
      </c>
      <c r="F1938" s="223">
        <v>7.59</v>
      </c>
      <c r="G1938" s="66" t="str">
        <f>IFERROR(VLOOKUP(B1938:B4978,'DOI TUONG'!$C$2:$E$1306,3,FALSE), "")</f>
        <v/>
      </c>
      <c r="H1938" s="66">
        <f t="shared" si="203"/>
        <v>0</v>
      </c>
      <c r="I1938" s="215">
        <f t="shared" si="204"/>
        <v>7.59</v>
      </c>
      <c r="J1938" s="223">
        <v>87</v>
      </c>
      <c r="K1938" s="66" t="str">
        <f t="shared" si="205"/>
        <v>Khá</v>
      </c>
      <c r="L1938" s="66">
        <f t="shared" si="206"/>
        <v>395000</v>
      </c>
      <c r="M1938" s="218" t="str">
        <f t="shared" si="207"/>
        <v/>
      </c>
      <c r="N1938" s="219" t="str">
        <f t="shared" si="208"/>
        <v/>
      </c>
      <c r="O1938" s="219">
        <f t="shared" si="209"/>
        <v>1</v>
      </c>
      <c r="Q1938" s="114">
        <v>1</v>
      </c>
    </row>
    <row r="1939" spans="1:17" ht="21.75" customHeight="1" x14ac:dyDescent="0.3">
      <c r="A1939" s="214">
        <f>SUBTOTAL(9,$Q$22:Q1938)+1</f>
        <v>1917</v>
      </c>
      <c r="B1939" s="223">
        <v>117120172</v>
      </c>
      <c r="C1939" s="223" t="s">
        <v>3745</v>
      </c>
      <c r="D1939" s="223" t="s">
        <v>92</v>
      </c>
      <c r="E1939" s="223">
        <v>19</v>
      </c>
      <c r="F1939" s="223">
        <v>7.59</v>
      </c>
      <c r="G1939" s="66" t="str">
        <f>IFERROR(VLOOKUP(B1939:B4979,'DOI TUONG'!$C$2:$E$1306,3,FALSE), "")</f>
        <v/>
      </c>
      <c r="H1939" s="66">
        <f t="shared" si="203"/>
        <v>0</v>
      </c>
      <c r="I1939" s="215">
        <f t="shared" si="204"/>
        <v>7.59</v>
      </c>
      <c r="J1939" s="223">
        <v>87</v>
      </c>
      <c r="K1939" s="66" t="str">
        <f t="shared" si="205"/>
        <v>Khá</v>
      </c>
      <c r="L1939" s="66">
        <f t="shared" si="206"/>
        <v>395000</v>
      </c>
      <c r="M1939" s="218" t="str">
        <f t="shared" si="207"/>
        <v/>
      </c>
      <c r="N1939" s="219" t="str">
        <f t="shared" si="208"/>
        <v/>
      </c>
      <c r="O1939" s="219">
        <f t="shared" si="209"/>
        <v>1</v>
      </c>
      <c r="Q1939" s="114">
        <v>1</v>
      </c>
    </row>
    <row r="1940" spans="1:17" ht="21.75" customHeight="1" x14ac:dyDescent="0.3">
      <c r="A1940" s="214">
        <f>SUBTOTAL(9,$Q$22:Q1939)+1</f>
        <v>1918</v>
      </c>
      <c r="B1940" s="223">
        <v>118140035</v>
      </c>
      <c r="C1940" s="223" t="s">
        <v>2241</v>
      </c>
      <c r="D1940" s="223" t="s">
        <v>2183</v>
      </c>
      <c r="E1940" s="223">
        <v>24</v>
      </c>
      <c r="F1940" s="223">
        <v>7.59</v>
      </c>
      <c r="G1940" s="66" t="str">
        <f>IFERROR(VLOOKUP(B1940:B4980,'DOI TUONG'!$C$2:$E$1306,3,FALSE), "")</f>
        <v/>
      </c>
      <c r="H1940" s="66">
        <f t="shared" si="203"/>
        <v>0</v>
      </c>
      <c r="I1940" s="215">
        <f t="shared" si="204"/>
        <v>7.59</v>
      </c>
      <c r="J1940" s="223">
        <v>87</v>
      </c>
      <c r="K1940" s="66" t="str">
        <f t="shared" si="205"/>
        <v>Khá</v>
      </c>
      <c r="L1940" s="66">
        <f t="shared" si="206"/>
        <v>395000</v>
      </c>
      <c r="M1940" s="218" t="str">
        <f t="shared" si="207"/>
        <v/>
      </c>
      <c r="N1940" s="219" t="str">
        <f t="shared" si="208"/>
        <v/>
      </c>
      <c r="O1940" s="219">
        <f t="shared" si="209"/>
        <v>1</v>
      </c>
      <c r="Q1940" s="114">
        <v>1</v>
      </c>
    </row>
    <row r="1941" spans="1:17" ht="21.75" customHeight="1" x14ac:dyDescent="0.3">
      <c r="A1941" s="214">
        <f>SUBTOTAL(9,$Q$22:Q1940)+1</f>
        <v>1919</v>
      </c>
      <c r="B1941" s="223">
        <v>103110167</v>
      </c>
      <c r="C1941" s="223" t="s">
        <v>3281</v>
      </c>
      <c r="D1941" s="223" t="s">
        <v>131</v>
      </c>
      <c r="E1941" s="223">
        <v>20</v>
      </c>
      <c r="F1941" s="223">
        <v>7.59</v>
      </c>
      <c r="G1941" s="66" t="str">
        <f>IFERROR(VLOOKUP(B1941:B4981,'DOI TUONG'!$C$2:$E$1306,3,FALSE), "")</f>
        <v/>
      </c>
      <c r="H1941" s="66">
        <f t="shared" si="203"/>
        <v>0</v>
      </c>
      <c r="I1941" s="215">
        <f t="shared" si="204"/>
        <v>7.59</v>
      </c>
      <c r="J1941" s="223">
        <v>86</v>
      </c>
      <c r="K1941" s="66" t="str">
        <f t="shared" si="205"/>
        <v>Khá</v>
      </c>
      <c r="L1941" s="66">
        <f t="shared" si="206"/>
        <v>395000</v>
      </c>
      <c r="M1941" s="218" t="str">
        <f t="shared" si="207"/>
        <v/>
      </c>
      <c r="N1941" s="219" t="str">
        <f t="shared" si="208"/>
        <v/>
      </c>
      <c r="O1941" s="219">
        <f t="shared" si="209"/>
        <v>1</v>
      </c>
      <c r="Q1941" s="114">
        <v>1</v>
      </c>
    </row>
    <row r="1942" spans="1:17" ht="21.75" customHeight="1" x14ac:dyDescent="0.3">
      <c r="A1942" s="214">
        <f>SUBTOTAL(9,$Q$22:Q1941)+1</f>
        <v>1920</v>
      </c>
      <c r="B1942" s="223">
        <v>107140061</v>
      </c>
      <c r="C1942" s="223" t="s">
        <v>2091</v>
      </c>
      <c r="D1942" s="223" t="s">
        <v>2028</v>
      </c>
      <c r="E1942" s="223">
        <v>18</v>
      </c>
      <c r="F1942" s="223">
        <v>7.59</v>
      </c>
      <c r="G1942" s="66" t="str">
        <f>IFERROR(VLOOKUP(B1942:B4982,'DOI TUONG'!$C$2:$E$1306,3,FALSE), "")</f>
        <v/>
      </c>
      <c r="H1942" s="66">
        <f t="shared" ref="H1942:H2005" si="210">IF(G1942="UV ĐT",0.3, 0)+IF(G1942="UV HSV", 0.3, 0)+IF(G1942="PBT LCĐ", 0.3,0)+ IF(G1942="UV LCĐ", 0.2, 0)+IF(G1942="BT CĐ", 0.3,0)+ IF(G1942="PBT CĐ", 0.2,0)+ IF(G1942="CN CLB", 0.2,0)+ IF(G1942="CN DĐ", 0.2,0)+IF(G1942="TĐXK", 0.3, 0)+IF(G1942="PĐXK", 0.2, 0)+IF(G1942="LT", 0.3,0)+IF(G1942="LP", 0.2, 0)+IF(G1942="GK 0.2",0.2,0)+IF(G1942="GK 0.3", 0.3, 0)+IF(G1942="TB ĐD",0.3,0)+IF(G1942="PB ĐD",0.2,0)+IF(G1942="ĐT ĐTQ",0.3,0)+IF(G1942="ĐP ĐTQ",0.2,0)</f>
        <v>0</v>
      </c>
      <c r="I1942" s="215">
        <f t="shared" ref="I1942:I2005" si="211">F1942+H1942</f>
        <v>7.59</v>
      </c>
      <c r="J1942" s="223">
        <v>86</v>
      </c>
      <c r="K1942" s="66" t="str">
        <f t="shared" ref="K1942:K2005" si="212">IF(AND(I1942&gt;=9,J1942&gt;=90), "Xuất sắc", IF(AND(I1942&gt;=8,J1942&gt;=80), "Giỏi", "Khá"))</f>
        <v>Khá</v>
      </c>
      <c r="L1942" s="66">
        <f t="shared" ref="L1942:L2005" si="213">IF(K1942="Xuất sắc", 500000, IF(K1942="Giỏi", 450000, 395000))</f>
        <v>395000</v>
      </c>
      <c r="M1942" s="218" t="str">
        <f t="shared" si="207"/>
        <v/>
      </c>
      <c r="N1942" s="219" t="str">
        <f t="shared" si="208"/>
        <v/>
      </c>
      <c r="O1942" s="219">
        <f t="shared" si="209"/>
        <v>1</v>
      </c>
      <c r="Q1942" s="114">
        <v>1</v>
      </c>
    </row>
    <row r="1943" spans="1:17" ht="21.75" customHeight="1" x14ac:dyDescent="0.3">
      <c r="A1943" s="214">
        <f>SUBTOTAL(9,$Q$22:Q1942)+1</f>
        <v>1921</v>
      </c>
      <c r="B1943" s="223">
        <v>104140090</v>
      </c>
      <c r="C1943" s="223" t="s">
        <v>3107</v>
      </c>
      <c r="D1943" s="223" t="s">
        <v>1714</v>
      </c>
      <c r="E1943" s="223">
        <v>19</v>
      </c>
      <c r="F1943" s="223">
        <v>7.59</v>
      </c>
      <c r="G1943" s="66" t="str">
        <f>IFERROR(VLOOKUP(B1943:B4983,'DOI TUONG'!$C$2:$E$1306,3,FALSE), "")</f>
        <v/>
      </c>
      <c r="H1943" s="66">
        <f t="shared" si="210"/>
        <v>0</v>
      </c>
      <c r="I1943" s="215">
        <f t="shared" si="211"/>
        <v>7.59</v>
      </c>
      <c r="J1943" s="223">
        <v>85</v>
      </c>
      <c r="K1943" s="66" t="str">
        <f t="shared" si="212"/>
        <v>Khá</v>
      </c>
      <c r="L1943" s="66">
        <f t="shared" si="213"/>
        <v>395000</v>
      </c>
      <c r="M1943" s="218" t="str">
        <f t="shared" si="207"/>
        <v/>
      </c>
      <c r="N1943" s="219" t="str">
        <f t="shared" si="208"/>
        <v/>
      </c>
      <c r="O1943" s="219">
        <f t="shared" si="209"/>
        <v>1</v>
      </c>
      <c r="Q1943" s="114">
        <v>1</v>
      </c>
    </row>
    <row r="1944" spans="1:17" ht="21.75" customHeight="1" x14ac:dyDescent="0.3">
      <c r="A1944" s="214">
        <f>SUBTOTAL(9,$Q$22:Q1943)+1</f>
        <v>1922</v>
      </c>
      <c r="B1944" s="223">
        <v>105130037</v>
      </c>
      <c r="C1944" s="223" t="s">
        <v>377</v>
      </c>
      <c r="D1944" s="223" t="s">
        <v>369</v>
      </c>
      <c r="E1944" s="223">
        <v>19.5</v>
      </c>
      <c r="F1944" s="223">
        <v>7.59</v>
      </c>
      <c r="G1944" s="66" t="str">
        <f>IFERROR(VLOOKUP(B1944:B4984,'DOI TUONG'!$C$2:$E$1306,3,FALSE), "")</f>
        <v/>
      </c>
      <c r="H1944" s="66">
        <f t="shared" si="210"/>
        <v>0</v>
      </c>
      <c r="I1944" s="215">
        <f t="shared" si="211"/>
        <v>7.59</v>
      </c>
      <c r="J1944" s="223">
        <v>85</v>
      </c>
      <c r="K1944" s="66" t="str">
        <f t="shared" si="212"/>
        <v>Khá</v>
      </c>
      <c r="L1944" s="66">
        <f t="shared" si="213"/>
        <v>395000</v>
      </c>
      <c r="M1944" s="218" t="str">
        <f t="shared" si="207"/>
        <v/>
      </c>
      <c r="N1944" s="219" t="str">
        <f t="shared" si="208"/>
        <v/>
      </c>
      <c r="O1944" s="219">
        <f t="shared" si="209"/>
        <v>1</v>
      </c>
      <c r="Q1944" s="114">
        <v>1</v>
      </c>
    </row>
    <row r="1945" spans="1:17" ht="21.75" customHeight="1" x14ac:dyDescent="0.3">
      <c r="A1945" s="214">
        <f>SUBTOTAL(9,$Q$22:Q1944)+1</f>
        <v>1923</v>
      </c>
      <c r="B1945" s="223">
        <v>104120140</v>
      </c>
      <c r="C1945" s="223" t="s">
        <v>2941</v>
      </c>
      <c r="D1945" s="223" t="s">
        <v>239</v>
      </c>
      <c r="E1945" s="223">
        <v>15</v>
      </c>
      <c r="F1945" s="223">
        <v>7.59</v>
      </c>
      <c r="G1945" s="66" t="str">
        <f>IFERROR(VLOOKUP(B1945:B4985,'DOI TUONG'!$C$2:$E$1306,3,FALSE), "")</f>
        <v/>
      </c>
      <c r="H1945" s="66">
        <f t="shared" si="210"/>
        <v>0</v>
      </c>
      <c r="I1945" s="215">
        <f t="shared" si="211"/>
        <v>7.59</v>
      </c>
      <c r="J1945" s="223">
        <v>83</v>
      </c>
      <c r="K1945" s="66" t="str">
        <f t="shared" si="212"/>
        <v>Khá</v>
      </c>
      <c r="L1945" s="66">
        <f t="shared" si="213"/>
        <v>395000</v>
      </c>
      <c r="M1945" s="218" t="str">
        <f t="shared" si="207"/>
        <v/>
      </c>
      <c r="N1945" s="219" t="str">
        <f t="shared" si="208"/>
        <v/>
      </c>
      <c r="O1945" s="219">
        <f t="shared" si="209"/>
        <v>1</v>
      </c>
      <c r="Q1945" s="114">
        <v>1</v>
      </c>
    </row>
    <row r="1946" spans="1:17" ht="21.75" customHeight="1" x14ac:dyDescent="0.3">
      <c r="A1946" s="214">
        <f>SUBTOTAL(9,$Q$22:Q1945)+1</f>
        <v>1924</v>
      </c>
      <c r="B1946" s="223">
        <v>102110166</v>
      </c>
      <c r="C1946" s="223" t="s">
        <v>3361</v>
      </c>
      <c r="D1946" s="223" t="s">
        <v>115</v>
      </c>
      <c r="E1946" s="223">
        <v>16</v>
      </c>
      <c r="F1946" s="223">
        <v>7.59</v>
      </c>
      <c r="G1946" s="66" t="str">
        <f>IFERROR(VLOOKUP(B1946:B4986,'DOI TUONG'!$C$2:$E$1306,3,FALSE), "")</f>
        <v/>
      </c>
      <c r="H1946" s="66">
        <f t="shared" si="210"/>
        <v>0</v>
      </c>
      <c r="I1946" s="215">
        <f t="shared" si="211"/>
        <v>7.59</v>
      </c>
      <c r="J1946" s="223">
        <v>83</v>
      </c>
      <c r="K1946" s="66" t="str">
        <f t="shared" si="212"/>
        <v>Khá</v>
      </c>
      <c r="L1946" s="66">
        <f t="shared" si="213"/>
        <v>395000</v>
      </c>
      <c r="M1946" s="218" t="str">
        <f t="shared" si="207"/>
        <v/>
      </c>
      <c r="N1946" s="219" t="str">
        <f t="shared" si="208"/>
        <v/>
      </c>
      <c r="O1946" s="219">
        <f t="shared" si="209"/>
        <v>1</v>
      </c>
      <c r="Q1946" s="114">
        <v>1</v>
      </c>
    </row>
    <row r="1947" spans="1:17" ht="21.75" customHeight="1" x14ac:dyDescent="0.3">
      <c r="A1947" s="214">
        <f>SUBTOTAL(9,$Q$22:Q1946)+1</f>
        <v>1925</v>
      </c>
      <c r="B1947" s="223">
        <v>110110519</v>
      </c>
      <c r="C1947" s="223" t="s">
        <v>1000</v>
      </c>
      <c r="D1947" s="223" t="s">
        <v>147</v>
      </c>
      <c r="E1947" s="223">
        <v>19</v>
      </c>
      <c r="F1947" s="223">
        <v>7.59</v>
      </c>
      <c r="G1947" s="66" t="str">
        <f>IFERROR(VLOOKUP(B1947:B4987,'DOI TUONG'!$C$2:$E$1306,3,FALSE), "")</f>
        <v/>
      </c>
      <c r="H1947" s="66">
        <f t="shared" si="210"/>
        <v>0</v>
      </c>
      <c r="I1947" s="215">
        <f t="shared" si="211"/>
        <v>7.59</v>
      </c>
      <c r="J1947" s="223">
        <v>83</v>
      </c>
      <c r="K1947" s="66" t="str">
        <f t="shared" si="212"/>
        <v>Khá</v>
      </c>
      <c r="L1947" s="66">
        <f t="shared" si="213"/>
        <v>395000</v>
      </c>
      <c r="M1947" s="218" t="str">
        <f t="shared" si="207"/>
        <v/>
      </c>
      <c r="N1947" s="219" t="str">
        <f t="shared" si="208"/>
        <v/>
      </c>
      <c r="O1947" s="219">
        <f t="shared" si="209"/>
        <v>1</v>
      </c>
      <c r="Q1947" s="114">
        <v>1</v>
      </c>
    </row>
    <row r="1948" spans="1:17" ht="21.75" customHeight="1" x14ac:dyDescent="0.3">
      <c r="A1948" s="214">
        <f>SUBTOTAL(9,$Q$22:Q1947)+1</f>
        <v>1926</v>
      </c>
      <c r="B1948" s="223">
        <v>110110171</v>
      </c>
      <c r="C1948" s="223" t="s">
        <v>2384</v>
      </c>
      <c r="D1948" s="223" t="s">
        <v>214</v>
      </c>
      <c r="E1948" s="223">
        <v>18</v>
      </c>
      <c r="F1948" s="223">
        <v>7.59</v>
      </c>
      <c r="G1948" s="66" t="str">
        <f>IFERROR(VLOOKUP(B1948:B4988,'DOI TUONG'!$C$2:$E$1306,3,FALSE), "")</f>
        <v/>
      </c>
      <c r="H1948" s="66">
        <f t="shared" si="210"/>
        <v>0</v>
      </c>
      <c r="I1948" s="215">
        <f t="shared" si="211"/>
        <v>7.59</v>
      </c>
      <c r="J1948" s="223">
        <v>83</v>
      </c>
      <c r="K1948" s="66" t="str">
        <f t="shared" si="212"/>
        <v>Khá</v>
      </c>
      <c r="L1948" s="66">
        <f t="shared" si="213"/>
        <v>395000</v>
      </c>
      <c r="M1948" s="218" t="str">
        <f t="shared" ref="M1948:M2011" si="214">IF(K1948="Xuất sắc",1,"")</f>
        <v/>
      </c>
      <c r="N1948" s="219" t="str">
        <f t="shared" ref="N1948:N2011" si="215">IF(K1948="Giỏi",1,"")</f>
        <v/>
      </c>
      <c r="O1948" s="219">
        <f t="shared" ref="O1948:O2011" si="216">IF(K1948="Khá",1,"")</f>
        <v>1</v>
      </c>
      <c r="Q1948" s="114">
        <v>1</v>
      </c>
    </row>
    <row r="1949" spans="1:17" ht="21.75" customHeight="1" x14ac:dyDescent="0.3">
      <c r="A1949" s="214">
        <f>SUBTOTAL(9,$Q$22:Q1948)+1</f>
        <v>1927</v>
      </c>
      <c r="B1949" s="223">
        <v>117120066</v>
      </c>
      <c r="C1949" s="223" t="s">
        <v>1331</v>
      </c>
      <c r="D1949" s="223" t="s">
        <v>189</v>
      </c>
      <c r="E1949" s="223">
        <v>17</v>
      </c>
      <c r="F1949" s="223">
        <v>7.59</v>
      </c>
      <c r="G1949" s="66" t="str">
        <f>IFERROR(VLOOKUP(B1949:B4989,'DOI TUONG'!$C$2:$E$1306,3,FALSE), "")</f>
        <v/>
      </c>
      <c r="H1949" s="66">
        <f t="shared" si="210"/>
        <v>0</v>
      </c>
      <c r="I1949" s="215">
        <f t="shared" si="211"/>
        <v>7.59</v>
      </c>
      <c r="J1949" s="223">
        <v>82</v>
      </c>
      <c r="K1949" s="66" t="str">
        <f t="shared" si="212"/>
        <v>Khá</v>
      </c>
      <c r="L1949" s="66">
        <f t="shared" si="213"/>
        <v>395000</v>
      </c>
      <c r="M1949" s="218" t="str">
        <f t="shared" si="214"/>
        <v/>
      </c>
      <c r="N1949" s="219" t="str">
        <f t="shared" si="215"/>
        <v/>
      </c>
      <c r="O1949" s="219">
        <f t="shared" si="216"/>
        <v>1</v>
      </c>
      <c r="Q1949" s="114">
        <v>1</v>
      </c>
    </row>
    <row r="1950" spans="1:17" ht="21.75" customHeight="1" x14ac:dyDescent="0.3">
      <c r="A1950" s="214">
        <f>SUBTOTAL(9,$Q$22:Q1949)+1</f>
        <v>1928</v>
      </c>
      <c r="B1950" s="223">
        <v>110130189</v>
      </c>
      <c r="C1950" s="223" t="s">
        <v>1401</v>
      </c>
      <c r="D1950" s="223" t="s">
        <v>258</v>
      </c>
      <c r="E1950" s="223">
        <v>17.5</v>
      </c>
      <c r="F1950" s="223">
        <v>7.59</v>
      </c>
      <c r="G1950" s="66" t="str">
        <f>IFERROR(VLOOKUP(B1950:B4990,'DOI TUONG'!$C$2:$E$1306,3,FALSE), "")</f>
        <v/>
      </c>
      <c r="H1950" s="66">
        <f t="shared" si="210"/>
        <v>0</v>
      </c>
      <c r="I1950" s="215">
        <f t="shared" si="211"/>
        <v>7.59</v>
      </c>
      <c r="J1950" s="223">
        <v>80</v>
      </c>
      <c r="K1950" s="66" t="str">
        <f t="shared" si="212"/>
        <v>Khá</v>
      </c>
      <c r="L1950" s="66">
        <f t="shared" si="213"/>
        <v>395000</v>
      </c>
      <c r="M1950" s="218" t="str">
        <f t="shared" si="214"/>
        <v/>
      </c>
      <c r="N1950" s="219" t="str">
        <f t="shared" si="215"/>
        <v/>
      </c>
      <c r="O1950" s="219">
        <f t="shared" si="216"/>
        <v>1</v>
      </c>
      <c r="Q1950" s="114">
        <v>1</v>
      </c>
    </row>
    <row r="1951" spans="1:17" ht="21.75" customHeight="1" x14ac:dyDescent="0.3">
      <c r="A1951" s="214">
        <f>SUBTOTAL(9,$Q$22:Q1950)+1</f>
        <v>1929</v>
      </c>
      <c r="B1951" s="223">
        <v>111120012</v>
      </c>
      <c r="C1951" s="223" t="s">
        <v>532</v>
      </c>
      <c r="D1951" s="223" t="s">
        <v>51</v>
      </c>
      <c r="E1951" s="223">
        <v>19.5</v>
      </c>
      <c r="F1951" s="223">
        <v>7.38</v>
      </c>
      <c r="G1951" s="66" t="str">
        <f>IFERROR(VLOOKUP(B1951:B4991,'DOI TUONG'!$C$2:$E$1306,3,FALSE), "")</f>
        <v>UV LCĐ</v>
      </c>
      <c r="H1951" s="66">
        <f t="shared" si="210"/>
        <v>0.2</v>
      </c>
      <c r="I1951" s="215">
        <f t="shared" si="211"/>
        <v>7.58</v>
      </c>
      <c r="J1951" s="223">
        <v>95</v>
      </c>
      <c r="K1951" s="66" t="str">
        <f t="shared" si="212"/>
        <v>Khá</v>
      </c>
      <c r="L1951" s="66">
        <f t="shared" si="213"/>
        <v>395000</v>
      </c>
      <c r="M1951" s="218" t="str">
        <f t="shared" si="214"/>
        <v/>
      </c>
      <c r="N1951" s="219" t="str">
        <f t="shared" si="215"/>
        <v/>
      </c>
      <c r="O1951" s="219">
        <f t="shared" si="216"/>
        <v>1</v>
      </c>
      <c r="Q1951" s="114">
        <v>1</v>
      </c>
    </row>
    <row r="1952" spans="1:17" ht="21.75" customHeight="1" x14ac:dyDescent="0.3">
      <c r="A1952" s="214">
        <f>SUBTOTAL(9,$Q$22:Q1951)+1</f>
        <v>1930</v>
      </c>
      <c r="B1952" s="223">
        <v>107120273</v>
      </c>
      <c r="C1952" s="223" t="s">
        <v>1349</v>
      </c>
      <c r="D1952" s="223" t="s">
        <v>77</v>
      </c>
      <c r="E1952" s="223">
        <v>19</v>
      </c>
      <c r="F1952" s="223">
        <v>7.58</v>
      </c>
      <c r="G1952" s="66" t="str">
        <f>IFERROR(VLOOKUP(B1952:B4992,'DOI TUONG'!$C$2:$E$1306,3,FALSE), "")</f>
        <v/>
      </c>
      <c r="H1952" s="66">
        <f t="shared" si="210"/>
        <v>0</v>
      </c>
      <c r="I1952" s="215">
        <f t="shared" si="211"/>
        <v>7.58</v>
      </c>
      <c r="J1952" s="223">
        <v>89</v>
      </c>
      <c r="K1952" s="66" t="str">
        <f t="shared" si="212"/>
        <v>Khá</v>
      </c>
      <c r="L1952" s="66">
        <f t="shared" si="213"/>
        <v>395000</v>
      </c>
      <c r="M1952" s="218" t="str">
        <f t="shared" si="214"/>
        <v/>
      </c>
      <c r="N1952" s="219" t="str">
        <f t="shared" si="215"/>
        <v/>
      </c>
      <c r="O1952" s="219">
        <f t="shared" si="216"/>
        <v>1</v>
      </c>
      <c r="Q1952" s="114">
        <v>1</v>
      </c>
    </row>
    <row r="1953" spans="1:17" ht="21.75" customHeight="1" x14ac:dyDescent="0.3">
      <c r="A1953" s="214">
        <f>SUBTOTAL(9,$Q$22:Q1952)+1</f>
        <v>1931</v>
      </c>
      <c r="B1953" s="223">
        <v>118130209</v>
      </c>
      <c r="C1953" s="223" t="s">
        <v>3818</v>
      </c>
      <c r="D1953" s="223" t="s">
        <v>59</v>
      </c>
      <c r="E1953" s="223">
        <v>19</v>
      </c>
      <c r="F1953" s="223">
        <v>7.58</v>
      </c>
      <c r="G1953" s="66" t="str">
        <f>IFERROR(VLOOKUP(B1953:B4993,'DOI TUONG'!$C$2:$E$1306,3,FALSE), "")</f>
        <v/>
      </c>
      <c r="H1953" s="66">
        <f t="shared" si="210"/>
        <v>0</v>
      </c>
      <c r="I1953" s="215">
        <f t="shared" si="211"/>
        <v>7.58</v>
      </c>
      <c r="J1953" s="223">
        <v>89</v>
      </c>
      <c r="K1953" s="66" t="str">
        <f t="shared" si="212"/>
        <v>Khá</v>
      </c>
      <c r="L1953" s="66">
        <f t="shared" si="213"/>
        <v>395000</v>
      </c>
      <c r="M1953" s="218" t="str">
        <f t="shared" si="214"/>
        <v/>
      </c>
      <c r="N1953" s="219" t="str">
        <f t="shared" si="215"/>
        <v/>
      </c>
      <c r="O1953" s="219">
        <f t="shared" si="216"/>
        <v>1</v>
      </c>
      <c r="Q1953" s="114">
        <v>1</v>
      </c>
    </row>
    <row r="1954" spans="1:17" ht="21.75" customHeight="1" x14ac:dyDescent="0.3">
      <c r="A1954" s="214">
        <f>SUBTOTAL(9,$Q$22:Q1953)+1</f>
        <v>1932</v>
      </c>
      <c r="B1954" s="223">
        <v>102130138</v>
      </c>
      <c r="C1954" s="223" t="s">
        <v>1860</v>
      </c>
      <c r="D1954" s="223" t="s">
        <v>339</v>
      </c>
      <c r="E1954" s="223">
        <v>16</v>
      </c>
      <c r="F1954" s="223">
        <v>7.58</v>
      </c>
      <c r="G1954" s="66" t="str">
        <f>IFERROR(VLOOKUP(B1954:B4994,'DOI TUONG'!$C$2:$E$1306,3,FALSE), "")</f>
        <v/>
      </c>
      <c r="H1954" s="66">
        <f t="shared" si="210"/>
        <v>0</v>
      </c>
      <c r="I1954" s="215">
        <f t="shared" si="211"/>
        <v>7.58</v>
      </c>
      <c r="J1954" s="223">
        <v>88</v>
      </c>
      <c r="K1954" s="66" t="str">
        <f t="shared" si="212"/>
        <v>Khá</v>
      </c>
      <c r="L1954" s="66">
        <f t="shared" si="213"/>
        <v>395000</v>
      </c>
      <c r="M1954" s="218" t="str">
        <f t="shared" si="214"/>
        <v/>
      </c>
      <c r="N1954" s="219" t="str">
        <f t="shared" si="215"/>
        <v/>
      </c>
      <c r="O1954" s="219">
        <f t="shared" si="216"/>
        <v>1</v>
      </c>
      <c r="Q1954" s="114">
        <v>1</v>
      </c>
    </row>
    <row r="1955" spans="1:17" ht="21.75" customHeight="1" x14ac:dyDescent="0.3">
      <c r="A1955" s="214">
        <f>SUBTOTAL(9,$Q$22:Q1954)+1</f>
        <v>1933</v>
      </c>
      <c r="B1955" s="223">
        <v>118110156</v>
      </c>
      <c r="C1955" s="223" t="s">
        <v>1605</v>
      </c>
      <c r="D1955" s="223" t="s">
        <v>95</v>
      </c>
      <c r="E1955" s="223">
        <v>20</v>
      </c>
      <c r="F1955" s="223">
        <v>7.58</v>
      </c>
      <c r="G1955" s="66" t="str">
        <f>IFERROR(VLOOKUP(B1955:B4995,'DOI TUONG'!$C$2:$E$1306,3,FALSE), "")</f>
        <v/>
      </c>
      <c r="H1955" s="66">
        <f t="shared" si="210"/>
        <v>0</v>
      </c>
      <c r="I1955" s="215">
        <f t="shared" si="211"/>
        <v>7.58</v>
      </c>
      <c r="J1955" s="223">
        <v>88</v>
      </c>
      <c r="K1955" s="66" t="str">
        <f t="shared" si="212"/>
        <v>Khá</v>
      </c>
      <c r="L1955" s="66">
        <f t="shared" si="213"/>
        <v>395000</v>
      </c>
      <c r="M1955" s="218" t="str">
        <f t="shared" si="214"/>
        <v/>
      </c>
      <c r="N1955" s="219" t="str">
        <f t="shared" si="215"/>
        <v/>
      </c>
      <c r="O1955" s="219">
        <f t="shared" si="216"/>
        <v>1</v>
      </c>
      <c r="Q1955" s="114">
        <v>1</v>
      </c>
    </row>
    <row r="1956" spans="1:17" ht="21.75" customHeight="1" x14ac:dyDescent="0.3">
      <c r="A1956" s="214">
        <f>SUBTOTAL(9,$Q$22:Q1955)+1</f>
        <v>1934</v>
      </c>
      <c r="B1956" s="223">
        <v>118130066</v>
      </c>
      <c r="C1956" s="223" t="s">
        <v>436</v>
      </c>
      <c r="D1956" s="223" t="s">
        <v>298</v>
      </c>
      <c r="E1956" s="223">
        <v>19</v>
      </c>
      <c r="F1956" s="223">
        <v>7.38</v>
      </c>
      <c r="G1956" s="66" t="str">
        <f>IFERROR(VLOOKUP(B1956:B4996,'DOI TUONG'!$C$2:$E$1306,3,FALSE), "")</f>
        <v>LP</v>
      </c>
      <c r="H1956" s="66">
        <f t="shared" si="210"/>
        <v>0.2</v>
      </c>
      <c r="I1956" s="215">
        <f t="shared" si="211"/>
        <v>7.58</v>
      </c>
      <c r="J1956" s="223">
        <v>87</v>
      </c>
      <c r="K1956" s="66" t="str">
        <f t="shared" si="212"/>
        <v>Khá</v>
      </c>
      <c r="L1956" s="66">
        <f t="shared" si="213"/>
        <v>395000</v>
      </c>
      <c r="M1956" s="218" t="str">
        <f t="shared" si="214"/>
        <v/>
      </c>
      <c r="N1956" s="219" t="str">
        <f t="shared" si="215"/>
        <v/>
      </c>
      <c r="O1956" s="219">
        <f t="shared" si="216"/>
        <v>1</v>
      </c>
      <c r="Q1956" s="114">
        <v>1</v>
      </c>
    </row>
    <row r="1957" spans="1:17" ht="21.75" customHeight="1" x14ac:dyDescent="0.3">
      <c r="A1957" s="214">
        <f>SUBTOTAL(9,$Q$22:Q1956)+1</f>
        <v>1935</v>
      </c>
      <c r="B1957" s="223">
        <v>102130218</v>
      </c>
      <c r="C1957" s="223" t="s">
        <v>3362</v>
      </c>
      <c r="D1957" s="223" t="s">
        <v>53</v>
      </c>
      <c r="E1957" s="223">
        <v>17</v>
      </c>
      <c r="F1957" s="223">
        <v>7.58</v>
      </c>
      <c r="G1957" s="66" t="str">
        <f>IFERROR(VLOOKUP(B1957:B4997,'DOI TUONG'!$C$2:$E$1306,3,FALSE), "")</f>
        <v/>
      </c>
      <c r="H1957" s="66">
        <f t="shared" si="210"/>
        <v>0</v>
      </c>
      <c r="I1957" s="215">
        <f t="shared" si="211"/>
        <v>7.58</v>
      </c>
      <c r="J1957" s="223">
        <v>86</v>
      </c>
      <c r="K1957" s="66" t="str">
        <f t="shared" si="212"/>
        <v>Khá</v>
      </c>
      <c r="L1957" s="66">
        <f t="shared" si="213"/>
        <v>395000</v>
      </c>
      <c r="M1957" s="218" t="str">
        <f t="shared" si="214"/>
        <v/>
      </c>
      <c r="N1957" s="219" t="str">
        <f t="shared" si="215"/>
        <v/>
      </c>
      <c r="O1957" s="219">
        <f t="shared" si="216"/>
        <v>1</v>
      </c>
      <c r="Q1957" s="114">
        <v>1</v>
      </c>
    </row>
    <row r="1958" spans="1:17" ht="21.75" customHeight="1" x14ac:dyDescent="0.3">
      <c r="A1958" s="214">
        <f>SUBTOTAL(9,$Q$22:Q1957)+1</f>
        <v>1936</v>
      </c>
      <c r="B1958" s="223">
        <v>105140167</v>
      </c>
      <c r="C1958" s="223" t="s">
        <v>1870</v>
      </c>
      <c r="D1958" s="223" t="s">
        <v>1866</v>
      </c>
      <c r="E1958" s="223">
        <v>17</v>
      </c>
      <c r="F1958" s="223">
        <v>7.58</v>
      </c>
      <c r="G1958" s="66" t="str">
        <f>IFERROR(VLOOKUP(B1958:B4998,'DOI TUONG'!$C$2:$E$1306,3,FALSE), "")</f>
        <v/>
      </c>
      <c r="H1958" s="66">
        <f t="shared" si="210"/>
        <v>0</v>
      </c>
      <c r="I1958" s="215">
        <f t="shared" si="211"/>
        <v>7.58</v>
      </c>
      <c r="J1958" s="223">
        <v>86</v>
      </c>
      <c r="K1958" s="66" t="str">
        <f t="shared" si="212"/>
        <v>Khá</v>
      </c>
      <c r="L1958" s="66">
        <f t="shared" si="213"/>
        <v>395000</v>
      </c>
      <c r="M1958" s="218" t="str">
        <f t="shared" si="214"/>
        <v/>
      </c>
      <c r="N1958" s="219" t="str">
        <f t="shared" si="215"/>
        <v/>
      </c>
      <c r="O1958" s="219">
        <f t="shared" si="216"/>
        <v>1</v>
      </c>
      <c r="Q1958" s="114">
        <v>1</v>
      </c>
    </row>
    <row r="1959" spans="1:17" ht="21.75" customHeight="1" x14ac:dyDescent="0.3">
      <c r="A1959" s="214">
        <f>SUBTOTAL(9,$Q$22:Q1958)+1</f>
        <v>1937</v>
      </c>
      <c r="B1959" s="223">
        <v>107130226</v>
      </c>
      <c r="C1959" s="223" t="s">
        <v>465</v>
      </c>
      <c r="D1959" s="223" t="s">
        <v>328</v>
      </c>
      <c r="E1959" s="223">
        <v>19</v>
      </c>
      <c r="F1959" s="223">
        <v>7.38</v>
      </c>
      <c r="G1959" s="66" t="str">
        <f>IFERROR(VLOOKUP(B1959:B4999,'DOI TUONG'!$C$2:$E$1306,3,FALSE), "")</f>
        <v>LP</v>
      </c>
      <c r="H1959" s="66">
        <f t="shared" si="210"/>
        <v>0.2</v>
      </c>
      <c r="I1959" s="215">
        <f t="shared" si="211"/>
        <v>7.58</v>
      </c>
      <c r="J1959" s="223">
        <v>86</v>
      </c>
      <c r="K1959" s="66" t="str">
        <f t="shared" si="212"/>
        <v>Khá</v>
      </c>
      <c r="L1959" s="66">
        <f t="shared" si="213"/>
        <v>395000</v>
      </c>
      <c r="M1959" s="218" t="str">
        <f t="shared" si="214"/>
        <v/>
      </c>
      <c r="N1959" s="219" t="str">
        <f t="shared" si="215"/>
        <v/>
      </c>
      <c r="O1959" s="219">
        <f t="shared" si="216"/>
        <v>1</v>
      </c>
      <c r="Q1959" s="114">
        <v>1</v>
      </c>
    </row>
    <row r="1960" spans="1:17" ht="21.75" customHeight="1" x14ac:dyDescent="0.3">
      <c r="A1960" s="214">
        <f>SUBTOTAL(9,$Q$22:Q1959)+1</f>
        <v>1938</v>
      </c>
      <c r="B1960" s="223">
        <v>104120085</v>
      </c>
      <c r="C1960" s="223" t="s">
        <v>396</v>
      </c>
      <c r="D1960" s="223" t="s">
        <v>392</v>
      </c>
      <c r="E1960" s="223">
        <v>17</v>
      </c>
      <c r="F1960" s="223">
        <v>7.58</v>
      </c>
      <c r="G1960" s="66" t="str">
        <f>IFERROR(VLOOKUP(B1960:B5000,'DOI TUONG'!$C$2:$E$1306,3,FALSE), "")</f>
        <v/>
      </c>
      <c r="H1960" s="66">
        <f t="shared" si="210"/>
        <v>0</v>
      </c>
      <c r="I1960" s="215">
        <f t="shared" si="211"/>
        <v>7.58</v>
      </c>
      <c r="J1960" s="223">
        <v>85</v>
      </c>
      <c r="K1960" s="66" t="str">
        <f t="shared" si="212"/>
        <v>Khá</v>
      </c>
      <c r="L1960" s="66">
        <f t="shared" si="213"/>
        <v>395000</v>
      </c>
      <c r="M1960" s="218" t="str">
        <f t="shared" si="214"/>
        <v/>
      </c>
      <c r="N1960" s="219" t="str">
        <f t="shared" si="215"/>
        <v/>
      </c>
      <c r="O1960" s="219">
        <f t="shared" si="216"/>
        <v>1</v>
      </c>
      <c r="Q1960" s="114">
        <v>1</v>
      </c>
    </row>
    <row r="1961" spans="1:17" ht="21.75" customHeight="1" x14ac:dyDescent="0.3">
      <c r="A1961" s="214">
        <f>SUBTOTAL(9,$Q$22:Q1960)+1</f>
        <v>1939</v>
      </c>
      <c r="B1961" s="223">
        <v>101110444</v>
      </c>
      <c r="C1961" s="223" t="s">
        <v>1749</v>
      </c>
      <c r="D1961" s="223" t="s">
        <v>100</v>
      </c>
      <c r="E1961" s="223">
        <v>24</v>
      </c>
      <c r="F1961" s="223">
        <v>7.58</v>
      </c>
      <c r="G1961" s="66" t="str">
        <f>IFERROR(VLOOKUP(B1961:B5001,'DOI TUONG'!$C$2:$E$1306,3,FALSE), "")</f>
        <v/>
      </c>
      <c r="H1961" s="66">
        <f t="shared" si="210"/>
        <v>0</v>
      </c>
      <c r="I1961" s="215">
        <f t="shared" si="211"/>
        <v>7.58</v>
      </c>
      <c r="J1961" s="223">
        <v>85</v>
      </c>
      <c r="K1961" s="66" t="str">
        <f t="shared" si="212"/>
        <v>Khá</v>
      </c>
      <c r="L1961" s="66">
        <f t="shared" si="213"/>
        <v>395000</v>
      </c>
      <c r="M1961" s="218" t="str">
        <f t="shared" si="214"/>
        <v/>
      </c>
      <c r="N1961" s="219" t="str">
        <f t="shared" si="215"/>
        <v/>
      </c>
      <c r="O1961" s="219">
        <f t="shared" si="216"/>
        <v>1</v>
      </c>
      <c r="Q1961" s="114">
        <v>1</v>
      </c>
    </row>
    <row r="1962" spans="1:17" ht="21.75" customHeight="1" x14ac:dyDescent="0.3">
      <c r="A1962" s="214">
        <f>SUBTOTAL(9,$Q$22:Q1961)+1</f>
        <v>1940</v>
      </c>
      <c r="B1962" s="223">
        <v>101110449</v>
      </c>
      <c r="C1962" s="223" t="s">
        <v>1741</v>
      </c>
      <c r="D1962" s="223" t="s">
        <v>100</v>
      </c>
      <c r="E1962" s="223">
        <v>26</v>
      </c>
      <c r="F1962" s="223">
        <v>7.58</v>
      </c>
      <c r="G1962" s="66" t="str">
        <f>IFERROR(VLOOKUP(B1962:B5002,'DOI TUONG'!$C$2:$E$1306,3,FALSE), "")</f>
        <v/>
      </c>
      <c r="H1962" s="66">
        <f t="shared" si="210"/>
        <v>0</v>
      </c>
      <c r="I1962" s="215">
        <f t="shared" si="211"/>
        <v>7.58</v>
      </c>
      <c r="J1962" s="223">
        <v>85</v>
      </c>
      <c r="K1962" s="66" t="str">
        <f t="shared" si="212"/>
        <v>Khá</v>
      </c>
      <c r="L1962" s="66">
        <f t="shared" si="213"/>
        <v>395000</v>
      </c>
      <c r="M1962" s="218" t="str">
        <f t="shared" si="214"/>
        <v/>
      </c>
      <c r="N1962" s="219" t="str">
        <f t="shared" si="215"/>
        <v/>
      </c>
      <c r="O1962" s="219">
        <f t="shared" si="216"/>
        <v>1</v>
      </c>
      <c r="Q1962" s="114">
        <v>1</v>
      </c>
    </row>
    <row r="1963" spans="1:17" ht="21.75" customHeight="1" x14ac:dyDescent="0.3">
      <c r="A1963" s="214">
        <f>SUBTOTAL(9,$Q$22:Q1962)+1</f>
        <v>1941</v>
      </c>
      <c r="B1963" s="223">
        <v>121120076</v>
      </c>
      <c r="C1963" s="223" t="s">
        <v>3702</v>
      </c>
      <c r="D1963" s="223" t="s">
        <v>229</v>
      </c>
      <c r="E1963" s="223">
        <v>19</v>
      </c>
      <c r="F1963" s="223">
        <v>7.58</v>
      </c>
      <c r="G1963" s="66" t="str">
        <f>IFERROR(VLOOKUP(B1963:B5003,'DOI TUONG'!$C$2:$E$1306,3,FALSE), "")</f>
        <v/>
      </c>
      <c r="H1963" s="66">
        <f t="shared" si="210"/>
        <v>0</v>
      </c>
      <c r="I1963" s="215">
        <f t="shared" si="211"/>
        <v>7.58</v>
      </c>
      <c r="J1963" s="223">
        <v>85</v>
      </c>
      <c r="K1963" s="66" t="str">
        <f t="shared" si="212"/>
        <v>Khá</v>
      </c>
      <c r="L1963" s="66">
        <f t="shared" si="213"/>
        <v>395000</v>
      </c>
      <c r="M1963" s="218" t="str">
        <f t="shared" si="214"/>
        <v/>
      </c>
      <c r="N1963" s="219" t="str">
        <f t="shared" si="215"/>
        <v/>
      </c>
      <c r="O1963" s="219">
        <f t="shared" si="216"/>
        <v>1</v>
      </c>
      <c r="Q1963" s="114">
        <v>1</v>
      </c>
    </row>
    <row r="1964" spans="1:17" ht="21.75" customHeight="1" x14ac:dyDescent="0.3">
      <c r="A1964" s="214">
        <f>SUBTOTAL(9,$Q$22:Q1963)+1</f>
        <v>1942</v>
      </c>
      <c r="B1964" s="223">
        <v>110110186</v>
      </c>
      <c r="C1964" s="223" t="s">
        <v>2355</v>
      </c>
      <c r="D1964" s="223" t="s">
        <v>214</v>
      </c>
      <c r="E1964" s="223">
        <v>18</v>
      </c>
      <c r="F1964" s="223">
        <v>7.58</v>
      </c>
      <c r="G1964" s="66" t="str">
        <f>IFERROR(VLOOKUP(B1964:B5004,'DOI TUONG'!$C$2:$E$1306,3,FALSE), "")</f>
        <v/>
      </c>
      <c r="H1964" s="66">
        <f t="shared" si="210"/>
        <v>0</v>
      </c>
      <c r="I1964" s="215">
        <f t="shared" si="211"/>
        <v>7.58</v>
      </c>
      <c r="J1964" s="223">
        <v>85</v>
      </c>
      <c r="K1964" s="66" t="str">
        <f t="shared" si="212"/>
        <v>Khá</v>
      </c>
      <c r="L1964" s="66">
        <f t="shared" si="213"/>
        <v>395000</v>
      </c>
      <c r="M1964" s="218" t="str">
        <f t="shared" si="214"/>
        <v/>
      </c>
      <c r="N1964" s="219" t="str">
        <f t="shared" si="215"/>
        <v/>
      </c>
      <c r="O1964" s="219">
        <f t="shared" si="216"/>
        <v>1</v>
      </c>
      <c r="Q1964" s="114">
        <v>1</v>
      </c>
    </row>
    <row r="1965" spans="1:17" ht="21.75" customHeight="1" x14ac:dyDescent="0.3">
      <c r="A1965" s="214">
        <f>SUBTOTAL(9,$Q$22:Q1964)+1</f>
        <v>1943</v>
      </c>
      <c r="B1965" s="223">
        <v>110110371</v>
      </c>
      <c r="C1965" s="223" t="s">
        <v>3950</v>
      </c>
      <c r="D1965" s="223" t="s">
        <v>150</v>
      </c>
      <c r="E1965" s="223">
        <v>19</v>
      </c>
      <c r="F1965" s="223">
        <v>7.58</v>
      </c>
      <c r="G1965" s="66" t="str">
        <f>IFERROR(VLOOKUP(B1965:B5005,'DOI TUONG'!$C$2:$E$1306,3,FALSE), "")</f>
        <v/>
      </c>
      <c r="H1965" s="66">
        <f t="shared" si="210"/>
        <v>0</v>
      </c>
      <c r="I1965" s="215">
        <f t="shared" si="211"/>
        <v>7.58</v>
      </c>
      <c r="J1965" s="223">
        <v>85</v>
      </c>
      <c r="K1965" s="66" t="str">
        <f t="shared" si="212"/>
        <v>Khá</v>
      </c>
      <c r="L1965" s="66">
        <f t="shared" si="213"/>
        <v>395000</v>
      </c>
      <c r="M1965" s="218" t="str">
        <f t="shared" si="214"/>
        <v/>
      </c>
      <c r="N1965" s="219" t="str">
        <f t="shared" si="215"/>
        <v/>
      </c>
      <c r="O1965" s="219">
        <f t="shared" si="216"/>
        <v>1</v>
      </c>
      <c r="Q1965" s="114">
        <v>1</v>
      </c>
    </row>
    <row r="1966" spans="1:17" ht="21.75" customHeight="1" x14ac:dyDescent="0.3">
      <c r="A1966" s="214">
        <f>SUBTOTAL(9,$Q$22:Q1965)+1</f>
        <v>1944</v>
      </c>
      <c r="B1966" s="223">
        <v>102110188</v>
      </c>
      <c r="C1966" s="223" t="s">
        <v>1595</v>
      </c>
      <c r="D1966" s="223" t="s">
        <v>205</v>
      </c>
      <c r="E1966" s="223">
        <v>16</v>
      </c>
      <c r="F1966" s="223">
        <v>7.58</v>
      </c>
      <c r="G1966" s="66" t="str">
        <f>IFERROR(VLOOKUP(B1966:B5006,'DOI TUONG'!$C$2:$E$1306,3,FALSE), "")</f>
        <v/>
      </c>
      <c r="H1966" s="66">
        <f t="shared" si="210"/>
        <v>0</v>
      </c>
      <c r="I1966" s="215">
        <f t="shared" si="211"/>
        <v>7.58</v>
      </c>
      <c r="J1966" s="223">
        <v>83</v>
      </c>
      <c r="K1966" s="66" t="str">
        <f t="shared" si="212"/>
        <v>Khá</v>
      </c>
      <c r="L1966" s="66">
        <f t="shared" si="213"/>
        <v>395000</v>
      </c>
      <c r="M1966" s="218" t="str">
        <f t="shared" si="214"/>
        <v/>
      </c>
      <c r="N1966" s="219" t="str">
        <f t="shared" si="215"/>
        <v/>
      </c>
      <c r="O1966" s="219">
        <f t="shared" si="216"/>
        <v>1</v>
      </c>
      <c r="Q1966" s="114">
        <v>1</v>
      </c>
    </row>
    <row r="1967" spans="1:17" ht="21.75" customHeight="1" x14ac:dyDescent="0.3">
      <c r="A1967" s="214">
        <f>SUBTOTAL(9,$Q$22:Q1966)+1</f>
        <v>1945</v>
      </c>
      <c r="B1967" s="223">
        <v>110110124</v>
      </c>
      <c r="C1967" s="223" t="s">
        <v>3951</v>
      </c>
      <c r="D1967" s="223" t="s">
        <v>214</v>
      </c>
      <c r="E1967" s="223">
        <v>18</v>
      </c>
      <c r="F1967" s="223">
        <v>7.58</v>
      </c>
      <c r="G1967" s="66" t="str">
        <f>IFERROR(VLOOKUP(B1967:B5007,'DOI TUONG'!$C$2:$E$1306,3,FALSE), "")</f>
        <v/>
      </c>
      <c r="H1967" s="66">
        <f t="shared" si="210"/>
        <v>0</v>
      </c>
      <c r="I1967" s="215">
        <f t="shared" si="211"/>
        <v>7.58</v>
      </c>
      <c r="J1967" s="223">
        <v>80</v>
      </c>
      <c r="K1967" s="66" t="str">
        <f t="shared" si="212"/>
        <v>Khá</v>
      </c>
      <c r="L1967" s="66">
        <f t="shared" si="213"/>
        <v>395000</v>
      </c>
      <c r="M1967" s="218" t="str">
        <f t="shared" si="214"/>
        <v/>
      </c>
      <c r="N1967" s="219" t="str">
        <f t="shared" si="215"/>
        <v/>
      </c>
      <c r="O1967" s="219">
        <f t="shared" si="216"/>
        <v>1</v>
      </c>
      <c r="Q1967" s="114">
        <v>1</v>
      </c>
    </row>
    <row r="1968" spans="1:17" ht="21.75" customHeight="1" x14ac:dyDescent="0.3">
      <c r="A1968" s="214">
        <f>SUBTOTAL(9,$Q$22:Q1967)+1</f>
        <v>1946</v>
      </c>
      <c r="B1968" s="223">
        <v>110140140</v>
      </c>
      <c r="C1968" s="223" t="s">
        <v>3952</v>
      </c>
      <c r="D1968" s="223" t="s">
        <v>2296</v>
      </c>
      <c r="E1968" s="223">
        <v>19</v>
      </c>
      <c r="F1968" s="223">
        <v>7.58</v>
      </c>
      <c r="G1968" s="66" t="str">
        <f>IFERROR(VLOOKUP(B1968:B5008,'DOI TUONG'!$C$2:$E$1306,3,FALSE), "")</f>
        <v/>
      </c>
      <c r="H1968" s="66">
        <f t="shared" si="210"/>
        <v>0</v>
      </c>
      <c r="I1968" s="215">
        <f t="shared" si="211"/>
        <v>7.58</v>
      </c>
      <c r="J1968" s="223">
        <v>77</v>
      </c>
      <c r="K1968" s="66" t="str">
        <f t="shared" si="212"/>
        <v>Khá</v>
      </c>
      <c r="L1968" s="66">
        <f t="shared" si="213"/>
        <v>395000</v>
      </c>
      <c r="M1968" s="218" t="str">
        <f t="shared" si="214"/>
        <v/>
      </c>
      <c r="N1968" s="219" t="str">
        <f t="shared" si="215"/>
        <v/>
      </c>
      <c r="O1968" s="219">
        <f t="shared" si="216"/>
        <v>1</v>
      </c>
      <c r="Q1968" s="114">
        <v>1</v>
      </c>
    </row>
    <row r="1969" spans="1:17" ht="21.75" customHeight="1" x14ac:dyDescent="0.3">
      <c r="A1969" s="214">
        <f>SUBTOTAL(9,$Q$22:Q1968)+1</f>
        <v>1947</v>
      </c>
      <c r="B1969" s="223">
        <v>121140095</v>
      </c>
      <c r="C1969" s="223" t="s">
        <v>2122</v>
      </c>
      <c r="D1969" s="223" t="s">
        <v>2120</v>
      </c>
      <c r="E1969" s="223">
        <v>20</v>
      </c>
      <c r="F1969" s="223">
        <v>7.37</v>
      </c>
      <c r="G1969" s="66" t="str">
        <f>IFERROR(VLOOKUP(B1969:B5009,'DOI TUONG'!$C$2:$E$1306,3,FALSE), "")</f>
        <v>LP</v>
      </c>
      <c r="H1969" s="66">
        <f t="shared" si="210"/>
        <v>0.2</v>
      </c>
      <c r="I1969" s="215">
        <f t="shared" si="211"/>
        <v>7.57</v>
      </c>
      <c r="J1969" s="223">
        <v>94</v>
      </c>
      <c r="K1969" s="66" t="str">
        <f t="shared" si="212"/>
        <v>Khá</v>
      </c>
      <c r="L1969" s="66">
        <f t="shared" si="213"/>
        <v>395000</v>
      </c>
      <c r="M1969" s="218" t="str">
        <f t="shared" si="214"/>
        <v/>
      </c>
      <c r="N1969" s="219" t="str">
        <f t="shared" si="215"/>
        <v/>
      </c>
      <c r="O1969" s="219">
        <f t="shared" si="216"/>
        <v>1</v>
      </c>
      <c r="Q1969" s="114">
        <v>1</v>
      </c>
    </row>
    <row r="1970" spans="1:17" ht="21.75" customHeight="1" x14ac:dyDescent="0.3">
      <c r="A1970" s="214">
        <f>SUBTOTAL(9,$Q$22:Q1969)+1</f>
        <v>1948</v>
      </c>
      <c r="B1970" s="223">
        <v>106110174</v>
      </c>
      <c r="C1970" s="223" t="s">
        <v>550</v>
      </c>
      <c r="D1970" s="223" t="s">
        <v>196</v>
      </c>
      <c r="E1970" s="223">
        <v>17</v>
      </c>
      <c r="F1970" s="223">
        <v>7.37</v>
      </c>
      <c r="G1970" s="66" t="str">
        <f>IFERROR(VLOOKUP(B1970:B5010,'DOI TUONG'!$C$2:$E$1306,3,FALSE), "")</f>
        <v>UV LCĐ</v>
      </c>
      <c r="H1970" s="66">
        <f t="shared" si="210"/>
        <v>0.2</v>
      </c>
      <c r="I1970" s="215">
        <f t="shared" si="211"/>
        <v>7.57</v>
      </c>
      <c r="J1970" s="223">
        <v>90</v>
      </c>
      <c r="K1970" s="66" t="str">
        <f t="shared" si="212"/>
        <v>Khá</v>
      </c>
      <c r="L1970" s="66">
        <f t="shared" si="213"/>
        <v>395000</v>
      </c>
      <c r="M1970" s="218" t="str">
        <f t="shared" si="214"/>
        <v/>
      </c>
      <c r="N1970" s="219" t="str">
        <f t="shared" si="215"/>
        <v/>
      </c>
      <c r="O1970" s="219">
        <f t="shared" si="216"/>
        <v>1</v>
      </c>
      <c r="Q1970" s="114">
        <v>1</v>
      </c>
    </row>
    <row r="1971" spans="1:17" ht="21.75" customHeight="1" x14ac:dyDescent="0.3">
      <c r="A1971" s="214">
        <f>SUBTOTAL(9,$Q$22:Q1970)+1</f>
        <v>1949</v>
      </c>
      <c r="B1971" s="223">
        <v>107140122</v>
      </c>
      <c r="C1971" s="223" t="s">
        <v>2075</v>
      </c>
      <c r="D1971" s="223" t="s">
        <v>1998</v>
      </c>
      <c r="E1971" s="223">
        <v>22</v>
      </c>
      <c r="F1971" s="223">
        <v>7.57</v>
      </c>
      <c r="G1971" s="66" t="str">
        <f>IFERROR(VLOOKUP(B1971:B5011,'DOI TUONG'!$C$2:$E$1306,3,FALSE), "")</f>
        <v/>
      </c>
      <c r="H1971" s="66">
        <f t="shared" si="210"/>
        <v>0</v>
      </c>
      <c r="I1971" s="215">
        <f t="shared" si="211"/>
        <v>7.57</v>
      </c>
      <c r="J1971" s="223">
        <v>89</v>
      </c>
      <c r="K1971" s="66" t="str">
        <f t="shared" si="212"/>
        <v>Khá</v>
      </c>
      <c r="L1971" s="66">
        <f t="shared" si="213"/>
        <v>395000</v>
      </c>
      <c r="M1971" s="218" t="str">
        <f t="shared" si="214"/>
        <v/>
      </c>
      <c r="N1971" s="219" t="str">
        <f t="shared" si="215"/>
        <v/>
      </c>
      <c r="O1971" s="219">
        <f t="shared" si="216"/>
        <v>1</v>
      </c>
      <c r="Q1971" s="114">
        <v>1</v>
      </c>
    </row>
    <row r="1972" spans="1:17" ht="21.75" customHeight="1" x14ac:dyDescent="0.3">
      <c r="A1972" s="214">
        <f>SUBTOTAL(9,$Q$22:Q1971)+1</f>
        <v>1950</v>
      </c>
      <c r="B1972" s="223">
        <v>104110135</v>
      </c>
      <c r="C1972" s="223" t="s">
        <v>3108</v>
      </c>
      <c r="D1972" s="223" t="s">
        <v>197</v>
      </c>
      <c r="E1972" s="223">
        <v>21</v>
      </c>
      <c r="F1972" s="223">
        <v>7.57</v>
      </c>
      <c r="G1972" s="66" t="str">
        <f>IFERROR(VLOOKUP(B1972:B5012,'DOI TUONG'!$C$2:$E$1306,3,FALSE), "")</f>
        <v/>
      </c>
      <c r="H1972" s="66">
        <f t="shared" si="210"/>
        <v>0</v>
      </c>
      <c r="I1972" s="215">
        <f t="shared" si="211"/>
        <v>7.57</v>
      </c>
      <c r="J1972" s="223">
        <v>88</v>
      </c>
      <c r="K1972" s="66" t="str">
        <f t="shared" si="212"/>
        <v>Khá</v>
      </c>
      <c r="L1972" s="66">
        <f t="shared" si="213"/>
        <v>395000</v>
      </c>
      <c r="M1972" s="218" t="str">
        <f t="shared" si="214"/>
        <v/>
      </c>
      <c r="N1972" s="219" t="str">
        <f t="shared" si="215"/>
        <v/>
      </c>
      <c r="O1972" s="219">
        <f t="shared" si="216"/>
        <v>1</v>
      </c>
      <c r="Q1972" s="114">
        <v>1</v>
      </c>
    </row>
    <row r="1973" spans="1:17" ht="21.75" customHeight="1" x14ac:dyDescent="0.3">
      <c r="A1973" s="214">
        <f>SUBTOTAL(9,$Q$22:Q1972)+1</f>
        <v>1951</v>
      </c>
      <c r="B1973" s="223">
        <v>101110339</v>
      </c>
      <c r="C1973" s="223" t="s">
        <v>294</v>
      </c>
      <c r="D1973" s="223" t="s">
        <v>270</v>
      </c>
      <c r="E1973" s="223">
        <v>24</v>
      </c>
      <c r="F1973" s="223">
        <v>7.57</v>
      </c>
      <c r="G1973" s="66" t="str">
        <f>IFERROR(VLOOKUP(B1973:B5013,'DOI TUONG'!$C$2:$E$1306,3,FALSE), "")</f>
        <v/>
      </c>
      <c r="H1973" s="66">
        <f t="shared" si="210"/>
        <v>0</v>
      </c>
      <c r="I1973" s="215">
        <f t="shared" si="211"/>
        <v>7.57</v>
      </c>
      <c r="J1973" s="223">
        <v>88</v>
      </c>
      <c r="K1973" s="66" t="str">
        <f t="shared" si="212"/>
        <v>Khá</v>
      </c>
      <c r="L1973" s="66">
        <f t="shared" si="213"/>
        <v>395000</v>
      </c>
      <c r="M1973" s="218" t="str">
        <f t="shared" si="214"/>
        <v/>
      </c>
      <c r="N1973" s="219" t="str">
        <f t="shared" si="215"/>
        <v/>
      </c>
      <c r="O1973" s="219">
        <f t="shared" si="216"/>
        <v>1</v>
      </c>
      <c r="Q1973" s="114">
        <v>1</v>
      </c>
    </row>
    <row r="1974" spans="1:17" ht="21.75" customHeight="1" x14ac:dyDescent="0.3">
      <c r="A1974" s="214">
        <f>SUBTOTAL(9,$Q$22:Q1973)+1</f>
        <v>1952</v>
      </c>
      <c r="B1974" s="223">
        <v>105130190</v>
      </c>
      <c r="C1974" s="223" t="s">
        <v>3478</v>
      </c>
      <c r="D1974" s="223" t="s">
        <v>218</v>
      </c>
      <c r="E1974" s="223">
        <v>17.5</v>
      </c>
      <c r="F1974" s="223">
        <v>7.57</v>
      </c>
      <c r="G1974" s="66" t="str">
        <f>IFERROR(VLOOKUP(B1974:B5014,'DOI TUONG'!$C$2:$E$1306,3,FALSE), "")</f>
        <v/>
      </c>
      <c r="H1974" s="66">
        <f t="shared" si="210"/>
        <v>0</v>
      </c>
      <c r="I1974" s="215">
        <f t="shared" si="211"/>
        <v>7.57</v>
      </c>
      <c r="J1974" s="223">
        <v>88</v>
      </c>
      <c r="K1974" s="66" t="str">
        <f t="shared" si="212"/>
        <v>Khá</v>
      </c>
      <c r="L1974" s="66">
        <f t="shared" si="213"/>
        <v>395000</v>
      </c>
      <c r="M1974" s="218" t="str">
        <f t="shared" si="214"/>
        <v/>
      </c>
      <c r="N1974" s="219" t="str">
        <f t="shared" si="215"/>
        <v/>
      </c>
      <c r="O1974" s="219">
        <f t="shared" si="216"/>
        <v>1</v>
      </c>
      <c r="Q1974" s="114">
        <v>1</v>
      </c>
    </row>
    <row r="1975" spans="1:17" ht="21.75" customHeight="1" x14ac:dyDescent="0.3">
      <c r="A1975" s="214">
        <f>SUBTOTAL(9,$Q$22:Q1974)+1</f>
        <v>1953</v>
      </c>
      <c r="B1975" s="223">
        <v>107120099</v>
      </c>
      <c r="C1975" s="223" t="s">
        <v>3623</v>
      </c>
      <c r="D1975" s="223" t="s">
        <v>2945</v>
      </c>
      <c r="E1975" s="223">
        <v>15</v>
      </c>
      <c r="F1975" s="223">
        <v>7.57</v>
      </c>
      <c r="G1975" s="66" t="str">
        <f>IFERROR(VLOOKUP(B1975:B5015,'DOI TUONG'!$C$2:$E$1306,3,FALSE), "")</f>
        <v/>
      </c>
      <c r="H1975" s="66">
        <f t="shared" si="210"/>
        <v>0</v>
      </c>
      <c r="I1975" s="215">
        <f t="shared" si="211"/>
        <v>7.57</v>
      </c>
      <c r="J1975" s="223">
        <v>88</v>
      </c>
      <c r="K1975" s="66" t="str">
        <f t="shared" si="212"/>
        <v>Khá</v>
      </c>
      <c r="L1975" s="66">
        <f t="shared" si="213"/>
        <v>395000</v>
      </c>
      <c r="M1975" s="218" t="str">
        <f t="shared" si="214"/>
        <v/>
      </c>
      <c r="N1975" s="219" t="str">
        <f t="shared" si="215"/>
        <v/>
      </c>
      <c r="O1975" s="219">
        <f t="shared" si="216"/>
        <v>1</v>
      </c>
      <c r="Q1975" s="114">
        <v>1</v>
      </c>
    </row>
    <row r="1976" spans="1:17" ht="21.75" customHeight="1" x14ac:dyDescent="0.3">
      <c r="A1976" s="214">
        <f>SUBTOTAL(9,$Q$22:Q1975)+1</f>
        <v>1954</v>
      </c>
      <c r="B1976" s="223">
        <v>111130115</v>
      </c>
      <c r="C1976" s="223" t="s">
        <v>1612</v>
      </c>
      <c r="D1976" s="223" t="s">
        <v>148</v>
      </c>
      <c r="E1976" s="223">
        <v>16.5</v>
      </c>
      <c r="F1976" s="223">
        <v>7.57</v>
      </c>
      <c r="G1976" s="66" t="str">
        <f>IFERROR(VLOOKUP(B1976:B5016,'DOI TUONG'!$C$2:$E$1306,3,FALSE), "")</f>
        <v/>
      </c>
      <c r="H1976" s="66">
        <f t="shared" si="210"/>
        <v>0</v>
      </c>
      <c r="I1976" s="215">
        <f t="shared" si="211"/>
        <v>7.57</v>
      </c>
      <c r="J1976" s="223">
        <v>88</v>
      </c>
      <c r="K1976" s="66" t="str">
        <f t="shared" si="212"/>
        <v>Khá</v>
      </c>
      <c r="L1976" s="66">
        <f t="shared" si="213"/>
        <v>395000</v>
      </c>
      <c r="M1976" s="218" t="str">
        <f t="shared" si="214"/>
        <v/>
      </c>
      <c r="N1976" s="219" t="str">
        <f t="shared" si="215"/>
        <v/>
      </c>
      <c r="O1976" s="219">
        <f t="shared" si="216"/>
        <v>1</v>
      </c>
      <c r="Q1976" s="114">
        <v>1</v>
      </c>
    </row>
    <row r="1977" spans="1:17" ht="21.75" customHeight="1" x14ac:dyDescent="0.3">
      <c r="A1977" s="214">
        <f>SUBTOTAL(9,$Q$22:Q1976)+1</f>
        <v>1955</v>
      </c>
      <c r="B1977" s="223">
        <v>101140199</v>
      </c>
      <c r="C1977" s="223" t="s">
        <v>1753</v>
      </c>
      <c r="D1977" s="223" t="s">
        <v>1733</v>
      </c>
      <c r="E1977" s="223">
        <v>19</v>
      </c>
      <c r="F1977" s="223">
        <v>7.57</v>
      </c>
      <c r="G1977" s="66" t="str">
        <f>IFERROR(VLOOKUP(B1977:B5017,'DOI TUONG'!$C$2:$E$1306,3,FALSE), "")</f>
        <v/>
      </c>
      <c r="H1977" s="66">
        <f t="shared" si="210"/>
        <v>0</v>
      </c>
      <c r="I1977" s="215">
        <f t="shared" si="211"/>
        <v>7.57</v>
      </c>
      <c r="J1977" s="223">
        <v>86</v>
      </c>
      <c r="K1977" s="66" t="str">
        <f t="shared" si="212"/>
        <v>Khá</v>
      </c>
      <c r="L1977" s="66">
        <f t="shared" si="213"/>
        <v>395000</v>
      </c>
      <c r="M1977" s="218" t="str">
        <f t="shared" si="214"/>
        <v/>
      </c>
      <c r="N1977" s="219" t="str">
        <f t="shared" si="215"/>
        <v/>
      </c>
      <c r="O1977" s="219">
        <f t="shared" si="216"/>
        <v>1</v>
      </c>
      <c r="Q1977" s="114">
        <v>1</v>
      </c>
    </row>
    <row r="1978" spans="1:17" ht="21.75" customHeight="1" x14ac:dyDescent="0.3">
      <c r="A1978" s="214">
        <f>SUBTOTAL(9,$Q$22:Q1977)+1</f>
        <v>1956</v>
      </c>
      <c r="B1978" s="223">
        <v>107130122</v>
      </c>
      <c r="C1978" s="223" t="s">
        <v>1085</v>
      </c>
      <c r="D1978" s="223" t="s">
        <v>289</v>
      </c>
      <c r="E1978" s="223">
        <v>17</v>
      </c>
      <c r="F1978" s="223">
        <v>7.57</v>
      </c>
      <c r="G1978" s="66" t="str">
        <f>IFERROR(VLOOKUP(B1978:B5018,'DOI TUONG'!$C$2:$E$1306,3,FALSE), "")</f>
        <v/>
      </c>
      <c r="H1978" s="66">
        <f t="shared" si="210"/>
        <v>0</v>
      </c>
      <c r="I1978" s="215">
        <f t="shared" si="211"/>
        <v>7.57</v>
      </c>
      <c r="J1978" s="223">
        <v>86</v>
      </c>
      <c r="K1978" s="66" t="str">
        <f t="shared" si="212"/>
        <v>Khá</v>
      </c>
      <c r="L1978" s="66">
        <f t="shared" si="213"/>
        <v>395000</v>
      </c>
      <c r="M1978" s="218" t="str">
        <f t="shared" si="214"/>
        <v/>
      </c>
      <c r="N1978" s="219" t="str">
        <f t="shared" si="215"/>
        <v/>
      </c>
      <c r="O1978" s="219">
        <f t="shared" si="216"/>
        <v>1</v>
      </c>
      <c r="Q1978" s="114">
        <v>1</v>
      </c>
    </row>
    <row r="1979" spans="1:17" ht="21.75" customHeight="1" x14ac:dyDescent="0.3">
      <c r="A1979" s="214">
        <f>SUBTOTAL(9,$Q$22:Q1978)+1</f>
        <v>1957</v>
      </c>
      <c r="B1979" s="223">
        <v>107130186</v>
      </c>
      <c r="C1979" s="223" t="s">
        <v>1364</v>
      </c>
      <c r="D1979" s="223" t="s">
        <v>328</v>
      </c>
      <c r="E1979" s="223">
        <v>16</v>
      </c>
      <c r="F1979" s="223">
        <v>7.57</v>
      </c>
      <c r="G1979" s="66" t="str">
        <f>IFERROR(VLOOKUP(B1979:B5019,'DOI TUONG'!$C$2:$E$1306,3,FALSE), "")</f>
        <v/>
      </c>
      <c r="H1979" s="66">
        <f t="shared" si="210"/>
        <v>0</v>
      </c>
      <c r="I1979" s="215">
        <f t="shared" si="211"/>
        <v>7.57</v>
      </c>
      <c r="J1979" s="223">
        <v>86</v>
      </c>
      <c r="K1979" s="66" t="str">
        <f t="shared" si="212"/>
        <v>Khá</v>
      </c>
      <c r="L1979" s="66">
        <f t="shared" si="213"/>
        <v>395000</v>
      </c>
      <c r="M1979" s="218" t="str">
        <f t="shared" si="214"/>
        <v/>
      </c>
      <c r="N1979" s="219" t="str">
        <f t="shared" si="215"/>
        <v/>
      </c>
      <c r="O1979" s="219">
        <f t="shared" si="216"/>
        <v>1</v>
      </c>
      <c r="Q1979" s="114">
        <v>1</v>
      </c>
    </row>
    <row r="1980" spans="1:17" ht="21.75" customHeight="1" x14ac:dyDescent="0.3">
      <c r="A1980" s="214">
        <f>SUBTOTAL(9,$Q$22:Q1979)+1</f>
        <v>1958</v>
      </c>
      <c r="B1980" s="223">
        <v>118120193</v>
      </c>
      <c r="C1980" s="223" t="s">
        <v>1027</v>
      </c>
      <c r="D1980" s="223" t="s">
        <v>166</v>
      </c>
      <c r="E1980" s="223">
        <v>18</v>
      </c>
      <c r="F1980" s="223">
        <v>7.57</v>
      </c>
      <c r="G1980" s="66" t="str">
        <f>IFERROR(VLOOKUP(B1980:B5020,'DOI TUONG'!$C$2:$E$1306,3,FALSE), "")</f>
        <v/>
      </c>
      <c r="H1980" s="66">
        <f t="shared" si="210"/>
        <v>0</v>
      </c>
      <c r="I1980" s="215">
        <f t="shared" si="211"/>
        <v>7.57</v>
      </c>
      <c r="J1980" s="223">
        <v>86</v>
      </c>
      <c r="K1980" s="66" t="str">
        <f t="shared" si="212"/>
        <v>Khá</v>
      </c>
      <c r="L1980" s="66">
        <f t="shared" si="213"/>
        <v>395000</v>
      </c>
      <c r="M1980" s="218" t="str">
        <f t="shared" si="214"/>
        <v/>
      </c>
      <c r="N1980" s="219" t="str">
        <f t="shared" si="215"/>
        <v/>
      </c>
      <c r="O1980" s="219">
        <f t="shared" si="216"/>
        <v>1</v>
      </c>
      <c r="Q1980" s="114">
        <v>1</v>
      </c>
    </row>
    <row r="1981" spans="1:17" ht="21.75" customHeight="1" x14ac:dyDescent="0.3">
      <c r="A1981" s="214">
        <f>SUBTOTAL(9,$Q$22:Q1980)+1</f>
        <v>1959</v>
      </c>
      <c r="B1981" s="223">
        <v>102110208</v>
      </c>
      <c r="C1981" s="223" t="s">
        <v>1380</v>
      </c>
      <c r="D1981" s="223" t="s">
        <v>205</v>
      </c>
      <c r="E1981" s="223">
        <v>20</v>
      </c>
      <c r="F1981" s="223">
        <v>7.57</v>
      </c>
      <c r="G1981" s="66" t="str">
        <f>IFERROR(VLOOKUP(B1981:B5021,'DOI TUONG'!$C$2:$E$1306,3,FALSE), "")</f>
        <v/>
      </c>
      <c r="H1981" s="66">
        <f t="shared" si="210"/>
        <v>0</v>
      </c>
      <c r="I1981" s="215">
        <f t="shared" si="211"/>
        <v>7.57</v>
      </c>
      <c r="J1981" s="223">
        <v>85</v>
      </c>
      <c r="K1981" s="66" t="str">
        <f t="shared" si="212"/>
        <v>Khá</v>
      </c>
      <c r="L1981" s="66">
        <f t="shared" si="213"/>
        <v>395000</v>
      </c>
      <c r="M1981" s="218" t="str">
        <f t="shared" si="214"/>
        <v/>
      </c>
      <c r="N1981" s="219" t="str">
        <f t="shared" si="215"/>
        <v/>
      </c>
      <c r="O1981" s="219">
        <f t="shared" si="216"/>
        <v>1</v>
      </c>
      <c r="Q1981" s="114">
        <v>1</v>
      </c>
    </row>
    <row r="1982" spans="1:17" ht="21.75" customHeight="1" x14ac:dyDescent="0.3">
      <c r="A1982" s="214">
        <f>SUBTOTAL(9,$Q$22:Q1981)+1</f>
        <v>1960</v>
      </c>
      <c r="B1982" s="223">
        <v>105130081</v>
      </c>
      <c r="C1982" s="223" t="s">
        <v>1708</v>
      </c>
      <c r="D1982" s="223" t="s">
        <v>265</v>
      </c>
      <c r="E1982" s="223">
        <v>15.5</v>
      </c>
      <c r="F1982" s="223">
        <v>7.57</v>
      </c>
      <c r="G1982" s="66" t="str">
        <f>IFERROR(VLOOKUP(B1982:B5022,'DOI TUONG'!$C$2:$E$1306,3,FALSE), "")</f>
        <v/>
      </c>
      <c r="H1982" s="66">
        <f t="shared" si="210"/>
        <v>0</v>
      </c>
      <c r="I1982" s="215">
        <f t="shared" si="211"/>
        <v>7.57</v>
      </c>
      <c r="J1982" s="223">
        <v>85</v>
      </c>
      <c r="K1982" s="66" t="str">
        <f t="shared" si="212"/>
        <v>Khá</v>
      </c>
      <c r="L1982" s="66">
        <f t="shared" si="213"/>
        <v>395000</v>
      </c>
      <c r="M1982" s="218" t="str">
        <f t="shared" si="214"/>
        <v/>
      </c>
      <c r="N1982" s="219" t="str">
        <f t="shared" si="215"/>
        <v/>
      </c>
      <c r="O1982" s="219">
        <f t="shared" si="216"/>
        <v>1</v>
      </c>
      <c r="Q1982" s="114">
        <v>1</v>
      </c>
    </row>
    <row r="1983" spans="1:17" ht="21.75" customHeight="1" x14ac:dyDescent="0.3">
      <c r="A1983" s="214">
        <f>SUBTOTAL(9,$Q$22:Q1982)+1</f>
        <v>1961</v>
      </c>
      <c r="B1983" s="223">
        <v>105140080</v>
      </c>
      <c r="C1983" s="223" t="s">
        <v>3479</v>
      </c>
      <c r="D1983" s="223" t="s">
        <v>1884</v>
      </c>
      <c r="E1983" s="223">
        <v>18</v>
      </c>
      <c r="F1983" s="223">
        <v>7.57</v>
      </c>
      <c r="G1983" s="66" t="str">
        <f>IFERROR(VLOOKUP(B1983:B5023,'DOI TUONG'!$C$2:$E$1306,3,FALSE), "")</f>
        <v/>
      </c>
      <c r="H1983" s="66">
        <f t="shared" si="210"/>
        <v>0</v>
      </c>
      <c r="I1983" s="215">
        <f t="shared" si="211"/>
        <v>7.57</v>
      </c>
      <c r="J1983" s="223">
        <v>85</v>
      </c>
      <c r="K1983" s="66" t="str">
        <f t="shared" si="212"/>
        <v>Khá</v>
      </c>
      <c r="L1983" s="66">
        <f t="shared" si="213"/>
        <v>395000</v>
      </c>
      <c r="M1983" s="218" t="str">
        <f t="shared" si="214"/>
        <v/>
      </c>
      <c r="N1983" s="219" t="str">
        <f t="shared" si="215"/>
        <v/>
      </c>
      <c r="O1983" s="219">
        <f t="shared" si="216"/>
        <v>1</v>
      </c>
      <c r="Q1983" s="114">
        <v>1</v>
      </c>
    </row>
    <row r="1984" spans="1:17" ht="21.75" customHeight="1" x14ac:dyDescent="0.3">
      <c r="A1984" s="214">
        <f>SUBTOTAL(9,$Q$22:Q1983)+1</f>
        <v>1962</v>
      </c>
      <c r="B1984" s="223">
        <v>103120128</v>
      </c>
      <c r="C1984" s="223" t="s">
        <v>1599</v>
      </c>
      <c r="D1984" s="223" t="s">
        <v>55</v>
      </c>
      <c r="E1984" s="223">
        <v>15</v>
      </c>
      <c r="F1984" s="223">
        <v>7.57</v>
      </c>
      <c r="G1984" s="66" t="str">
        <f>IFERROR(VLOOKUP(B1984:B5024,'DOI TUONG'!$C$2:$E$1306,3,FALSE), "")</f>
        <v/>
      </c>
      <c r="H1984" s="66">
        <f t="shared" si="210"/>
        <v>0</v>
      </c>
      <c r="I1984" s="215">
        <f t="shared" si="211"/>
        <v>7.57</v>
      </c>
      <c r="J1984" s="223">
        <v>82</v>
      </c>
      <c r="K1984" s="66" t="str">
        <f t="shared" si="212"/>
        <v>Khá</v>
      </c>
      <c r="L1984" s="66">
        <f t="shared" si="213"/>
        <v>395000</v>
      </c>
      <c r="M1984" s="218" t="str">
        <f t="shared" si="214"/>
        <v/>
      </c>
      <c r="N1984" s="219" t="str">
        <f t="shared" si="215"/>
        <v/>
      </c>
      <c r="O1984" s="219">
        <f t="shared" si="216"/>
        <v>1</v>
      </c>
      <c r="Q1984" s="114">
        <v>1</v>
      </c>
    </row>
    <row r="1985" spans="1:17" ht="21.75" customHeight="1" x14ac:dyDescent="0.3">
      <c r="A1985" s="214">
        <f>SUBTOTAL(9,$Q$22:Q1984)+1</f>
        <v>1963</v>
      </c>
      <c r="B1985" s="223">
        <v>109120432</v>
      </c>
      <c r="C1985" s="223" t="s">
        <v>3871</v>
      </c>
      <c r="D1985" s="223" t="s">
        <v>58</v>
      </c>
      <c r="E1985" s="223">
        <v>19</v>
      </c>
      <c r="F1985" s="223">
        <v>7.57</v>
      </c>
      <c r="G1985" s="66" t="str">
        <f>IFERROR(VLOOKUP(B1985:B5025,'DOI TUONG'!$C$2:$E$1306,3,FALSE), "")</f>
        <v/>
      </c>
      <c r="H1985" s="66">
        <f t="shared" si="210"/>
        <v>0</v>
      </c>
      <c r="I1985" s="215">
        <f t="shared" si="211"/>
        <v>7.57</v>
      </c>
      <c r="J1985" s="223">
        <v>82</v>
      </c>
      <c r="K1985" s="66" t="str">
        <f t="shared" si="212"/>
        <v>Khá</v>
      </c>
      <c r="L1985" s="66">
        <f t="shared" si="213"/>
        <v>395000</v>
      </c>
      <c r="M1985" s="218" t="str">
        <f t="shared" si="214"/>
        <v/>
      </c>
      <c r="N1985" s="219" t="str">
        <f t="shared" si="215"/>
        <v/>
      </c>
      <c r="O1985" s="219">
        <f t="shared" si="216"/>
        <v>1</v>
      </c>
      <c r="Q1985" s="114">
        <v>1</v>
      </c>
    </row>
    <row r="1986" spans="1:17" ht="21.75" customHeight="1" x14ac:dyDescent="0.3">
      <c r="A1986" s="214">
        <f>SUBTOTAL(9,$Q$22:Q1985)+1</f>
        <v>1964</v>
      </c>
      <c r="B1986" s="223">
        <v>109120238</v>
      </c>
      <c r="C1986" s="223" t="s">
        <v>3872</v>
      </c>
      <c r="D1986" s="223" t="s">
        <v>204</v>
      </c>
      <c r="E1986" s="223">
        <v>17</v>
      </c>
      <c r="F1986" s="223">
        <v>7.57</v>
      </c>
      <c r="G1986" s="66" t="str">
        <f>IFERROR(VLOOKUP(B1986:B5026,'DOI TUONG'!$C$2:$E$1306,3,FALSE), "")</f>
        <v/>
      </c>
      <c r="H1986" s="66">
        <f t="shared" si="210"/>
        <v>0</v>
      </c>
      <c r="I1986" s="215">
        <f t="shared" si="211"/>
        <v>7.57</v>
      </c>
      <c r="J1986" s="223">
        <v>80</v>
      </c>
      <c r="K1986" s="66" t="str">
        <f t="shared" si="212"/>
        <v>Khá</v>
      </c>
      <c r="L1986" s="66">
        <f t="shared" si="213"/>
        <v>395000</v>
      </c>
      <c r="M1986" s="218" t="str">
        <f t="shared" si="214"/>
        <v/>
      </c>
      <c r="N1986" s="219" t="str">
        <f t="shared" si="215"/>
        <v/>
      </c>
      <c r="O1986" s="219">
        <f t="shared" si="216"/>
        <v>1</v>
      </c>
      <c r="Q1986" s="114">
        <v>1</v>
      </c>
    </row>
    <row r="1987" spans="1:17" ht="21.75" customHeight="1" x14ac:dyDescent="0.3">
      <c r="A1987" s="214">
        <f>SUBTOTAL(9,$Q$22:Q1986)+1</f>
        <v>1965</v>
      </c>
      <c r="B1987" s="223">
        <v>117120157</v>
      </c>
      <c r="C1987" s="223" t="s">
        <v>498</v>
      </c>
      <c r="D1987" s="223" t="s">
        <v>92</v>
      </c>
      <c r="E1987" s="223">
        <v>21</v>
      </c>
      <c r="F1987" s="223">
        <v>7.36</v>
      </c>
      <c r="G1987" s="66" t="str">
        <f>IFERROR(VLOOKUP(B1987:B5027,'DOI TUONG'!$C$2:$E$1306,3,FALSE), "")</f>
        <v>UV LCĐ</v>
      </c>
      <c r="H1987" s="66">
        <f t="shared" si="210"/>
        <v>0.2</v>
      </c>
      <c r="I1987" s="215">
        <f t="shared" si="211"/>
        <v>7.5600000000000005</v>
      </c>
      <c r="J1987" s="223">
        <v>92</v>
      </c>
      <c r="K1987" s="66" t="str">
        <f t="shared" si="212"/>
        <v>Khá</v>
      </c>
      <c r="L1987" s="66">
        <f t="shared" si="213"/>
        <v>395000</v>
      </c>
      <c r="M1987" s="218" t="str">
        <f t="shared" si="214"/>
        <v/>
      </c>
      <c r="N1987" s="219" t="str">
        <f t="shared" si="215"/>
        <v/>
      </c>
      <c r="O1987" s="219">
        <f t="shared" si="216"/>
        <v>1</v>
      </c>
      <c r="Q1987" s="114">
        <v>1</v>
      </c>
    </row>
    <row r="1988" spans="1:17" ht="21.75" customHeight="1" x14ac:dyDescent="0.3">
      <c r="A1988" s="214">
        <f>SUBTOTAL(9,$Q$22:Q1987)+1</f>
        <v>1966</v>
      </c>
      <c r="B1988" s="223">
        <v>105140207</v>
      </c>
      <c r="C1988" s="223" t="s">
        <v>1872</v>
      </c>
      <c r="D1988" s="223" t="s">
        <v>1866</v>
      </c>
      <c r="E1988" s="223">
        <v>18</v>
      </c>
      <c r="F1988" s="223">
        <v>7.26</v>
      </c>
      <c r="G1988" s="66" t="str">
        <f>IFERROR(VLOOKUP(B1988:B5028,'DOI TUONG'!$C$2:$E$1306,3,FALSE), "")</f>
        <v>BT CĐ</v>
      </c>
      <c r="H1988" s="66">
        <f t="shared" si="210"/>
        <v>0.3</v>
      </c>
      <c r="I1988" s="215">
        <f t="shared" si="211"/>
        <v>7.56</v>
      </c>
      <c r="J1988" s="223">
        <v>93</v>
      </c>
      <c r="K1988" s="66" t="str">
        <f t="shared" si="212"/>
        <v>Khá</v>
      </c>
      <c r="L1988" s="66">
        <f t="shared" si="213"/>
        <v>395000</v>
      </c>
      <c r="M1988" s="218" t="str">
        <f t="shared" si="214"/>
        <v/>
      </c>
      <c r="N1988" s="219" t="str">
        <f t="shared" si="215"/>
        <v/>
      </c>
      <c r="O1988" s="219">
        <f t="shared" si="216"/>
        <v>1</v>
      </c>
      <c r="Q1988" s="114">
        <v>1</v>
      </c>
    </row>
    <row r="1989" spans="1:17" ht="21.75" customHeight="1" x14ac:dyDescent="0.3">
      <c r="A1989" s="214">
        <f>SUBTOTAL(9,$Q$22:Q1988)+1</f>
        <v>1967</v>
      </c>
      <c r="B1989" s="223">
        <v>105110161</v>
      </c>
      <c r="C1989" s="223" t="s">
        <v>1250</v>
      </c>
      <c r="D1989" s="223" t="s">
        <v>285</v>
      </c>
      <c r="E1989" s="223">
        <v>15</v>
      </c>
      <c r="F1989" s="223">
        <v>7.56</v>
      </c>
      <c r="G1989" s="66" t="str">
        <f>IFERROR(VLOOKUP(B1989:B5029,'DOI TUONG'!$C$2:$E$1306,3,FALSE), "")</f>
        <v/>
      </c>
      <c r="H1989" s="66">
        <f t="shared" si="210"/>
        <v>0</v>
      </c>
      <c r="I1989" s="215">
        <f t="shared" si="211"/>
        <v>7.56</v>
      </c>
      <c r="J1989" s="223">
        <v>90</v>
      </c>
      <c r="K1989" s="66" t="str">
        <f t="shared" si="212"/>
        <v>Khá</v>
      </c>
      <c r="L1989" s="66">
        <f t="shared" si="213"/>
        <v>395000</v>
      </c>
      <c r="M1989" s="218" t="str">
        <f t="shared" si="214"/>
        <v/>
      </c>
      <c r="N1989" s="219" t="str">
        <f t="shared" si="215"/>
        <v/>
      </c>
      <c r="O1989" s="219">
        <f t="shared" si="216"/>
        <v>1</v>
      </c>
      <c r="Q1989" s="114">
        <v>1</v>
      </c>
    </row>
    <row r="1990" spans="1:17" ht="21.75" customHeight="1" x14ac:dyDescent="0.3">
      <c r="A1990" s="214">
        <f>SUBTOTAL(9,$Q$22:Q1989)+1</f>
        <v>1968</v>
      </c>
      <c r="B1990" s="223">
        <v>118130219</v>
      </c>
      <c r="C1990" s="223" t="s">
        <v>353</v>
      </c>
      <c r="D1990" s="223" t="s">
        <v>59</v>
      </c>
      <c r="E1990" s="223">
        <v>21</v>
      </c>
      <c r="F1990" s="223">
        <v>7.26</v>
      </c>
      <c r="G1990" s="66" t="str">
        <f>IFERROR(VLOOKUP(B1990:B5030,'DOI TUONG'!$C$2:$E$1306,3,FALSE), "")</f>
        <v>LT</v>
      </c>
      <c r="H1990" s="66">
        <f t="shared" si="210"/>
        <v>0.3</v>
      </c>
      <c r="I1990" s="215">
        <f t="shared" si="211"/>
        <v>7.56</v>
      </c>
      <c r="J1990" s="223">
        <v>90</v>
      </c>
      <c r="K1990" s="66" t="str">
        <f t="shared" si="212"/>
        <v>Khá</v>
      </c>
      <c r="L1990" s="66">
        <f t="shared" si="213"/>
        <v>395000</v>
      </c>
      <c r="M1990" s="218" t="str">
        <f t="shared" si="214"/>
        <v/>
      </c>
      <c r="N1990" s="219" t="str">
        <f t="shared" si="215"/>
        <v/>
      </c>
      <c r="O1990" s="219">
        <f t="shared" si="216"/>
        <v>1</v>
      </c>
      <c r="Q1990" s="114">
        <v>1</v>
      </c>
    </row>
    <row r="1991" spans="1:17" ht="21.75" customHeight="1" x14ac:dyDescent="0.3">
      <c r="A1991" s="214">
        <f>SUBTOTAL(9,$Q$22:Q1990)+1</f>
        <v>1969</v>
      </c>
      <c r="B1991" s="223">
        <v>105140214</v>
      </c>
      <c r="C1991" s="223" t="s">
        <v>3480</v>
      </c>
      <c r="D1991" s="223" t="s">
        <v>1866</v>
      </c>
      <c r="E1991" s="223">
        <v>19</v>
      </c>
      <c r="F1991" s="223">
        <v>7.56</v>
      </c>
      <c r="G1991" s="66" t="str">
        <f>IFERROR(VLOOKUP(B1991:B5031,'DOI TUONG'!$C$2:$E$1306,3,FALSE), "")</f>
        <v/>
      </c>
      <c r="H1991" s="66">
        <f t="shared" si="210"/>
        <v>0</v>
      </c>
      <c r="I1991" s="215">
        <f t="shared" si="211"/>
        <v>7.56</v>
      </c>
      <c r="J1991" s="223">
        <v>87</v>
      </c>
      <c r="K1991" s="66" t="str">
        <f t="shared" si="212"/>
        <v>Khá</v>
      </c>
      <c r="L1991" s="66">
        <f t="shared" si="213"/>
        <v>395000</v>
      </c>
      <c r="M1991" s="218" t="str">
        <f t="shared" si="214"/>
        <v/>
      </c>
      <c r="N1991" s="219" t="str">
        <f t="shared" si="215"/>
        <v/>
      </c>
      <c r="O1991" s="219">
        <f t="shared" si="216"/>
        <v>1</v>
      </c>
      <c r="Q1991" s="114">
        <v>1</v>
      </c>
    </row>
    <row r="1992" spans="1:17" ht="21.75" customHeight="1" x14ac:dyDescent="0.3">
      <c r="A1992" s="214">
        <f>SUBTOTAL(9,$Q$22:Q1991)+1</f>
        <v>1970</v>
      </c>
      <c r="B1992" s="223">
        <v>121130002</v>
      </c>
      <c r="C1992" s="223" t="s">
        <v>1119</v>
      </c>
      <c r="D1992" s="223" t="s">
        <v>134</v>
      </c>
      <c r="E1992" s="223">
        <v>22.5</v>
      </c>
      <c r="F1992" s="223">
        <v>7.56</v>
      </c>
      <c r="G1992" s="66" t="str">
        <f>IFERROR(VLOOKUP(B1992:B5032,'DOI TUONG'!$C$2:$E$1306,3,FALSE), "")</f>
        <v/>
      </c>
      <c r="H1992" s="66">
        <f t="shared" si="210"/>
        <v>0</v>
      </c>
      <c r="I1992" s="215">
        <f t="shared" si="211"/>
        <v>7.56</v>
      </c>
      <c r="J1992" s="223">
        <v>86</v>
      </c>
      <c r="K1992" s="66" t="str">
        <f t="shared" si="212"/>
        <v>Khá</v>
      </c>
      <c r="L1992" s="66">
        <f t="shared" si="213"/>
        <v>395000</v>
      </c>
      <c r="M1992" s="218" t="str">
        <f t="shared" si="214"/>
        <v/>
      </c>
      <c r="N1992" s="219" t="str">
        <f t="shared" si="215"/>
        <v/>
      </c>
      <c r="O1992" s="219">
        <f t="shared" si="216"/>
        <v>1</v>
      </c>
      <c r="Q1992" s="114">
        <v>1</v>
      </c>
    </row>
    <row r="1993" spans="1:17" ht="21.75" customHeight="1" x14ac:dyDescent="0.3">
      <c r="A1993" s="214">
        <f>SUBTOTAL(9,$Q$22:Q1992)+1</f>
        <v>1971</v>
      </c>
      <c r="B1993" s="223">
        <v>109110307</v>
      </c>
      <c r="C1993" s="223" t="s">
        <v>1001</v>
      </c>
      <c r="D1993" s="223" t="s">
        <v>194</v>
      </c>
      <c r="E1993" s="223">
        <v>18.5</v>
      </c>
      <c r="F1993" s="223">
        <v>7.56</v>
      </c>
      <c r="G1993" s="66" t="str">
        <f>IFERROR(VLOOKUP(B1993:B5033,'DOI TUONG'!$C$2:$E$1306,3,FALSE), "")</f>
        <v/>
      </c>
      <c r="H1993" s="66">
        <f t="shared" si="210"/>
        <v>0</v>
      </c>
      <c r="I1993" s="215">
        <f t="shared" si="211"/>
        <v>7.56</v>
      </c>
      <c r="J1993" s="223">
        <v>85</v>
      </c>
      <c r="K1993" s="66" t="str">
        <f t="shared" si="212"/>
        <v>Khá</v>
      </c>
      <c r="L1993" s="66">
        <f t="shared" si="213"/>
        <v>395000</v>
      </c>
      <c r="M1993" s="218" t="str">
        <f t="shared" si="214"/>
        <v/>
      </c>
      <c r="N1993" s="219" t="str">
        <f t="shared" si="215"/>
        <v/>
      </c>
      <c r="O1993" s="219">
        <f t="shared" si="216"/>
        <v>1</v>
      </c>
      <c r="Q1993" s="114">
        <v>1</v>
      </c>
    </row>
    <row r="1994" spans="1:17" ht="21.75" customHeight="1" x14ac:dyDescent="0.3">
      <c r="A1994" s="214">
        <f>SUBTOTAL(9,$Q$22:Q1993)+1</f>
        <v>1972</v>
      </c>
      <c r="B1994" s="223">
        <v>110110377</v>
      </c>
      <c r="C1994" s="223" t="s">
        <v>156</v>
      </c>
      <c r="D1994" s="223" t="s">
        <v>150</v>
      </c>
      <c r="E1994" s="223">
        <v>19</v>
      </c>
      <c r="F1994" s="223">
        <v>7.56</v>
      </c>
      <c r="G1994" s="66" t="str">
        <f>IFERROR(VLOOKUP(B1994:B5034,'DOI TUONG'!$C$2:$E$1306,3,FALSE), "")</f>
        <v/>
      </c>
      <c r="H1994" s="66">
        <f t="shared" si="210"/>
        <v>0</v>
      </c>
      <c r="I1994" s="215">
        <f t="shared" si="211"/>
        <v>7.56</v>
      </c>
      <c r="J1994" s="223">
        <v>85</v>
      </c>
      <c r="K1994" s="66" t="str">
        <f t="shared" si="212"/>
        <v>Khá</v>
      </c>
      <c r="L1994" s="66">
        <f t="shared" si="213"/>
        <v>395000</v>
      </c>
      <c r="M1994" s="218" t="str">
        <f t="shared" si="214"/>
        <v/>
      </c>
      <c r="N1994" s="219" t="str">
        <f t="shared" si="215"/>
        <v/>
      </c>
      <c r="O1994" s="219">
        <f t="shared" si="216"/>
        <v>1</v>
      </c>
      <c r="Q1994" s="114">
        <v>1</v>
      </c>
    </row>
    <row r="1995" spans="1:17" ht="21.75" customHeight="1" x14ac:dyDescent="0.3">
      <c r="A1995" s="214">
        <f>SUBTOTAL(9,$Q$22:Q1994)+1</f>
        <v>1973</v>
      </c>
      <c r="B1995" s="223">
        <v>105140365</v>
      </c>
      <c r="C1995" s="223" t="s">
        <v>3481</v>
      </c>
      <c r="D1995" s="223" t="s">
        <v>1900</v>
      </c>
      <c r="E1995" s="223">
        <v>24</v>
      </c>
      <c r="F1995" s="223">
        <v>7.56</v>
      </c>
      <c r="G1995" s="66" t="str">
        <f>IFERROR(VLOOKUP(B1995:B5035,'DOI TUONG'!$C$2:$E$1306,3,FALSE), "")</f>
        <v/>
      </c>
      <c r="H1995" s="66">
        <f t="shared" si="210"/>
        <v>0</v>
      </c>
      <c r="I1995" s="215">
        <f t="shared" si="211"/>
        <v>7.56</v>
      </c>
      <c r="J1995" s="223">
        <v>84</v>
      </c>
      <c r="K1995" s="66" t="str">
        <f t="shared" si="212"/>
        <v>Khá</v>
      </c>
      <c r="L1995" s="66">
        <f t="shared" si="213"/>
        <v>395000</v>
      </c>
      <c r="M1995" s="218" t="str">
        <f t="shared" si="214"/>
        <v/>
      </c>
      <c r="N1995" s="219" t="str">
        <f t="shared" si="215"/>
        <v/>
      </c>
      <c r="O1995" s="219">
        <f t="shared" si="216"/>
        <v>1</v>
      </c>
      <c r="Q1995" s="114">
        <v>1</v>
      </c>
    </row>
    <row r="1996" spans="1:17" ht="21.75" customHeight="1" x14ac:dyDescent="0.3">
      <c r="A1996" s="214">
        <f>SUBTOTAL(9,$Q$22:Q1995)+1</f>
        <v>1974</v>
      </c>
      <c r="B1996" s="223">
        <v>109130065</v>
      </c>
      <c r="C1996" s="223" t="s">
        <v>638</v>
      </c>
      <c r="D1996" s="223" t="s">
        <v>257</v>
      </c>
      <c r="E1996" s="223">
        <v>16.5</v>
      </c>
      <c r="F1996" s="223">
        <v>7.56</v>
      </c>
      <c r="G1996" s="66" t="str">
        <f>IFERROR(VLOOKUP(B1996:B5036,'DOI TUONG'!$C$2:$E$1306,3,FALSE), "")</f>
        <v/>
      </c>
      <c r="H1996" s="66">
        <f t="shared" si="210"/>
        <v>0</v>
      </c>
      <c r="I1996" s="215">
        <f t="shared" si="211"/>
        <v>7.56</v>
      </c>
      <c r="J1996" s="223">
        <v>84</v>
      </c>
      <c r="K1996" s="66" t="str">
        <f t="shared" si="212"/>
        <v>Khá</v>
      </c>
      <c r="L1996" s="66">
        <f t="shared" si="213"/>
        <v>395000</v>
      </c>
      <c r="M1996" s="218" t="str">
        <f t="shared" si="214"/>
        <v/>
      </c>
      <c r="N1996" s="219" t="str">
        <f t="shared" si="215"/>
        <v/>
      </c>
      <c r="O1996" s="219">
        <f t="shared" si="216"/>
        <v>1</v>
      </c>
      <c r="Q1996" s="114">
        <v>1</v>
      </c>
    </row>
    <row r="1997" spans="1:17" ht="21.75" customHeight="1" x14ac:dyDescent="0.3">
      <c r="A1997" s="214">
        <f>SUBTOTAL(9,$Q$22:Q1996)+1</f>
        <v>1975</v>
      </c>
      <c r="B1997" s="223">
        <v>118140111</v>
      </c>
      <c r="C1997" s="223" t="s">
        <v>3819</v>
      </c>
      <c r="D1997" s="223" t="s">
        <v>2232</v>
      </c>
      <c r="E1997" s="223">
        <v>21</v>
      </c>
      <c r="F1997" s="223">
        <v>7.56</v>
      </c>
      <c r="G1997" s="66" t="str">
        <f>IFERROR(VLOOKUP(B1997:B5037,'DOI TUONG'!$C$2:$E$1306,3,FALSE), "")</f>
        <v/>
      </c>
      <c r="H1997" s="66">
        <f t="shared" si="210"/>
        <v>0</v>
      </c>
      <c r="I1997" s="215">
        <f t="shared" si="211"/>
        <v>7.56</v>
      </c>
      <c r="J1997" s="223">
        <v>83</v>
      </c>
      <c r="K1997" s="66" t="str">
        <f t="shared" si="212"/>
        <v>Khá</v>
      </c>
      <c r="L1997" s="66">
        <f t="shared" si="213"/>
        <v>395000</v>
      </c>
      <c r="M1997" s="218" t="str">
        <f t="shared" si="214"/>
        <v/>
      </c>
      <c r="N1997" s="219" t="str">
        <f t="shared" si="215"/>
        <v/>
      </c>
      <c r="O1997" s="219">
        <f t="shared" si="216"/>
        <v>1</v>
      </c>
      <c r="Q1997" s="114">
        <v>1</v>
      </c>
    </row>
    <row r="1998" spans="1:17" ht="21.75" customHeight="1" x14ac:dyDescent="0.3">
      <c r="A1998" s="214">
        <f>SUBTOTAL(9,$Q$22:Q1997)+1</f>
        <v>1976</v>
      </c>
      <c r="B1998" s="223">
        <v>117140001</v>
      </c>
      <c r="C1998" s="223" t="s">
        <v>2165</v>
      </c>
      <c r="D1998" s="223" t="s">
        <v>2166</v>
      </c>
      <c r="E1998" s="223">
        <v>20</v>
      </c>
      <c r="F1998" s="223">
        <v>7.56</v>
      </c>
      <c r="G1998" s="66" t="str">
        <f>IFERROR(VLOOKUP(B1998:B5038,'DOI TUONG'!$C$2:$E$1306,3,FALSE), "")</f>
        <v/>
      </c>
      <c r="H1998" s="66">
        <f t="shared" si="210"/>
        <v>0</v>
      </c>
      <c r="I1998" s="215">
        <f t="shared" si="211"/>
        <v>7.56</v>
      </c>
      <c r="J1998" s="223">
        <v>82</v>
      </c>
      <c r="K1998" s="66" t="str">
        <f t="shared" si="212"/>
        <v>Khá</v>
      </c>
      <c r="L1998" s="66">
        <f t="shared" si="213"/>
        <v>395000</v>
      </c>
      <c r="M1998" s="218" t="str">
        <f t="shared" si="214"/>
        <v/>
      </c>
      <c r="N1998" s="219" t="str">
        <f t="shared" si="215"/>
        <v/>
      </c>
      <c r="O1998" s="219">
        <f t="shared" si="216"/>
        <v>1</v>
      </c>
      <c r="Q1998" s="114">
        <v>1</v>
      </c>
    </row>
    <row r="1999" spans="1:17" ht="21.75" customHeight="1" x14ac:dyDescent="0.3">
      <c r="A1999" s="214">
        <f>SUBTOTAL(9,$Q$22:Q1998)+1</f>
        <v>1977</v>
      </c>
      <c r="B1999" s="223">
        <v>105140154</v>
      </c>
      <c r="C1999" s="223" t="s">
        <v>1939</v>
      </c>
      <c r="D1999" s="223" t="s">
        <v>1869</v>
      </c>
      <c r="E1999" s="223">
        <v>18</v>
      </c>
      <c r="F1999" s="223">
        <v>7.56</v>
      </c>
      <c r="G1999" s="66" t="str">
        <f>IFERROR(VLOOKUP(B1999:B5039,'DOI TUONG'!$C$2:$E$1306,3,FALSE), "")</f>
        <v/>
      </c>
      <c r="H1999" s="66">
        <f t="shared" si="210"/>
        <v>0</v>
      </c>
      <c r="I1999" s="215">
        <f t="shared" si="211"/>
        <v>7.56</v>
      </c>
      <c r="J1999" s="223">
        <v>80</v>
      </c>
      <c r="K1999" s="66" t="str">
        <f t="shared" si="212"/>
        <v>Khá</v>
      </c>
      <c r="L1999" s="66">
        <f t="shared" si="213"/>
        <v>395000</v>
      </c>
      <c r="M1999" s="218" t="str">
        <f t="shared" si="214"/>
        <v/>
      </c>
      <c r="N1999" s="219" t="str">
        <f t="shared" si="215"/>
        <v/>
      </c>
      <c r="O1999" s="219">
        <f t="shared" si="216"/>
        <v>1</v>
      </c>
      <c r="Q1999" s="114">
        <v>1</v>
      </c>
    </row>
    <row r="2000" spans="1:17" ht="21.75" customHeight="1" x14ac:dyDescent="0.3">
      <c r="A2000" s="214">
        <f>SUBTOTAL(9,$Q$22:Q1999)+1</f>
        <v>1978</v>
      </c>
      <c r="B2000" s="223">
        <v>101140038</v>
      </c>
      <c r="C2000" s="223" t="s">
        <v>3180</v>
      </c>
      <c r="D2000" s="223" t="s">
        <v>1739</v>
      </c>
      <c r="E2000" s="223">
        <v>18</v>
      </c>
      <c r="F2000" s="223">
        <v>7.56</v>
      </c>
      <c r="G2000" s="66" t="str">
        <f>IFERROR(VLOOKUP(B2000:B5040,'DOI TUONG'!$C$2:$E$1306,3,FALSE), "")</f>
        <v/>
      </c>
      <c r="H2000" s="66">
        <f t="shared" si="210"/>
        <v>0</v>
      </c>
      <c r="I2000" s="215">
        <f t="shared" si="211"/>
        <v>7.56</v>
      </c>
      <c r="J2000" s="223">
        <v>79</v>
      </c>
      <c r="K2000" s="66" t="str">
        <f t="shared" si="212"/>
        <v>Khá</v>
      </c>
      <c r="L2000" s="66">
        <f t="shared" si="213"/>
        <v>395000</v>
      </c>
      <c r="M2000" s="218" t="str">
        <f t="shared" si="214"/>
        <v/>
      </c>
      <c r="N2000" s="219" t="str">
        <f t="shared" si="215"/>
        <v/>
      </c>
      <c r="O2000" s="219">
        <f t="shared" si="216"/>
        <v>1</v>
      </c>
      <c r="Q2000" s="114">
        <v>1</v>
      </c>
    </row>
    <row r="2001" spans="1:17" ht="21.75" customHeight="1" x14ac:dyDescent="0.3">
      <c r="A2001" s="214">
        <f>SUBTOTAL(9,$Q$22:Q2000)+1</f>
        <v>1979</v>
      </c>
      <c r="B2001" s="223">
        <v>111140012</v>
      </c>
      <c r="C2001" s="223" t="s">
        <v>4024</v>
      </c>
      <c r="D2001" s="223" t="s">
        <v>2388</v>
      </c>
      <c r="E2001" s="223">
        <v>20</v>
      </c>
      <c r="F2001" s="223">
        <v>7.56</v>
      </c>
      <c r="G2001" s="66" t="str">
        <f>IFERROR(VLOOKUP(B2001:B5041,'DOI TUONG'!$C$2:$E$1306,3,FALSE), "")</f>
        <v/>
      </c>
      <c r="H2001" s="66">
        <f t="shared" si="210"/>
        <v>0</v>
      </c>
      <c r="I2001" s="215">
        <f t="shared" si="211"/>
        <v>7.56</v>
      </c>
      <c r="J2001" s="223">
        <v>79</v>
      </c>
      <c r="K2001" s="66" t="str">
        <f t="shared" si="212"/>
        <v>Khá</v>
      </c>
      <c r="L2001" s="66">
        <f t="shared" si="213"/>
        <v>395000</v>
      </c>
      <c r="M2001" s="218" t="str">
        <f t="shared" si="214"/>
        <v/>
      </c>
      <c r="N2001" s="219" t="str">
        <f t="shared" si="215"/>
        <v/>
      </c>
      <c r="O2001" s="219">
        <f t="shared" si="216"/>
        <v>1</v>
      </c>
      <c r="Q2001" s="114">
        <v>1</v>
      </c>
    </row>
    <row r="2002" spans="1:17" ht="21.75" customHeight="1" x14ac:dyDescent="0.3">
      <c r="A2002" s="214">
        <f>SUBTOTAL(9,$Q$22:Q2001)+1</f>
        <v>1980</v>
      </c>
      <c r="B2002" s="223">
        <v>106140011</v>
      </c>
      <c r="C2002" s="223" t="s">
        <v>3558</v>
      </c>
      <c r="D2002" s="223" t="s">
        <v>1971</v>
      </c>
      <c r="E2002" s="223">
        <v>27</v>
      </c>
      <c r="F2002" s="223">
        <v>7.56</v>
      </c>
      <c r="G2002" s="66" t="str">
        <f>IFERROR(VLOOKUP(B2002:B5042,'DOI TUONG'!$C$2:$E$1306,3,FALSE), "")</f>
        <v/>
      </c>
      <c r="H2002" s="66">
        <f t="shared" si="210"/>
        <v>0</v>
      </c>
      <c r="I2002" s="215">
        <f t="shared" si="211"/>
        <v>7.56</v>
      </c>
      <c r="J2002" s="223">
        <v>76</v>
      </c>
      <c r="K2002" s="66" t="str">
        <f t="shared" si="212"/>
        <v>Khá</v>
      </c>
      <c r="L2002" s="66">
        <f t="shared" si="213"/>
        <v>395000</v>
      </c>
      <c r="M2002" s="218" t="str">
        <f t="shared" si="214"/>
        <v/>
      </c>
      <c r="N2002" s="219" t="str">
        <f t="shared" si="215"/>
        <v/>
      </c>
      <c r="O2002" s="219">
        <f t="shared" si="216"/>
        <v>1</v>
      </c>
      <c r="Q2002" s="114">
        <v>1</v>
      </c>
    </row>
    <row r="2003" spans="1:17" ht="21.75" customHeight="1" x14ac:dyDescent="0.3">
      <c r="A2003" s="214">
        <f>SUBTOTAL(9,$Q$22:Q2002)+1</f>
        <v>1981</v>
      </c>
      <c r="B2003" s="223">
        <v>101120149</v>
      </c>
      <c r="C2003" s="223" t="s">
        <v>2998</v>
      </c>
      <c r="D2003" s="223" t="s">
        <v>155</v>
      </c>
      <c r="E2003" s="223">
        <v>17.5</v>
      </c>
      <c r="F2003" s="223">
        <v>7.35</v>
      </c>
      <c r="G2003" s="66" t="str">
        <f>IFERROR(VLOOKUP(B2003:B5043,'DOI TUONG'!$C$2:$E$1306,3,FALSE), "")</f>
        <v>LP</v>
      </c>
      <c r="H2003" s="66">
        <f t="shared" si="210"/>
        <v>0.2</v>
      </c>
      <c r="I2003" s="215">
        <f t="shared" si="211"/>
        <v>7.55</v>
      </c>
      <c r="J2003" s="223">
        <v>92</v>
      </c>
      <c r="K2003" s="66" t="str">
        <f t="shared" si="212"/>
        <v>Khá</v>
      </c>
      <c r="L2003" s="66">
        <f t="shared" si="213"/>
        <v>395000</v>
      </c>
      <c r="M2003" s="218" t="str">
        <f t="shared" si="214"/>
        <v/>
      </c>
      <c r="N2003" s="219" t="str">
        <f t="shared" si="215"/>
        <v/>
      </c>
      <c r="O2003" s="219">
        <f t="shared" si="216"/>
        <v>1</v>
      </c>
      <c r="Q2003" s="114">
        <v>1</v>
      </c>
    </row>
    <row r="2004" spans="1:17" ht="21.75" customHeight="1" x14ac:dyDescent="0.3">
      <c r="A2004" s="214">
        <f>SUBTOTAL(9,$Q$22:Q2003)+1</f>
        <v>1982</v>
      </c>
      <c r="B2004" s="223">
        <v>105110125</v>
      </c>
      <c r="C2004" s="223" t="s">
        <v>2618</v>
      </c>
      <c r="D2004" s="223" t="s">
        <v>285</v>
      </c>
      <c r="E2004" s="223">
        <v>15</v>
      </c>
      <c r="F2004" s="223">
        <v>7.35</v>
      </c>
      <c r="G2004" s="66" t="str">
        <f>IFERROR(VLOOKUP(B2004:B5044,'DOI TUONG'!$C$2:$E$1306,3,FALSE), "")</f>
        <v>PBT CĐ</v>
      </c>
      <c r="H2004" s="66">
        <f t="shared" si="210"/>
        <v>0.2</v>
      </c>
      <c r="I2004" s="215">
        <f t="shared" si="211"/>
        <v>7.55</v>
      </c>
      <c r="J2004" s="223">
        <v>90</v>
      </c>
      <c r="K2004" s="66" t="str">
        <f t="shared" si="212"/>
        <v>Khá</v>
      </c>
      <c r="L2004" s="66">
        <f t="shared" si="213"/>
        <v>395000</v>
      </c>
      <c r="M2004" s="218" t="str">
        <f t="shared" si="214"/>
        <v/>
      </c>
      <c r="N2004" s="219" t="str">
        <f t="shared" si="215"/>
        <v/>
      </c>
      <c r="O2004" s="219">
        <f t="shared" si="216"/>
        <v>1</v>
      </c>
      <c r="Q2004" s="114">
        <v>1</v>
      </c>
    </row>
    <row r="2005" spans="1:17" ht="21.75" customHeight="1" x14ac:dyDescent="0.3">
      <c r="A2005" s="214">
        <f>SUBTOTAL(9,$Q$22:Q2004)+1</f>
        <v>1983</v>
      </c>
      <c r="B2005" s="223">
        <v>111140044</v>
      </c>
      <c r="C2005" s="223" t="s">
        <v>2389</v>
      </c>
      <c r="D2005" s="223" t="s">
        <v>2388</v>
      </c>
      <c r="E2005" s="223">
        <v>19</v>
      </c>
      <c r="F2005" s="223">
        <v>7.55</v>
      </c>
      <c r="G2005" s="66" t="str">
        <f>IFERROR(VLOOKUP(B2005:B5045,'DOI TUONG'!$C$2:$E$1306,3,FALSE), "")</f>
        <v/>
      </c>
      <c r="H2005" s="66">
        <f t="shared" si="210"/>
        <v>0</v>
      </c>
      <c r="I2005" s="215">
        <f t="shared" si="211"/>
        <v>7.55</v>
      </c>
      <c r="J2005" s="223">
        <v>89</v>
      </c>
      <c r="K2005" s="66" t="str">
        <f t="shared" si="212"/>
        <v>Khá</v>
      </c>
      <c r="L2005" s="66">
        <f t="shared" si="213"/>
        <v>395000</v>
      </c>
      <c r="M2005" s="218" t="str">
        <f t="shared" si="214"/>
        <v/>
      </c>
      <c r="N2005" s="219" t="str">
        <f t="shared" si="215"/>
        <v/>
      </c>
      <c r="O2005" s="219">
        <f t="shared" si="216"/>
        <v>1</v>
      </c>
      <c r="Q2005" s="114">
        <v>1</v>
      </c>
    </row>
    <row r="2006" spans="1:17" ht="21.75" customHeight="1" x14ac:dyDescent="0.3">
      <c r="A2006" s="214">
        <f>SUBTOTAL(9,$Q$22:Q2005)+1</f>
        <v>1984</v>
      </c>
      <c r="B2006" s="223">
        <v>102130063</v>
      </c>
      <c r="C2006" s="223" t="s">
        <v>2533</v>
      </c>
      <c r="D2006" s="223" t="s">
        <v>44</v>
      </c>
      <c r="E2006" s="223">
        <v>15</v>
      </c>
      <c r="F2006" s="223">
        <v>7.55</v>
      </c>
      <c r="G2006" s="66" t="str">
        <f>IFERROR(VLOOKUP(B2006:B5046,'DOI TUONG'!$C$2:$E$1306,3,FALSE), "")</f>
        <v/>
      </c>
      <c r="H2006" s="66">
        <f t="shared" ref="H2006:H2069" si="217">IF(G2006="UV ĐT",0.3, 0)+IF(G2006="UV HSV", 0.3, 0)+IF(G2006="PBT LCĐ", 0.3,0)+ IF(G2006="UV LCĐ", 0.2, 0)+IF(G2006="BT CĐ", 0.3,0)+ IF(G2006="PBT CĐ", 0.2,0)+ IF(G2006="CN CLB", 0.2,0)+ IF(G2006="CN DĐ", 0.2,0)+IF(G2006="TĐXK", 0.3, 0)+IF(G2006="PĐXK", 0.2, 0)+IF(G2006="LT", 0.3,0)+IF(G2006="LP", 0.2, 0)+IF(G2006="GK 0.2",0.2,0)+IF(G2006="GK 0.3", 0.3, 0)+IF(G2006="TB ĐD",0.3,0)+IF(G2006="PB ĐD",0.2,0)+IF(G2006="ĐT ĐTQ",0.3,0)+IF(G2006="ĐP ĐTQ",0.2,0)</f>
        <v>0</v>
      </c>
      <c r="I2006" s="215">
        <f t="shared" ref="I2006:I2069" si="218">F2006+H2006</f>
        <v>7.55</v>
      </c>
      <c r="J2006" s="223">
        <v>88</v>
      </c>
      <c r="K2006" s="66" t="str">
        <f t="shared" ref="K2006:K2069" si="219">IF(AND(I2006&gt;=9,J2006&gt;=90), "Xuất sắc", IF(AND(I2006&gt;=8,J2006&gt;=80), "Giỏi", "Khá"))</f>
        <v>Khá</v>
      </c>
      <c r="L2006" s="66">
        <f t="shared" ref="L2006:L2069" si="220">IF(K2006="Xuất sắc", 500000, IF(K2006="Giỏi", 450000, 395000))</f>
        <v>395000</v>
      </c>
      <c r="M2006" s="218" t="str">
        <f t="shared" si="214"/>
        <v/>
      </c>
      <c r="N2006" s="219" t="str">
        <f t="shared" si="215"/>
        <v/>
      </c>
      <c r="O2006" s="219">
        <f t="shared" si="216"/>
        <v>1</v>
      </c>
      <c r="Q2006" s="114">
        <v>1</v>
      </c>
    </row>
    <row r="2007" spans="1:17" ht="21.75" customHeight="1" x14ac:dyDescent="0.3">
      <c r="A2007" s="214">
        <f>SUBTOTAL(9,$Q$22:Q2006)+1</f>
        <v>1985</v>
      </c>
      <c r="B2007" s="223">
        <v>105110387</v>
      </c>
      <c r="C2007" s="223" t="s">
        <v>3482</v>
      </c>
      <c r="D2007" s="223" t="s">
        <v>400</v>
      </c>
      <c r="E2007" s="223">
        <v>15</v>
      </c>
      <c r="F2007" s="223">
        <v>7.55</v>
      </c>
      <c r="G2007" s="66" t="str">
        <f>IFERROR(VLOOKUP(B2007:B5047,'DOI TUONG'!$C$2:$E$1306,3,FALSE), "")</f>
        <v/>
      </c>
      <c r="H2007" s="66">
        <f t="shared" si="217"/>
        <v>0</v>
      </c>
      <c r="I2007" s="215">
        <f t="shared" si="218"/>
        <v>7.55</v>
      </c>
      <c r="J2007" s="223">
        <v>88</v>
      </c>
      <c r="K2007" s="66" t="str">
        <f t="shared" si="219"/>
        <v>Khá</v>
      </c>
      <c r="L2007" s="66">
        <f t="shared" si="220"/>
        <v>395000</v>
      </c>
      <c r="M2007" s="218" t="str">
        <f t="shared" si="214"/>
        <v/>
      </c>
      <c r="N2007" s="219" t="str">
        <f t="shared" si="215"/>
        <v/>
      </c>
      <c r="O2007" s="219">
        <f t="shared" si="216"/>
        <v>1</v>
      </c>
      <c r="Q2007" s="114">
        <v>1</v>
      </c>
    </row>
    <row r="2008" spans="1:17" ht="21.75" customHeight="1" x14ac:dyDescent="0.3">
      <c r="A2008" s="214">
        <f>SUBTOTAL(9,$Q$22:Q2007)+1</f>
        <v>1986</v>
      </c>
      <c r="B2008" s="223">
        <v>107110224</v>
      </c>
      <c r="C2008" s="223" t="s">
        <v>3624</v>
      </c>
      <c r="D2008" s="223" t="s">
        <v>162</v>
      </c>
      <c r="E2008" s="223">
        <v>19</v>
      </c>
      <c r="F2008" s="223">
        <v>7.55</v>
      </c>
      <c r="G2008" s="66" t="str">
        <f>IFERROR(VLOOKUP(B2008:B5048,'DOI TUONG'!$C$2:$E$1306,3,FALSE), "")</f>
        <v/>
      </c>
      <c r="H2008" s="66">
        <f t="shared" si="217"/>
        <v>0</v>
      </c>
      <c r="I2008" s="215">
        <f t="shared" si="218"/>
        <v>7.55</v>
      </c>
      <c r="J2008" s="223">
        <v>88</v>
      </c>
      <c r="K2008" s="66" t="str">
        <f t="shared" si="219"/>
        <v>Khá</v>
      </c>
      <c r="L2008" s="66">
        <f t="shared" si="220"/>
        <v>395000</v>
      </c>
      <c r="M2008" s="218" t="str">
        <f t="shared" si="214"/>
        <v/>
      </c>
      <c r="N2008" s="219" t="str">
        <f t="shared" si="215"/>
        <v/>
      </c>
      <c r="O2008" s="219">
        <f t="shared" si="216"/>
        <v>1</v>
      </c>
      <c r="Q2008" s="114">
        <v>1</v>
      </c>
    </row>
    <row r="2009" spans="1:17" ht="21.75" customHeight="1" x14ac:dyDescent="0.3">
      <c r="A2009" s="214">
        <f>SUBTOTAL(9,$Q$22:Q2008)+1</f>
        <v>1987</v>
      </c>
      <c r="B2009" s="223">
        <v>109140054</v>
      </c>
      <c r="C2009" s="223" t="s">
        <v>3873</v>
      </c>
      <c r="D2009" s="223" t="s">
        <v>2273</v>
      </c>
      <c r="E2009" s="223">
        <v>17</v>
      </c>
      <c r="F2009" s="223">
        <v>7.55</v>
      </c>
      <c r="G2009" s="66" t="str">
        <f>IFERROR(VLOOKUP(B2009:B5049,'DOI TUONG'!$C$2:$E$1306,3,FALSE), "")</f>
        <v/>
      </c>
      <c r="H2009" s="66">
        <f t="shared" si="217"/>
        <v>0</v>
      </c>
      <c r="I2009" s="215">
        <f t="shared" si="218"/>
        <v>7.55</v>
      </c>
      <c r="J2009" s="223">
        <v>88</v>
      </c>
      <c r="K2009" s="66" t="str">
        <f t="shared" si="219"/>
        <v>Khá</v>
      </c>
      <c r="L2009" s="66">
        <f t="shared" si="220"/>
        <v>395000</v>
      </c>
      <c r="M2009" s="218" t="str">
        <f t="shared" si="214"/>
        <v/>
      </c>
      <c r="N2009" s="219" t="str">
        <f t="shared" si="215"/>
        <v/>
      </c>
      <c r="O2009" s="219">
        <f t="shared" si="216"/>
        <v>1</v>
      </c>
      <c r="Q2009" s="114">
        <v>1</v>
      </c>
    </row>
    <row r="2010" spans="1:17" ht="21.75" customHeight="1" x14ac:dyDescent="0.3">
      <c r="A2010" s="214">
        <f>SUBTOTAL(9,$Q$22:Q2009)+1</f>
        <v>1988</v>
      </c>
      <c r="B2010" s="223">
        <v>110130035</v>
      </c>
      <c r="C2010" s="223" t="s">
        <v>2350</v>
      </c>
      <c r="D2010" s="223" t="s">
        <v>179</v>
      </c>
      <c r="E2010" s="223">
        <v>15.5</v>
      </c>
      <c r="F2010" s="223">
        <v>7.55</v>
      </c>
      <c r="G2010" s="66" t="str">
        <f>IFERROR(VLOOKUP(B2010:B5050,'DOI TUONG'!$C$2:$E$1306,3,FALSE), "")</f>
        <v/>
      </c>
      <c r="H2010" s="66">
        <f t="shared" si="217"/>
        <v>0</v>
      </c>
      <c r="I2010" s="215">
        <f t="shared" si="218"/>
        <v>7.55</v>
      </c>
      <c r="J2010" s="223">
        <v>88</v>
      </c>
      <c r="K2010" s="66" t="str">
        <f t="shared" si="219"/>
        <v>Khá</v>
      </c>
      <c r="L2010" s="66">
        <f t="shared" si="220"/>
        <v>395000</v>
      </c>
      <c r="M2010" s="218" t="str">
        <f t="shared" si="214"/>
        <v/>
      </c>
      <c r="N2010" s="219" t="str">
        <f t="shared" si="215"/>
        <v/>
      </c>
      <c r="O2010" s="219">
        <f t="shared" si="216"/>
        <v>1</v>
      </c>
      <c r="Q2010" s="114">
        <v>1</v>
      </c>
    </row>
    <row r="2011" spans="1:17" ht="21.75" customHeight="1" x14ac:dyDescent="0.3">
      <c r="A2011" s="214">
        <f>SUBTOTAL(9,$Q$22:Q2010)+1</f>
        <v>1989</v>
      </c>
      <c r="B2011" s="223">
        <v>111110092</v>
      </c>
      <c r="C2011" s="223" t="s">
        <v>4025</v>
      </c>
      <c r="D2011" s="223" t="s">
        <v>160</v>
      </c>
      <c r="E2011" s="223">
        <v>21</v>
      </c>
      <c r="F2011" s="223">
        <v>7.55</v>
      </c>
      <c r="G2011" s="66" t="str">
        <f>IFERROR(VLOOKUP(B2011:B5051,'DOI TUONG'!$C$2:$E$1306,3,FALSE), "")</f>
        <v/>
      </c>
      <c r="H2011" s="66">
        <f t="shared" si="217"/>
        <v>0</v>
      </c>
      <c r="I2011" s="215">
        <f t="shared" si="218"/>
        <v>7.55</v>
      </c>
      <c r="J2011" s="223">
        <v>88</v>
      </c>
      <c r="K2011" s="66" t="str">
        <f t="shared" si="219"/>
        <v>Khá</v>
      </c>
      <c r="L2011" s="66">
        <f t="shared" si="220"/>
        <v>395000</v>
      </c>
      <c r="M2011" s="218" t="str">
        <f t="shared" si="214"/>
        <v/>
      </c>
      <c r="N2011" s="219" t="str">
        <f t="shared" si="215"/>
        <v/>
      </c>
      <c r="O2011" s="219">
        <f t="shared" si="216"/>
        <v>1</v>
      </c>
      <c r="Q2011" s="114">
        <v>1</v>
      </c>
    </row>
    <row r="2012" spans="1:17" ht="21.75" customHeight="1" x14ac:dyDescent="0.3">
      <c r="A2012" s="214">
        <f>SUBTOTAL(9,$Q$22:Q2011)+1</f>
        <v>1990</v>
      </c>
      <c r="B2012" s="223">
        <v>102140176</v>
      </c>
      <c r="C2012" s="223" t="s">
        <v>3363</v>
      </c>
      <c r="D2012" s="223" t="s">
        <v>1859</v>
      </c>
      <c r="E2012" s="223">
        <v>20</v>
      </c>
      <c r="F2012" s="223">
        <v>7.55</v>
      </c>
      <c r="G2012" s="66" t="str">
        <f>IFERROR(VLOOKUP(B2012:B5052,'DOI TUONG'!$C$2:$E$1306,3,FALSE), "")</f>
        <v/>
      </c>
      <c r="H2012" s="66">
        <f t="shared" si="217"/>
        <v>0</v>
      </c>
      <c r="I2012" s="215">
        <f t="shared" si="218"/>
        <v>7.55</v>
      </c>
      <c r="J2012" s="223">
        <v>87</v>
      </c>
      <c r="K2012" s="66" t="str">
        <f t="shared" si="219"/>
        <v>Khá</v>
      </c>
      <c r="L2012" s="66">
        <f t="shared" si="220"/>
        <v>395000</v>
      </c>
      <c r="M2012" s="218" t="str">
        <f t="shared" ref="M2012:M2075" si="221">IF(K2012="Xuất sắc",1,"")</f>
        <v/>
      </c>
      <c r="N2012" s="219" t="str">
        <f t="shared" ref="N2012:N2075" si="222">IF(K2012="Giỏi",1,"")</f>
        <v/>
      </c>
      <c r="O2012" s="219">
        <f t="shared" ref="O2012:O2075" si="223">IF(K2012="Khá",1,"")</f>
        <v>1</v>
      </c>
      <c r="Q2012" s="114">
        <v>1</v>
      </c>
    </row>
    <row r="2013" spans="1:17" ht="21.75" customHeight="1" x14ac:dyDescent="0.3">
      <c r="A2013" s="214">
        <f>SUBTOTAL(9,$Q$22:Q2012)+1</f>
        <v>1991</v>
      </c>
      <c r="B2013" s="223">
        <v>117110154</v>
      </c>
      <c r="C2013" s="223" t="s">
        <v>3746</v>
      </c>
      <c r="D2013" s="223" t="s">
        <v>278</v>
      </c>
      <c r="E2013" s="223">
        <v>19</v>
      </c>
      <c r="F2013" s="223">
        <v>7.55</v>
      </c>
      <c r="G2013" s="66" t="str">
        <f>IFERROR(VLOOKUP(B2013:B5053,'DOI TUONG'!$C$2:$E$1306,3,FALSE), "")</f>
        <v/>
      </c>
      <c r="H2013" s="66">
        <f t="shared" si="217"/>
        <v>0</v>
      </c>
      <c r="I2013" s="215">
        <f t="shared" si="218"/>
        <v>7.55</v>
      </c>
      <c r="J2013" s="223">
        <v>87</v>
      </c>
      <c r="K2013" s="66" t="str">
        <f t="shared" si="219"/>
        <v>Khá</v>
      </c>
      <c r="L2013" s="66">
        <f t="shared" si="220"/>
        <v>395000</v>
      </c>
      <c r="M2013" s="218" t="str">
        <f t="shared" si="221"/>
        <v/>
      </c>
      <c r="N2013" s="219" t="str">
        <f t="shared" si="222"/>
        <v/>
      </c>
      <c r="O2013" s="219">
        <f t="shared" si="223"/>
        <v>1</v>
      </c>
      <c r="Q2013" s="114">
        <v>1</v>
      </c>
    </row>
    <row r="2014" spans="1:17" ht="21.75" customHeight="1" x14ac:dyDescent="0.3">
      <c r="A2014" s="214">
        <f>SUBTOTAL(9,$Q$22:Q2013)+1</f>
        <v>1992</v>
      </c>
      <c r="B2014" s="223">
        <v>121130096</v>
      </c>
      <c r="C2014" s="223" t="s">
        <v>462</v>
      </c>
      <c r="D2014" s="223" t="s">
        <v>199</v>
      </c>
      <c r="E2014" s="223">
        <v>19.5</v>
      </c>
      <c r="F2014" s="223">
        <v>7.35</v>
      </c>
      <c r="G2014" s="66" t="str">
        <f>IFERROR(VLOOKUP(B2014:B5054,'DOI TUONG'!$C$2:$E$1306,3,FALSE), "")</f>
        <v>LP</v>
      </c>
      <c r="H2014" s="66">
        <f t="shared" si="217"/>
        <v>0.2</v>
      </c>
      <c r="I2014" s="215">
        <f t="shared" si="218"/>
        <v>7.55</v>
      </c>
      <c r="J2014" s="223">
        <v>86</v>
      </c>
      <c r="K2014" s="66" t="str">
        <f t="shared" si="219"/>
        <v>Khá</v>
      </c>
      <c r="L2014" s="66">
        <f t="shared" si="220"/>
        <v>395000</v>
      </c>
      <c r="M2014" s="218" t="str">
        <f t="shared" si="221"/>
        <v/>
      </c>
      <c r="N2014" s="219" t="str">
        <f t="shared" si="222"/>
        <v/>
      </c>
      <c r="O2014" s="219">
        <f t="shared" si="223"/>
        <v>1</v>
      </c>
      <c r="Q2014" s="114">
        <v>1</v>
      </c>
    </row>
    <row r="2015" spans="1:17" ht="21.75" customHeight="1" x14ac:dyDescent="0.3">
      <c r="A2015" s="214">
        <f>SUBTOTAL(9,$Q$22:Q2014)+1</f>
        <v>1993</v>
      </c>
      <c r="B2015" s="223">
        <v>109120175</v>
      </c>
      <c r="C2015" s="223" t="s">
        <v>3874</v>
      </c>
      <c r="D2015" s="223" t="s">
        <v>158</v>
      </c>
      <c r="E2015" s="223">
        <v>17</v>
      </c>
      <c r="F2015" s="223">
        <v>7.55</v>
      </c>
      <c r="G2015" s="66" t="str">
        <f>IFERROR(VLOOKUP(B2015:B5055,'DOI TUONG'!$C$2:$E$1306,3,FALSE), "")</f>
        <v/>
      </c>
      <c r="H2015" s="66">
        <f t="shared" si="217"/>
        <v>0</v>
      </c>
      <c r="I2015" s="215">
        <f t="shared" si="218"/>
        <v>7.55</v>
      </c>
      <c r="J2015" s="223">
        <v>85</v>
      </c>
      <c r="K2015" s="66" t="str">
        <f t="shared" si="219"/>
        <v>Khá</v>
      </c>
      <c r="L2015" s="66">
        <f t="shared" si="220"/>
        <v>395000</v>
      </c>
      <c r="M2015" s="218" t="str">
        <f t="shared" si="221"/>
        <v/>
      </c>
      <c r="N2015" s="219" t="str">
        <f t="shared" si="222"/>
        <v/>
      </c>
      <c r="O2015" s="219">
        <f t="shared" si="223"/>
        <v>1</v>
      </c>
      <c r="Q2015" s="114">
        <v>1</v>
      </c>
    </row>
    <row r="2016" spans="1:17" ht="21.75" customHeight="1" x14ac:dyDescent="0.3">
      <c r="A2016" s="214">
        <f>SUBTOTAL(9,$Q$22:Q2015)+1</f>
        <v>1994</v>
      </c>
      <c r="B2016" s="223">
        <v>102130219</v>
      </c>
      <c r="C2016" s="223" t="s">
        <v>3364</v>
      </c>
      <c r="D2016" s="223" t="s">
        <v>53</v>
      </c>
      <c r="E2016" s="223">
        <v>17</v>
      </c>
      <c r="F2016" s="223">
        <v>7.55</v>
      </c>
      <c r="G2016" s="66" t="str">
        <f>IFERROR(VLOOKUP(B2016:B5056,'DOI TUONG'!$C$2:$E$1306,3,FALSE), "")</f>
        <v/>
      </c>
      <c r="H2016" s="66">
        <f t="shared" si="217"/>
        <v>0</v>
      </c>
      <c r="I2016" s="215">
        <f t="shared" si="218"/>
        <v>7.55</v>
      </c>
      <c r="J2016" s="223">
        <v>84</v>
      </c>
      <c r="K2016" s="66" t="str">
        <f t="shared" si="219"/>
        <v>Khá</v>
      </c>
      <c r="L2016" s="66">
        <f t="shared" si="220"/>
        <v>395000</v>
      </c>
      <c r="M2016" s="218" t="str">
        <f t="shared" si="221"/>
        <v/>
      </c>
      <c r="N2016" s="219" t="str">
        <f t="shared" si="222"/>
        <v/>
      </c>
      <c r="O2016" s="219">
        <f t="shared" si="223"/>
        <v>1</v>
      </c>
      <c r="Q2016" s="114">
        <v>1</v>
      </c>
    </row>
    <row r="2017" spans="1:17" ht="21.75" customHeight="1" x14ac:dyDescent="0.3">
      <c r="A2017" s="214">
        <f>SUBTOTAL(9,$Q$22:Q2016)+1</f>
        <v>1995</v>
      </c>
      <c r="B2017" s="223">
        <v>121120106</v>
      </c>
      <c r="C2017" s="223" t="s">
        <v>3703</v>
      </c>
      <c r="D2017" s="223" t="s">
        <v>229</v>
      </c>
      <c r="E2017" s="223">
        <v>15</v>
      </c>
      <c r="F2017" s="223">
        <v>7.55</v>
      </c>
      <c r="G2017" s="66" t="str">
        <f>IFERROR(VLOOKUP(B2017:B5057,'DOI TUONG'!$C$2:$E$1306,3,FALSE), "")</f>
        <v/>
      </c>
      <c r="H2017" s="66">
        <f t="shared" si="217"/>
        <v>0</v>
      </c>
      <c r="I2017" s="215">
        <f t="shared" si="218"/>
        <v>7.55</v>
      </c>
      <c r="J2017" s="223">
        <v>83</v>
      </c>
      <c r="K2017" s="66" t="str">
        <f t="shared" si="219"/>
        <v>Khá</v>
      </c>
      <c r="L2017" s="66">
        <f t="shared" si="220"/>
        <v>395000</v>
      </c>
      <c r="M2017" s="218" t="str">
        <f t="shared" si="221"/>
        <v/>
      </c>
      <c r="N2017" s="219" t="str">
        <f t="shared" si="222"/>
        <v/>
      </c>
      <c r="O2017" s="219">
        <f t="shared" si="223"/>
        <v>1</v>
      </c>
      <c r="Q2017" s="114">
        <v>1</v>
      </c>
    </row>
    <row r="2018" spans="1:17" ht="21.75" customHeight="1" x14ac:dyDescent="0.3">
      <c r="A2018" s="214">
        <f>SUBTOTAL(9,$Q$22:Q2017)+1</f>
        <v>1996</v>
      </c>
      <c r="B2018" s="223">
        <v>121140119</v>
      </c>
      <c r="C2018" s="223" t="s">
        <v>3704</v>
      </c>
      <c r="D2018" s="223" t="s">
        <v>2120</v>
      </c>
      <c r="E2018" s="223">
        <v>24</v>
      </c>
      <c r="F2018" s="223">
        <v>7.55</v>
      </c>
      <c r="G2018" s="66" t="str">
        <f>IFERROR(VLOOKUP(B2018:B5058,'DOI TUONG'!$C$2:$E$1306,3,FALSE), "")</f>
        <v/>
      </c>
      <c r="H2018" s="66">
        <f t="shared" si="217"/>
        <v>0</v>
      </c>
      <c r="I2018" s="215">
        <f t="shared" si="218"/>
        <v>7.55</v>
      </c>
      <c r="J2018" s="223">
        <v>83</v>
      </c>
      <c r="K2018" s="66" t="str">
        <f t="shared" si="219"/>
        <v>Khá</v>
      </c>
      <c r="L2018" s="66">
        <f t="shared" si="220"/>
        <v>395000</v>
      </c>
      <c r="M2018" s="218" t="str">
        <f t="shared" si="221"/>
        <v/>
      </c>
      <c r="N2018" s="219" t="str">
        <f t="shared" si="222"/>
        <v/>
      </c>
      <c r="O2018" s="219">
        <f t="shared" si="223"/>
        <v>1</v>
      </c>
      <c r="Q2018" s="114">
        <v>1</v>
      </c>
    </row>
    <row r="2019" spans="1:17" ht="21.75" customHeight="1" x14ac:dyDescent="0.3">
      <c r="A2019" s="214">
        <f>SUBTOTAL(9,$Q$22:Q2018)+1</f>
        <v>1997</v>
      </c>
      <c r="B2019" s="223">
        <v>121140117</v>
      </c>
      <c r="C2019" s="223" t="s">
        <v>3705</v>
      </c>
      <c r="D2019" s="223" t="s">
        <v>2120</v>
      </c>
      <c r="E2019" s="223">
        <v>21</v>
      </c>
      <c r="F2019" s="223">
        <v>7.55</v>
      </c>
      <c r="G2019" s="66" t="str">
        <f>IFERROR(VLOOKUP(B2019:B5059,'DOI TUONG'!$C$2:$E$1306,3,FALSE), "")</f>
        <v/>
      </c>
      <c r="H2019" s="66">
        <f t="shared" si="217"/>
        <v>0</v>
      </c>
      <c r="I2019" s="215">
        <f t="shared" si="218"/>
        <v>7.55</v>
      </c>
      <c r="J2019" s="223">
        <v>82</v>
      </c>
      <c r="K2019" s="66" t="str">
        <f t="shared" si="219"/>
        <v>Khá</v>
      </c>
      <c r="L2019" s="66">
        <f t="shared" si="220"/>
        <v>395000</v>
      </c>
      <c r="M2019" s="218" t="str">
        <f t="shared" si="221"/>
        <v/>
      </c>
      <c r="N2019" s="219" t="str">
        <f t="shared" si="222"/>
        <v/>
      </c>
      <c r="O2019" s="219">
        <f t="shared" si="223"/>
        <v>1</v>
      </c>
      <c r="Q2019" s="114">
        <v>1</v>
      </c>
    </row>
    <row r="2020" spans="1:17" ht="21.75" customHeight="1" x14ac:dyDescent="0.3">
      <c r="A2020" s="214">
        <f>SUBTOTAL(9,$Q$22:Q2019)+1</f>
        <v>1998</v>
      </c>
      <c r="B2020" s="223">
        <v>105140324</v>
      </c>
      <c r="C2020" s="223" t="s">
        <v>3483</v>
      </c>
      <c r="D2020" s="223" t="s">
        <v>1893</v>
      </c>
      <c r="E2020" s="223">
        <v>19</v>
      </c>
      <c r="F2020" s="223">
        <v>7.55</v>
      </c>
      <c r="G2020" s="66" t="str">
        <f>IFERROR(VLOOKUP(B2020:B5060,'DOI TUONG'!$C$2:$E$1306,3,FALSE), "")</f>
        <v/>
      </c>
      <c r="H2020" s="66">
        <f t="shared" si="217"/>
        <v>0</v>
      </c>
      <c r="I2020" s="215">
        <f t="shared" si="218"/>
        <v>7.55</v>
      </c>
      <c r="J2020" s="223">
        <v>81</v>
      </c>
      <c r="K2020" s="66" t="str">
        <f t="shared" si="219"/>
        <v>Khá</v>
      </c>
      <c r="L2020" s="66">
        <f t="shared" si="220"/>
        <v>395000</v>
      </c>
      <c r="M2020" s="218" t="str">
        <f t="shared" si="221"/>
        <v/>
      </c>
      <c r="N2020" s="219" t="str">
        <f t="shared" si="222"/>
        <v/>
      </c>
      <c r="O2020" s="219">
        <f t="shared" si="223"/>
        <v>1</v>
      </c>
      <c r="Q2020" s="114">
        <v>1</v>
      </c>
    </row>
    <row r="2021" spans="1:17" ht="21.75" customHeight="1" x14ac:dyDescent="0.3">
      <c r="A2021" s="214">
        <f>SUBTOTAL(9,$Q$22:Q2020)+1</f>
        <v>1999</v>
      </c>
      <c r="B2021" s="223">
        <v>107140083</v>
      </c>
      <c r="C2021" s="223" t="s">
        <v>1291</v>
      </c>
      <c r="D2021" s="223" t="s">
        <v>2028</v>
      </c>
      <c r="E2021" s="223">
        <v>22</v>
      </c>
      <c r="F2021" s="223">
        <v>7.34</v>
      </c>
      <c r="G2021" s="66" t="str">
        <f>IFERROR(VLOOKUP(B2021:B5061,'DOI TUONG'!$C$2:$E$1306,3,FALSE), "")</f>
        <v>LP</v>
      </c>
      <c r="H2021" s="66">
        <f t="shared" si="217"/>
        <v>0.2</v>
      </c>
      <c r="I2021" s="215">
        <f t="shared" si="218"/>
        <v>7.54</v>
      </c>
      <c r="J2021" s="223">
        <v>95</v>
      </c>
      <c r="K2021" s="66" t="str">
        <f t="shared" si="219"/>
        <v>Khá</v>
      </c>
      <c r="L2021" s="66">
        <f t="shared" si="220"/>
        <v>395000</v>
      </c>
      <c r="M2021" s="218" t="str">
        <f t="shared" si="221"/>
        <v/>
      </c>
      <c r="N2021" s="219" t="str">
        <f t="shared" si="222"/>
        <v/>
      </c>
      <c r="O2021" s="219">
        <f t="shared" si="223"/>
        <v>1</v>
      </c>
      <c r="Q2021" s="114">
        <v>1</v>
      </c>
    </row>
    <row r="2022" spans="1:17" ht="21.75" customHeight="1" x14ac:dyDescent="0.3">
      <c r="A2022" s="214">
        <f>SUBTOTAL(9,$Q$22:Q2021)+1</f>
        <v>2000</v>
      </c>
      <c r="B2022" s="223">
        <v>105140150</v>
      </c>
      <c r="C2022" s="223" t="s">
        <v>2608</v>
      </c>
      <c r="D2022" s="223" t="s">
        <v>1869</v>
      </c>
      <c r="E2022" s="223">
        <v>14</v>
      </c>
      <c r="F2022" s="223">
        <v>7.24</v>
      </c>
      <c r="G2022" s="66" t="str">
        <f>IFERROR(VLOOKUP(B2022:B5062,'DOI TUONG'!$C$2:$E$1306,3,FALSE), "")</f>
        <v>BT CĐ</v>
      </c>
      <c r="H2022" s="66">
        <f t="shared" si="217"/>
        <v>0.3</v>
      </c>
      <c r="I2022" s="215">
        <f t="shared" si="218"/>
        <v>7.54</v>
      </c>
      <c r="J2022" s="223">
        <v>95</v>
      </c>
      <c r="K2022" s="66" t="str">
        <f t="shared" si="219"/>
        <v>Khá</v>
      </c>
      <c r="L2022" s="66">
        <f t="shared" si="220"/>
        <v>395000</v>
      </c>
      <c r="M2022" s="218" t="str">
        <f t="shared" si="221"/>
        <v/>
      </c>
      <c r="N2022" s="219" t="str">
        <f t="shared" si="222"/>
        <v/>
      </c>
      <c r="O2022" s="219">
        <f t="shared" si="223"/>
        <v>1</v>
      </c>
      <c r="Q2022" s="114">
        <v>1</v>
      </c>
    </row>
    <row r="2023" spans="1:17" ht="21.75" customHeight="1" x14ac:dyDescent="0.3">
      <c r="A2023" s="214">
        <f>SUBTOTAL(9,$Q$22:Q2022)+1</f>
        <v>2001</v>
      </c>
      <c r="B2023" s="223">
        <v>110130171</v>
      </c>
      <c r="C2023" s="223" t="s">
        <v>2890</v>
      </c>
      <c r="D2023" s="223" t="s">
        <v>258</v>
      </c>
      <c r="E2023" s="223">
        <v>16.5</v>
      </c>
      <c r="F2023" s="223">
        <v>7.24</v>
      </c>
      <c r="G2023" s="66" t="str">
        <f>IFERROR(VLOOKUP(B2023:B5063,'DOI TUONG'!$C$2:$E$1306,3,FALSE), "")</f>
        <v>BT CĐ</v>
      </c>
      <c r="H2023" s="66">
        <f t="shared" si="217"/>
        <v>0.3</v>
      </c>
      <c r="I2023" s="215">
        <f t="shared" si="218"/>
        <v>7.54</v>
      </c>
      <c r="J2023" s="223">
        <v>93</v>
      </c>
      <c r="K2023" s="66" t="str">
        <f t="shared" si="219"/>
        <v>Khá</v>
      </c>
      <c r="L2023" s="66">
        <f t="shared" si="220"/>
        <v>395000</v>
      </c>
      <c r="M2023" s="218" t="str">
        <f t="shared" si="221"/>
        <v/>
      </c>
      <c r="N2023" s="219" t="str">
        <f t="shared" si="222"/>
        <v/>
      </c>
      <c r="O2023" s="219">
        <f t="shared" si="223"/>
        <v>1</v>
      </c>
      <c r="Q2023" s="114">
        <v>1</v>
      </c>
    </row>
    <row r="2024" spans="1:17" ht="21.75" customHeight="1" x14ac:dyDescent="0.3">
      <c r="A2024" s="214">
        <f>SUBTOTAL(9,$Q$22:Q2023)+1</f>
        <v>2002</v>
      </c>
      <c r="B2024" s="223">
        <v>102130029</v>
      </c>
      <c r="C2024" s="223" t="s">
        <v>1384</v>
      </c>
      <c r="D2024" s="223" t="s">
        <v>119</v>
      </c>
      <c r="E2024" s="223">
        <v>18</v>
      </c>
      <c r="F2024" s="223">
        <v>7.54</v>
      </c>
      <c r="G2024" s="66" t="str">
        <f>IFERROR(VLOOKUP(B2024:B5064,'DOI TUONG'!$C$2:$E$1306,3,FALSE), "")</f>
        <v/>
      </c>
      <c r="H2024" s="66">
        <f t="shared" si="217"/>
        <v>0</v>
      </c>
      <c r="I2024" s="215">
        <f t="shared" si="218"/>
        <v>7.54</v>
      </c>
      <c r="J2024" s="223">
        <v>90</v>
      </c>
      <c r="K2024" s="66" t="str">
        <f t="shared" si="219"/>
        <v>Khá</v>
      </c>
      <c r="L2024" s="66">
        <f t="shared" si="220"/>
        <v>395000</v>
      </c>
      <c r="M2024" s="218" t="str">
        <f t="shared" si="221"/>
        <v/>
      </c>
      <c r="N2024" s="219" t="str">
        <f t="shared" si="222"/>
        <v/>
      </c>
      <c r="O2024" s="219">
        <f t="shared" si="223"/>
        <v>1</v>
      </c>
      <c r="Q2024" s="114">
        <v>1</v>
      </c>
    </row>
    <row r="2025" spans="1:17" ht="21.75" customHeight="1" x14ac:dyDescent="0.3">
      <c r="A2025" s="214">
        <f>SUBTOTAL(9,$Q$22:Q2024)+1</f>
        <v>2003</v>
      </c>
      <c r="B2025" s="223">
        <v>105130127</v>
      </c>
      <c r="C2025" s="223" t="s">
        <v>3484</v>
      </c>
      <c r="D2025" s="223" t="s">
        <v>265</v>
      </c>
      <c r="E2025" s="223">
        <v>20.5</v>
      </c>
      <c r="F2025" s="223">
        <v>7.54</v>
      </c>
      <c r="G2025" s="66" t="str">
        <f>IFERROR(VLOOKUP(B2025:B5065,'DOI TUONG'!$C$2:$E$1306,3,FALSE), "")</f>
        <v/>
      </c>
      <c r="H2025" s="66">
        <f t="shared" si="217"/>
        <v>0</v>
      </c>
      <c r="I2025" s="215">
        <f t="shared" si="218"/>
        <v>7.54</v>
      </c>
      <c r="J2025" s="223">
        <v>89</v>
      </c>
      <c r="K2025" s="66" t="str">
        <f t="shared" si="219"/>
        <v>Khá</v>
      </c>
      <c r="L2025" s="66">
        <f t="shared" si="220"/>
        <v>395000</v>
      </c>
      <c r="M2025" s="218" t="str">
        <f t="shared" si="221"/>
        <v/>
      </c>
      <c r="N2025" s="219" t="str">
        <f t="shared" si="222"/>
        <v/>
      </c>
      <c r="O2025" s="219">
        <f t="shared" si="223"/>
        <v>1</v>
      </c>
      <c r="Q2025" s="114">
        <v>1</v>
      </c>
    </row>
    <row r="2026" spans="1:17" ht="21.75" customHeight="1" x14ac:dyDescent="0.3">
      <c r="A2026" s="214">
        <f>SUBTOTAL(9,$Q$22:Q2025)+1</f>
        <v>2004</v>
      </c>
      <c r="B2026" s="223">
        <v>107140111</v>
      </c>
      <c r="C2026" s="223" t="s">
        <v>3625</v>
      </c>
      <c r="D2026" s="223" t="s">
        <v>2028</v>
      </c>
      <c r="E2026" s="223">
        <v>22</v>
      </c>
      <c r="F2026" s="223">
        <v>7.54</v>
      </c>
      <c r="G2026" s="66" t="str">
        <f>IFERROR(VLOOKUP(B2026:B5066,'DOI TUONG'!$C$2:$E$1306,3,FALSE), "")</f>
        <v/>
      </c>
      <c r="H2026" s="66">
        <f t="shared" si="217"/>
        <v>0</v>
      </c>
      <c r="I2026" s="215">
        <f t="shared" si="218"/>
        <v>7.54</v>
      </c>
      <c r="J2026" s="223">
        <v>89</v>
      </c>
      <c r="K2026" s="66" t="str">
        <f t="shared" si="219"/>
        <v>Khá</v>
      </c>
      <c r="L2026" s="66">
        <f t="shared" si="220"/>
        <v>395000</v>
      </c>
      <c r="M2026" s="218" t="str">
        <f t="shared" si="221"/>
        <v/>
      </c>
      <c r="N2026" s="219" t="str">
        <f t="shared" si="222"/>
        <v/>
      </c>
      <c r="O2026" s="219">
        <f t="shared" si="223"/>
        <v>1</v>
      </c>
      <c r="Q2026" s="114">
        <v>1</v>
      </c>
    </row>
    <row r="2027" spans="1:17" ht="21.75" customHeight="1" x14ac:dyDescent="0.3">
      <c r="A2027" s="214">
        <f>SUBTOTAL(9,$Q$22:Q2026)+1</f>
        <v>2005</v>
      </c>
      <c r="B2027" s="223">
        <v>101110162</v>
      </c>
      <c r="C2027" s="223" t="s">
        <v>3182</v>
      </c>
      <c r="D2027" s="223" t="s">
        <v>170</v>
      </c>
      <c r="E2027" s="223">
        <v>20</v>
      </c>
      <c r="F2027" s="223">
        <v>7.54</v>
      </c>
      <c r="G2027" s="66" t="str">
        <f>IFERROR(VLOOKUP(B2027:B5067,'DOI TUONG'!$C$2:$E$1306,3,FALSE), "")</f>
        <v/>
      </c>
      <c r="H2027" s="66">
        <f t="shared" si="217"/>
        <v>0</v>
      </c>
      <c r="I2027" s="215">
        <f t="shared" si="218"/>
        <v>7.54</v>
      </c>
      <c r="J2027" s="223">
        <v>88</v>
      </c>
      <c r="K2027" s="66" t="str">
        <f t="shared" si="219"/>
        <v>Khá</v>
      </c>
      <c r="L2027" s="66">
        <f t="shared" si="220"/>
        <v>395000</v>
      </c>
      <c r="M2027" s="218" t="str">
        <f t="shared" si="221"/>
        <v/>
      </c>
      <c r="N2027" s="219" t="str">
        <f t="shared" si="222"/>
        <v/>
      </c>
      <c r="O2027" s="219">
        <f t="shared" si="223"/>
        <v>1</v>
      </c>
      <c r="Q2027" s="114">
        <v>1</v>
      </c>
    </row>
    <row r="2028" spans="1:17" ht="21.75" customHeight="1" x14ac:dyDescent="0.3">
      <c r="A2028" s="214">
        <f>SUBTOTAL(9,$Q$22:Q2027)+1</f>
        <v>2006</v>
      </c>
      <c r="B2028" s="223">
        <v>107130097</v>
      </c>
      <c r="C2028" s="223" t="s">
        <v>1025</v>
      </c>
      <c r="D2028" s="223" t="s">
        <v>289</v>
      </c>
      <c r="E2028" s="223">
        <v>15</v>
      </c>
      <c r="F2028" s="223">
        <v>7.54</v>
      </c>
      <c r="G2028" s="66" t="str">
        <f>IFERROR(VLOOKUP(B2028:B5068,'DOI TUONG'!$C$2:$E$1306,3,FALSE), "")</f>
        <v/>
      </c>
      <c r="H2028" s="66">
        <f t="shared" si="217"/>
        <v>0</v>
      </c>
      <c r="I2028" s="215">
        <f t="shared" si="218"/>
        <v>7.54</v>
      </c>
      <c r="J2028" s="223">
        <v>88</v>
      </c>
      <c r="K2028" s="66" t="str">
        <f t="shared" si="219"/>
        <v>Khá</v>
      </c>
      <c r="L2028" s="66">
        <f t="shared" si="220"/>
        <v>395000</v>
      </c>
      <c r="M2028" s="218" t="str">
        <f t="shared" si="221"/>
        <v/>
      </c>
      <c r="N2028" s="219" t="str">
        <f t="shared" si="222"/>
        <v/>
      </c>
      <c r="O2028" s="219">
        <f t="shared" si="223"/>
        <v>1</v>
      </c>
      <c r="Q2028" s="114">
        <v>1</v>
      </c>
    </row>
    <row r="2029" spans="1:17" ht="21.75" customHeight="1" x14ac:dyDescent="0.3">
      <c r="A2029" s="214">
        <f>SUBTOTAL(9,$Q$22:Q2028)+1</f>
        <v>2007</v>
      </c>
      <c r="B2029" s="223">
        <v>117140036</v>
      </c>
      <c r="C2029" s="223" t="s">
        <v>2157</v>
      </c>
      <c r="D2029" s="223" t="s">
        <v>2144</v>
      </c>
      <c r="E2029" s="223">
        <v>18</v>
      </c>
      <c r="F2029" s="223">
        <v>7.54</v>
      </c>
      <c r="G2029" s="66" t="str">
        <f>IFERROR(VLOOKUP(B2029:B5069,'DOI TUONG'!$C$2:$E$1306,3,FALSE), "")</f>
        <v/>
      </c>
      <c r="H2029" s="66">
        <f t="shared" si="217"/>
        <v>0</v>
      </c>
      <c r="I2029" s="215">
        <f t="shared" si="218"/>
        <v>7.54</v>
      </c>
      <c r="J2029" s="223">
        <v>88</v>
      </c>
      <c r="K2029" s="66" t="str">
        <f t="shared" si="219"/>
        <v>Khá</v>
      </c>
      <c r="L2029" s="66">
        <f t="shared" si="220"/>
        <v>395000</v>
      </c>
      <c r="M2029" s="218" t="str">
        <f t="shared" si="221"/>
        <v/>
      </c>
      <c r="N2029" s="219" t="str">
        <f t="shared" si="222"/>
        <v/>
      </c>
      <c r="O2029" s="219">
        <f t="shared" si="223"/>
        <v>1</v>
      </c>
      <c r="Q2029" s="114">
        <v>1</v>
      </c>
    </row>
    <row r="2030" spans="1:17" ht="21.75" customHeight="1" x14ac:dyDescent="0.3">
      <c r="A2030" s="214">
        <f>SUBTOTAL(9,$Q$22:Q2029)+1</f>
        <v>2008</v>
      </c>
      <c r="B2030" s="223">
        <v>118130215</v>
      </c>
      <c r="C2030" s="223" t="s">
        <v>3820</v>
      </c>
      <c r="D2030" s="223" t="s">
        <v>59</v>
      </c>
      <c r="E2030" s="223">
        <v>19</v>
      </c>
      <c r="F2030" s="223">
        <v>7.54</v>
      </c>
      <c r="G2030" s="66" t="str">
        <f>IFERROR(VLOOKUP(B2030:B5070,'DOI TUONG'!$C$2:$E$1306,3,FALSE), "")</f>
        <v/>
      </c>
      <c r="H2030" s="66">
        <f t="shared" si="217"/>
        <v>0</v>
      </c>
      <c r="I2030" s="215">
        <f t="shared" si="218"/>
        <v>7.54</v>
      </c>
      <c r="J2030" s="223">
        <v>88</v>
      </c>
      <c r="K2030" s="66" t="str">
        <f t="shared" si="219"/>
        <v>Khá</v>
      </c>
      <c r="L2030" s="66">
        <f t="shared" si="220"/>
        <v>395000</v>
      </c>
      <c r="M2030" s="218" t="str">
        <f t="shared" si="221"/>
        <v/>
      </c>
      <c r="N2030" s="219" t="str">
        <f t="shared" si="222"/>
        <v/>
      </c>
      <c r="O2030" s="219">
        <f t="shared" si="223"/>
        <v>1</v>
      </c>
      <c r="Q2030" s="114">
        <v>1</v>
      </c>
    </row>
    <row r="2031" spans="1:17" ht="21.75" customHeight="1" x14ac:dyDescent="0.3">
      <c r="A2031" s="214">
        <f>SUBTOTAL(9,$Q$22:Q2030)+1</f>
        <v>2009</v>
      </c>
      <c r="B2031" s="223">
        <v>109110444</v>
      </c>
      <c r="C2031" s="223" t="s">
        <v>3278</v>
      </c>
      <c r="D2031" s="223" t="s">
        <v>113</v>
      </c>
      <c r="E2031" s="223">
        <v>18</v>
      </c>
      <c r="F2031" s="223">
        <v>7.54</v>
      </c>
      <c r="G2031" s="66" t="str">
        <f>IFERROR(VLOOKUP(B2031:B5071,'DOI TUONG'!$C$2:$E$1306,3,FALSE), "")</f>
        <v/>
      </c>
      <c r="H2031" s="66">
        <f t="shared" si="217"/>
        <v>0</v>
      </c>
      <c r="I2031" s="215">
        <f t="shared" si="218"/>
        <v>7.54</v>
      </c>
      <c r="J2031" s="223">
        <v>88</v>
      </c>
      <c r="K2031" s="66" t="str">
        <f t="shared" si="219"/>
        <v>Khá</v>
      </c>
      <c r="L2031" s="66">
        <f t="shared" si="220"/>
        <v>395000</v>
      </c>
      <c r="M2031" s="218" t="str">
        <f t="shared" si="221"/>
        <v/>
      </c>
      <c r="N2031" s="219" t="str">
        <f t="shared" si="222"/>
        <v/>
      </c>
      <c r="O2031" s="219">
        <f t="shared" si="223"/>
        <v>1</v>
      </c>
      <c r="Q2031" s="114">
        <v>1</v>
      </c>
    </row>
    <row r="2032" spans="1:17" ht="21.75" customHeight="1" x14ac:dyDescent="0.3">
      <c r="A2032" s="214">
        <f>SUBTOTAL(9,$Q$22:Q2031)+1</f>
        <v>2010</v>
      </c>
      <c r="B2032" s="223">
        <v>101120258</v>
      </c>
      <c r="C2032" s="223" t="s">
        <v>3183</v>
      </c>
      <c r="D2032" s="223" t="s">
        <v>101</v>
      </c>
      <c r="E2032" s="223">
        <v>17.5</v>
      </c>
      <c r="F2032" s="223">
        <v>7.54</v>
      </c>
      <c r="G2032" s="66" t="str">
        <f>IFERROR(VLOOKUP(B2032:B5072,'DOI TUONG'!$C$2:$E$1306,3,FALSE), "")</f>
        <v/>
      </c>
      <c r="H2032" s="66">
        <f t="shared" si="217"/>
        <v>0</v>
      </c>
      <c r="I2032" s="215">
        <f t="shared" si="218"/>
        <v>7.54</v>
      </c>
      <c r="J2032" s="223">
        <v>87</v>
      </c>
      <c r="K2032" s="66" t="str">
        <f t="shared" si="219"/>
        <v>Khá</v>
      </c>
      <c r="L2032" s="66">
        <f t="shared" si="220"/>
        <v>395000</v>
      </c>
      <c r="M2032" s="218" t="str">
        <f t="shared" si="221"/>
        <v/>
      </c>
      <c r="N2032" s="219" t="str">
        <f t="shared" si="222"/>
        <v/>
      </c>
      <c r="O2032" s="219">
        <f t="shared" si="223"/>
        <v>1</v>
      </c>
      <c r="Q2032" s="114">
        <v>1</v>
      </c>
    </row>
    <row r="2033" spans="1:17" ht="21.75" customHeight="1" x14ac:dyDescent="0.3">
      <c r="A2033" s="214">
        <f>SUBTOTAL(9,$Q$22:Q2032)+1</f>
        <v>2011</v>
      </c>
      <c r="B2033" s="223">
        <v>107120153</v>
      </c>
      <c r="C2033" s="223" t="s">
        <v>3626</v>
      </c>
      <c r="D2033" s="223" t="s">
        <v>29</v>
      </c>
      <c r="E2033" s="223">
        <v>14</v>
      </c>
      <c r="F2033" s="223">
        <v>7.54</v>
      </c>
      <c r="G2033" s="66" t="str">
        <f>IFERROR(VLOOKUP(B2033:B5073,'DOI TUONG'!$C$2:$E$1306,3,FALSE), "")</f>
        <v/>
      </c>
      <c r="H2033" s="66">
        <f t="shared" si="217"/>
        <v>0</v>
      </c>
      <c r="I2033" s="215">
        <f t="shared" si="218"/>
        <v>7.54</v>
      </c>
      <c r="J2033" s="223">
        <v>87</v>
      </c>
      <c r="K2033" s="66" t="str">
        <f t="shared" si="219"/>
        <v>Khá</v>
      </c>
      <c r="L2033" s="66">
        <f t="shared" si="220"/>
        <v>395000</v>
      </c>
      <c r="M2033" s="218" t="str">
        <f t="shared" si="221"/>
        <v/>
      </c>
      <c r="N2033" s="219" t="str">
        <f t="shared" si="222"/>
        <v/>
      </c>
      <c r="O2033" s="219">
        <f t="shared" si="223"/>
        <v>1</v>
      </c>
      <c r="Q2033" s="114">
        <v>1</v>
      </c>
    </row>
    <row r="2034" spans="1:17" ht="21.75" customHeight="1" x14ac:dyDescent="0.3">
      <c r="A2034" s="214">
        <f>SUBTOTAL(9,$Q$22:Q2033)+1</f>
        <v>2012</v>
      </c>
      <c r="B2034" s="223">
        <v>110120317</v>
      </c>
      <c r="C2034" s="223" t="s">
        <v>159</v>
      </c>
      <c r="D2034" s="223" t="s">
        <v>50</v>
      </c>
      <c r="E2034" s="223">
        <v>14.5</v>
      </c>
      <c r="F2034" s="223">
        <v>7.54</v>
      </c>
      <c r="G2034" s="66" t="str">
        <f>IFERROR(VLOOKUP(B2034:B5074,'DOI TUONG'!$C$2:$E$1306,3,FALSE), "")</f>
        <v/>
      </c>
      <c r="H2034" s="66">
        <f t="shared" si="217"/>
        <v>0</v>
      </c>
      <c r="I2034" s="215">
        <f t="shared" si="218"/>
        <v>7.54</v>
      </c>
      <c r="J2034" s="223">
        <v>87</v>
      </c>
      <c r="K2034" s="66" t="str">
        <f t="shared" si="219"/>
        <v>Khá</v>
      </c>
      <c r="L2034" s="66">
        <f t="shared" si="220"/>
        <v>395000</v>
      </c>
      <c r="M2034" s="218" t="str">
        <f t="shared" si="221"/>
        <v/>
      </c>
      <c r="N2034" s="219" t="str">
        <f t="shared" si="222"/>
        <v/>
      </c>
      <c r="O2034" s="219">
        <f t="shared" si="223"/>
        <v>1</v>
      </c>
      <c r="Q2034" s="114">
        <v>1</v>
      </c>
    </row>
    <row r="2035" spans="1:17" ht="21.75" customHeight="1" x14ac:dyDescent="0.3">
      <c r="A2035" s="214">
        <f>SUBTOTAL(9,$Q$22:Q2034)+1</f>
        <v>2013</v>
      </c>
      <c r="B2035" s="223">
        <v>107140127</v>
      </c>
      <c r="C2035" s="223" t="s">
        <v>2022</v>
      </c>
      <c r="D2035" s="223" t="s">
        <v>1998</v>
      </c>
      <c r="E2035" s="223">
        <v>22</v>
      </c>
      <c r="F2035" s="223">
        <v>7.54</v>
      </c>
      <c r="G2035" s="66" t="str">
        <f>IFERROR(VLOOKUP(B2035:B5075,'DOI TUONG'!$C$2:$E$1306,3,FALSE), "")</f>
        <v/>
      </c>
      <c r="H2035" s="66">
        <f t="shared" si="217"/>
        <v>0</v>
      </c>
      <c r="I2035" s="215">
        <f t="shared" si="218"/>
        <v>7.54</v>
      </c>
      <c r="J2035" s="223">
        <v>86</v>
      </c>
      <c r="K2035" s="66" t="str">
        <f t="shared" si="219"/>
        <v>Khá</v>
      </c>
      <c r="L2035" s="66">
        <f t="shared" si="220"/>
        <v>395000</v>
      </c>
      <c r="M2035" s="218" t="str">
        <f t="shared" si="221"/>
        <v/>
      </c>
      <c r="N2035" s="219" t="str">
        <f t="shared" si="222"/>
        <v/>
      </c>
      <c r="O2035" s="219">
        <f t="shared" si="223"/>
        <v>1</v>
      </c>
      <c r="Q2035" s="114">
        <v>1</v>
      </c>
    </row>
    <row r="2036" spans="1:17" ht="21.75" customHeight="1" x14ac:dyDescent="0.3">
      <c r="A2036" s="214">
        <f>SUBTOTAL(9,$Q$22:Q2035)+1</f>
        <v>2014</v>
      </c>
      <c r="B2036" s="223">
        <v>118110048</v>
      </c>
      <c r="C2036" s="223" t="s">
        <v>2373</v>
      </c>
      <c r="D2036" s="223" t="s">
        <v>178</v>
      </c>
      <c r="E2036" s="223">
        <v>17</v>
      </c>
      <c r="F2036" s="223">
        <v>7.54</v>
      </c>
      <c r="G2036" s="66" t="str">
        <f>IFERROR(VLOOKUP(B2036:B5076,'DOI TUONG'!$C$2:$E$1306,3,FALSE), "")</f>
        <v/>
      </c>
      <c r="H2036" s="66">
        <f t="shared" si="217"/>
        <v>0</v>
      </c>
      <c r="I2036" s="215">
        <f t="shared" si="218"/>
        <v>7.54</v>
      </c>
      <c r="J2036" s="223">
        <v>86</v>
      </c>
      <c r="K2036" s="66" t="str">
        <f t="shared" si="219"/>
        <v>Khá</v>
      </c>
      <c r="L2036" s="66">
        <f t="shared" si="220"/>
        <v>395000</v>
      </c>
      <c r="M2036" s="218" t="str">
        <f t="shared" si="221"/>
        <v/>
      </c>
      <c r="N2036" s="219" t="str">
        <f t="shared" si="222"/>
        <v/>
      </c>
      <c r="O2036" s="219">
        <f t="shared" si="223"/>
        <v>1</v>
      </c>
      <c r="Q2036" s="114">
        <v>1</v>
      </c>
    </row>
    <row r="2037" spans="1:17" ht="21.75" customHeight="1" x14ac:dyDescent="0.3">
      <c r="A2037" s="214">
        <f>SUBTOTAL(9,$Q$22:Q2036)+1</f>
        <v>2015</v>
      </c>
      <c r="B2037" s="223">
        <v>109140048</v>
      </c>
      <c r="C2037" s="223" t="s">
        <v>3875</v>
      </c>
      <c r="D2037" s="223" t="s">
        <v>2273</v>
      </c>
      <c r="E2037" s="223">
        <v>19</v>
      </c>
      <c r="F2037" s="223">
        <v>7.54</v>
      </c>
      <c r="G2037" s="66" t="str">
        <f>IFERROR(VLOOKUP(B2037:B5077,'DOI TUONG'!$C$2:$E$1306,3,FALSE), "")</f>
        <v/>
      </c>
      <c r="H2037" s="66">
        <f t="shared" si="217"/>
        <v>0</v>
      </c>
      <c r="I2037" s="215">
        <f t="shared" si="218"/>
        <v>7.54</v>
      </c>
      <c r="J2037" s="223">
        <v>86</v>
      </c>
      <c r="K2037" s="66" t="str">
        <f t="shared" si="219"/>
        <v>Khá</v>
      </c>
      <c r="L2037" s="66">
        <f t="shared" si="220"/>
        <v>395000</v>
      </c>
      <c r="M2037" s="218" t="str">
        <f t="shared" si="221"/>
        <v/>
      </c>
      <c r="N2037" s="219" t="str">
        <f t="shared" si="222"/>
        <v/>
      </c>
      <c r="O2037" s="219">
        <f t="shared" si="223"/>
        <v>1</v>
      </c>
      <c r="Q2037" s="114">
        <v>1</v>
      </c>
    </row>
    <row r="2038" spans="1:17" ht="21.75" customHeight="1" x14ac:dyDescent="0.3">
      <c r="A2038" s="214">
        <f>SUBTOTAL(9,$Q$22:Q2037)+1</f>
        <v>2016</v>
      </c>
      <c r="B2038" s="223">
        <v>121120107</v>
      </c>
      <c r="C2038" s="223" t="s">
        <v>2124</v>
      </c>
      <c r="D2038" s="223" t="s">
        <v>229</v>
      </c>
      <c r="E2038" s="223">
        <v>19</v>
      </c>
      <c r="F2038" s="223">
        <v>7.54</v>
      </c>
      <c r="G2038" s="66" t="str">
        <f>IFERROR(VLOOKUP(B2038:B5078,'DOI TUONG'!$C$2:$E$1306,3,FALSE), "")</f>
        <v/>
      </c>
      <c r="H2038" s="66">
        <f t="shared" si="217"/>
        <v>0</v>
      </c>
      <c r="I2038" s="215">
        <f t="shared" si="218"/>
        <v>7.54</v>
      </c>
      <c r="J2038" s="223">
        <v>85</v>
      </c>
      <c r="K2038" s="66" t="str">
        <f t="shared" si="219"/>
        <v>Khá</v>
      </c>
      <c r="L2038" s="66">
        <f t="shared" si="220"/>
        <v>395000</v>
      </c>
      <c r="M2038" s="218" t="str">
        <f t="shared" si="221"/>
        <v/>
      </c>
      <c r="N2038" s="219" t="str">
        <f t="shared" si="222"/>
        <v/>
      </c>
      <c r="O2038" s="219">
        <f t="shared" si="223"/>
        <v>1</v>
      </c>
      <c r="Q2038" s="114">
        <v>1</v>
      </c>
    </row>
    <row r="2039" spans="1:17" ht="21.75" customHeight="1" x14ac:dyDescent="0.3">
      <c r="A2039" s="214">
        <f>SUBTOTAL(9,$Q$22:Q2038)+1</f>
        <v>2017</v>
      </c>
      <c r="B2039" s="223">
        <v>110120318</v>
      </c>
      <c r="C2039" s="223" t="s">
        <v>3953</v>
      </c>
      <c r="D2039" s="223" t="s">
        <v>50</v>
      </c>
      <c r="E2039" s="223">
        <v>16.5</v>
      </c>
      <c r="F2039" s="223">
        <v>7.54</v>
      </c>
      <c r="G2039" s="66" t="str">
        <f>IFERROR(VLOOKUP(B2039:B5079,'DOI TUONG'!$C$2:$E$1306,3,FALSE), "")</f>
        <v/>
      </c>
      <c r="H2039" s="66">
        <f t="shared" si="217"/>
        <v>0</v>
      </c>
      <c r="I2039" s="215">
        <f t="shared" si="218"/>
        <v>7.54</v>
      </c>
      <c r="J2039" s="223">
        <v>84</v>
      </c>
      <c r="K2039" s="66" t="str">
        <f t="shared" si="219"/>
        <v>Khá</v>
      </c>
      <c r="L2039" s="66">
        <f t="shared" si="220"/>
        <v>395000</v>
      </c>
      <c r="M2039" s="218" t="str">
        <f t="shared" si="221"/>
        <v/>
      </c>
      <c r="N2039" s="219" t="str">
        <f t="shared" si="222"/>
        <v/>
      </c>
      <c r="O2039" s="219">
        <f t="shared" si="223"/>
        <v>1</v>
      </c>
      <c r="Q2039" s="114">
        <v>1</v>
      </c>
    </row>
    <row r="2040" spans="1:17" ht="21.75" customHeight="1" x14ac:dyDescent="0.3">
      <c r="A2040" s="214">
        <f>SUBTOTAL(9,$Q$22:Q2039)+1</f>
        <v>2018</v>
      </c>
      <c r="B2040" s="223">
        <v>101120098</v>
      </c>
      <c r="C2040" s="223" t="s">
        <v>3184</v>
      </c>
      <c r="D2040" s="223" t="s">
        <v>155</v>
      </c>
      <c r="E2040" s="223">
        <v>19.5</v>
      </c>
      <c r="F2040" s="223">
        <v>7.54</v>
      </c>
      <c r="G2040" s="66" t="str">
        <f>IFERROR(VLOOKUP(B2040:B5080,'DOI TUONG'!$C$2:$E$1306,3,FALSE), "")</f>
        <v/>
      </c>
      <c r="H2040" s="66">
        <f t="shared" si="217"/>
        <v>0</v>
      </c>
      <c r="I2040" s="215">
        <f t="shared" si="218"/>
        <v>7.54</v>
      </c>
      <c r="J2040" s="223">
        <v>83</v>
      </c>
      <c r="K2040" s="66" t="str">
        <f t="shared" si="219"/>
        <v>Khá</v>
      </c>
      <c r="L2040" s="66">
        <f t="shared" si="220"/>
        <v>395000</v>
      </c>
      <c r="M2040" s="218" t="str">
        <f t="shared" si="221"/>
        <v/>
      </c>
      <c r="N2040" s="219" t="str">
        <f t="shared" si="222"/>
        <v/>
      </c>
      <c r="O2040" s="219">
        <f t="shared" si="223"/>
        <v>1</v>
      </c>
      <c r="Q2040" s="114">
        <v>1</v>
      </c>
    </row>
    <row r="2041" spans="1:17" ht="21.75" customHeight="1" x14ac:dyDescent="0.3">
      <c r="A2041" s="214">
        <f>SUBTOTAL(9,$Q$22:Q2040)+1</f>
        <v>2019</v>
      </c>
      <c r="B2041" s="223">
        <v>102110178</v>
      </c>
      <c r="C2041" s="223" t="s">
        <v>3365</v>
      </c>
      <c r="D2041" s="223" t="s">
        <v>115</v>
      </c>
      <c r="E2041" s="223">
        <v>16</v>
      </c>
      <c r="F2041" s="223">
        <v>7.54</v>
      </c>
      <c r="G2041" s="66" t="str">
        <f>IFERROR(VLOOKUP(B2041:B5081,'DOI TUONG'!$C$2:$E$1306,3,FALSE), "")</f>
        <v/>
      </c>
      <c r="H2041" s="66">
        <f t="shared" si="217"/>
        <v>0</v>
      </c>
      <c r="I2041" s="215">
        <f t="shared" si="218"/>
        <v>7.54</v>
      </c>
      <c r="J2041" s="223">
        <v>80</v>
      </c>
      <c r="K2041" s="66" t="str">
        <f t="shared" si="219"/>
        <v>Khá</v>
      </c>
      <c r="L2041" s="66">
        <f t="shared" si="220"/>
        <v>395000</v>
      </c>
      <c r="M2041" s="218" t="str">
        <f t="shared" si="221"/>
        <v/>
      </c>
      <c r="N2041" s="219" t="str">
        <f t="shared" si="222"/>
        <v/>
      </c>
      <c r="O2041" s="219">
        <f t="shared" si="223"/>
        <v>1</v>
      </c>
      <c r="Q2041" s="114">
        <v>1</v>
      </c>
    </row>
    <row r="2042" spans="1:17" ht="21.75" customHeight="1" x14ac:dyDescent="0.3">
      <c r="A2042" s="214">
        <f>SUBTOTAL(9,$Q$22:Q2041)+1</f>
        <v>2020</v>
      </c>
      <c r="B2042" s="223">
        <v>121140074</v>
      </c>
      <c r="C2042" s="223" t="s">
        <v>3706</v>
      </c>
      <c r="D2042" s="223" t="s">
        <v>2120</v>
      </c>
      <c r="E2042" s="223">
        <v>18</v>
      </c>
      <c r="F2042" s="223">
        <v>7.54</v>
      </c>
      <c r="G2042" s="66" t="str">
        <f>IFERROR(VLOOKUP(B2042:B5082,'DOI TUONG'!$C$2:$E$1306,3,FALSE), "")</f>
        <v/>
      </c>
      <c r="H2042" s="66">
        <f t="shared" si="217"/>
        <v>0</v>
      </c>
      <c r="I2042" s="215">
        <f t="shared" si="218"/>
        <v>7.54</v>
      </c>
      <c r="J2042" s="223">
        <v>80</v>
      </c>
      <c r="K2042" s="66" t="str">
        <f t="shared" si="219"/>
        <v>Khá</v>
      </c>
      <c r="L2042" s="66">
        <f t="shared" si="220"/>
        <v>395000</v>
      </c>
      <c r="M2042" s="218" t="str">
        <f t="shared" si="221"/>
        <v/>
      </c>
      <c r="N2042" s="219" t="str">
        <f t="shared" si="222"/>
        <v/>
      </c>
      <c r="O2042" s="219">
        <f t="shared" si="223"/>
        <v>1</v>
      </c>
      <c r="Q2042" s="114">
        <v>1</v>
      </c>
    </row>
    <row r="2043" spans="1:17" ht="21.75" customHeight="1" x14ac:dyDescent="0.3">
      <c r="A2043" s="214">
        <f>SUBTOTAL(9,$Q$22:Q2042)+1</f>
        <v>2021</v>
      </c>
      <c r="B2043" s="223">
        <v>121140081</v>
      </c>
      <c r="C2043" s="223" t="s">
        <v>3707</v>
      </c>
      <c r="D2043" s="223" t="s">
        <v>2120</v>
      </c>
      <c r="E2043" s="223">
        <v>16</v>
      </c>
      <c r="F2043" s="223">
        <v>7.54</v>
      </c>
      <c r="G2043" s="66" t="str">
        <f>IFERROR(VLOOKUP(B2043:B5083,'DOI TUONG'!$C$2:$E$1306,3,FALSE), "")</f>
        <v/>
      </c>
      <c r="H2043" s="66">
        <f t="shared" si="217"/>
        <v>0</v>
      </c>
      <c r="I2043" s="215">
        <f t="shared" si="218"/>
        <v>7.54</v>
      </c>
      <c r="J2043" s="223">
        <v>79</v>
      </c>
      <c r="K2043" s="66" t="str">
        <f t="shared" si="219"/>
        <v>Khá</v>
      </c>
      <c r="L2043" s="66">
        <f t="shared" si="220"/>
        <v>395000</v>
      </c>
      <c r="M2043" s="218" t="str">
        <f t="shared" si="221"/>
        <v/>
      </c>
      <c r="N2043" s="219" t="str">
        <f t="shared" si="222"/>
        <v/>
      </c>
      <c r="O2043" s="219">
        <f t="shared" si="223"/>
        <v>1</v>
      </c>
      <c r="Q2043" s="114">
        <v>1</v>
      </c>
    </row>
    <row r="2044" spans="1:17" ht="21.75" customHeight="1" x14ac:dyDescent="0.3">
      <c r="A2044" s="214">
        <f>SUBTOTAL(9,$Q$22:Q2043)+1</f>
        <v>2022</v>
      </c>
      <c r="B2044" s="223">
        <v>101110257</v>
      </c>
      <c r="C2044" s="223" t="s">
        <v>3185</v>
      </c>
      <c r="D2044" s="223" t="s">
        <v>333</v>
      </c>
      <c r="E2044" s="223">
        <v>20</v>
      </c>
      <c r="F2044" s="223">
        <v>7.53</v>
      </c>
      <c r="G2044" s="66" t="str">
        <f>IFERROR(VLOOKUP(B2044:B5084,'DOI TUONG'!$C$2:$E$1306,3,FALSE), "")</f>
        <v/>
      </c>
      <c r="H2044" s="66">
        <f t="shared" si="217"/>
        <v>0</v>
      </c>
      <c r="I2044" s="215">
        <f t="shared" si="218"/>
        <v>7.53</v>
      </c>
      <c r="J2044" s="223">
        <v>88</v>
      </c>
      <c r="K2044" s="66" t="str">
        <f t="shared" si="219"/>
        <v>Khá</v>
      </c>
      <c r="L2044" s="66">
        <f t="shared" si="220"/>
        <v>395000</v>
      </c>
      <c r="M2044" s="218" t="str">
        <f t="shared" si="221"/>
        <v/>
      </c>
      <c r="N2044" s="219" t="str">
        <f t="shared" si="222"/>
        <v/>
      </c>
      <c r="O2044" s="219">
        <f t="shared" si="223"/>
        <v>1</v>
      </c>
      <c r="Q2044" s="114">
        <v>1</v>
      </c>
    </row>
    <row r="2045" spans="1:17" ht="21.75" customHeight="1" x14ac:dyDescent="0.3">
      <c r="A2045" s="214">
        <f>SUBTOTAL(9,$Q$22:Q2044)+1</f>
        <v>2023</v>
      </c>
      <c r="B2045" s="223">
        <v>106110152</v>
      </c>
      <c r="C2045" s="223" t="s">
        <v>1965</v>
      </c>
      <c r="D2045" s="223" t="s">
        <v>196</v>
      </c>
      <c r="E2045" s="223">
        <v>15</v>
      </c>
      <c r="F2045" s="223">
        <v>7.53</v>
      </c>
      <c r="G2045" s="66" t="str">
        <f>IFERROR(VLOOKUP(B2045:B5085,'DOI TUONG'!$C$2:$E$1306,3,FALSE), "")</f>
        <v/>
      </c>
      <c r="H2045" s="66">
        <f t="shared" si="217"/>
        <v>0</v>
      </c>
      <c r="I2045" s="215">
        <f t="shared" si="218"/>
        <v>7.53</v>
      </c>
      <c r="J2045" s="223">
        <v>88</v>
      </c>
      <c r="K2045" s="66" t="str">
        <f t="shared" si="219"/>
        <v>Khá</v>
      </c>
      <c r="L2045" s="66">
        <f t="shared" si="220"/>
        <v>395000</v>
      </c>
      <c r="M2045" s="218" t="str">
        <f t="shared" si="221"/>
        <v/>
      </c>
      <c r="N2045" s="219" t="str">
        <f t="shared" si="222"/>
        <v/>
      </c>
      <c r="O2045" s="219">
        <f t="shared" si="223"/>
        <v>1</v>
      </c>
      <c r="Q2045" s="114">
        <v>1</v>
      </c>
    </row>
    <row r="2046" spans="1:17" ht="21.75" customHeight="1" x14ac:dyDescent="0.3">
      <c r="A2046" s="214">
        <f>SUBTOTAL(9,$Q$22:Q2045)+1</f>
        <v>2024</v>
      </c>
      <c r="B2046" s="223">
        <v>107130094</v>
      </c>
      <c r="C2046" s="223" t="s">
        <v>3627</v>
      </c>
      <c r="D2046" s="223" t="s">
        <v>289</v>
      </c>
      <c r="E2046" s="223">
        <v>16</v>
      </c>
      <c r="F2046" s="223">
        <v>7.53</v>
      </c>
      <c r="G2046" s="66" t="str">
        <f>IFERROR(VLOOKUP(B2046:B5086,'DOI TUONG'!$C$2:$E$1306,3,FALSE), "")</f>
        <v/>
      </c>
      <c r="H2046" s="66">
        <f t="shared" si="217"/>
        <v>0</v>
      </c>
      <c r="I2046" s="215">
        <f t="shared" si="218"/>
        <v>7.53</v>
      </c>
      <c r="J2046" s="223">
        <v>88</v>
      </c>
      <c r="K2046" s="66" t="str">
        <f t="shared" si="219"/>
        <v>Khá</v>
      </c>
      <c r="L2046" s="66">
        <f t="shared" si="220"/>
        <v>395000</v>
      </c>
      <c r="M2046" s="218" t="str">
        <f t="shared" si="221"/>
        <v/>
      </c>
      <c r="N2046" s="219" t="str">
        <f t="shared" si="222"/>
        <v/>
      </c>
      <c r="O2046" s="219">
        <f t="shared" si="223"/>
        <v>1</v>
      </c>
      <c r="Q2046" s="114">
        <v>1</v>
      </c>
    </row>
    <row r="2047" spans="1:17" ht="21.75" customHeight="1" x14ac:dyDescent="0.3">
      <c r="A2047" s="214">
        <f>SUBTOTAL(9,$Q$22:Q2046)+1</f>
        <v>2025</v>
      </c>
      <c r="B2047" s="223">
        <v>118130137</v>
      </c>
      <c r="C2047" s="223" t="s">
        <v>2228</v>
      </c>
      <c r="D2047" s="223" t="s">
        <v>59</v>
      </c>
      <c r="E2047" s="223">
        <v>18</v>
      </c>
      <c r="F2047" s="223">
        <v>7.53</v>
      </c>
      <c r="G2047" s="66" t="str">
        <f>IFERROR(VLOOKUP(B2047:B5087,'DOI TUONG'!$C$2:$E$1306,3,FALSE), "")</f>
        <v/>
      </c>
      <c r="H2047" s="66">
        <f t="shared" si="217"/>
        <v>0</v>
      </c>
      <c r="I2047" s="215">
        <f t="shared" si="218"/>
        <v>7.53</v>
      </c>
      <c r="J2047" s="223">
        <v>88</v>
      </c>
      <c r="K2047" s="66" t="str">
        <f t="shared" si="219"/>
        <v>Khá</v>
      </c>
      <c r="L2047" s="66">
        <f t="shared" si="220"/>
        <v>395000</v>
      </c>
      <c r="M2047" s="218" t="str">
        <f t="shared" si="221"/>
        <v/>
      </c>
      <c r="N2047" s="219" t="str">
        <f t="shared" si="222"/>
        <v/>
      </c>
      <c r="O2047" s="219">
        <f t="shared" si="223"/>
        <v>1</v>
      </c>
      <c r="Q2047" s="114">
        <v>1</v>
      </c>
    </row>
    <row r="2048" spans="1:17" ht="21.75" customHeight="1" x14ac:dyDescent="0.3">
      <c r="A2048" s="214">
        <f>SUBTOTAL(9,$Q$22:Q2047)+1</f>
        <v>2026</v>
      </c>
      <c r="B2048" s="223">
        <v>106110072</v>
      </c>
      <c r="C2048" s="223" t="s">
        <v>1727</v>
      </c>
      <c r="D2048" s="223" t="s">
        <v>335</v>
      </c>
      <c r="E2048" s="223">
        <v>15</v>
      </c>
      <c r="F2048" s="223">
        <v>7.53</v>
      </c>
      <c r="G2048" s="66" t="str">
        <f>IFERROR(VLOOKUP(B2048:B5088,'DOI TUONG'!$C$2:$E$1306,3,FALSE), "")</f>
        <v/>
      </c>
      <c r="H2048" s="66">
        <f t="shared" si="217"/>
        <v>0</v>
      </c>
      <c r="I2048" s="215">
        <f t="shared" si="218"/>
        <v>7.53</v>
      </c>
      <c r="J2048" s="223">
        <v>87</v>
      </c>
      <c r="K2048" s="66" t="str">
        <f t="shared" si="219"/>
        <v>Khá</v>
      </c>
      <c r="L2048" s="66">
        <f t="shared" si="220"/>
        <v>395000</v>
      </c>
      <c r="M2048" s="218" t="str">
        <f t="shared" si="221"/>
        <v/>
      </c>
      <c r="N2048" s="219" t="str">
        <f t="shared" si="222"/>
        <v/>
      </c>
      <c r="O2048" s="219">
        <f t="shared" si="223"/>
        <v>1</v>
      </c>
      <c r="Q2048" s="114">
        <v>1</v>
      </c>
    </row>
    <row r="2049" spans="1:17" ht="21.75" customHeight="1" x14ac:dyDescent="0.3">
      <c r="A2049" s="214">
        <f>SUBTOTAL(9,$Q$22:Q2048)+1</f>
        <v>2027</v>
      </c>
      <c r="B2049" s="223">
        <v>109120205</v>
      </c>
      <c r="C2049" s="223" t="s">
        <v>2283</v>
      </c>
      <c r="D2049" s="223" t="s">
        <v>158</v>
      </c>
      <c r="E2049" s="223">
        <v>19</v>
      </c>
      <c r="F2049" s="223">
        <v>7.53</v>
      </c>
      <c r="G2049" s="66" t="str">
        <f>IFERROR(VLOOKUP(B2049:B5089,'DOI TUONG'!$C$2:$E$1306,3,FALSE), "")</f>
        <v/>
      </c>
      <c r="H2049" s="66">
        <f t="shared" si="217"/>
        <v>0</v>
      </c>
      <c r="I2049" s="215">
        <f t="shared" si="218"/>
        <v>7.53</v>
      </c>
      <c r="J2049" s="223">
        <v>87</v>
      </c>
      <c r="K2049" s="66" t="str">
        <f t="shared" si="219"/>
        <v>Khá</v>
      </c>
      <c r="L2049" s="66">
        <f t="shared" si="220"/>
        <v>395000</v>
      </c>
      <c r="M2049" s="218" t="str">
        <f t="shared" si="221"/>
        <v/>
      </c>
      <c r="N2049" s="219" t="str">
        <f t="shared" si="222"/>
        <v/>
      </c>
      <c r="O2049" s="219">
        <f t="shared" si="223"/>
        <v>1</v>
      </c>
      <c r="Q2049" s="114">
        <v>1</v>
      </c>
    </row>
    <row r="2050" spans="1:17" ht="21.75" customHeight="1" x14ac:dyDescent="0.3">
      <c r="A2050" s="214">
        <f>SUBTOTAL(9,$Q$22:Q2049)+1</f>
        <v>2028</v>
      </c>
      <c r="B2050" s="223">
        <v>107130219</v>
      </c>
      <c r="C2050" s="223" t="s">
        <v>2044</v>
      </c>
      <c r="D2050" s="223" t="s">
        <v>328</v>
      </c>
      <c r="E2050" s="223">
        <v>16</v>
      </c>
      <c r="F2050" s="223">
        <v>7.53</v>
      </c>
      <c r="G2050" s="66" t="str">
        <f>IFERROR(VLOOKUP(B2050:B5090,'DOI TUONG'!$C$2:$E$1306,3,FALSE), "")</f>
        <v/>
      </c>
      <c r="H2050" s="66">
        <f t="shared" si="217"/>
        <v>0</v>
      </c>
      <c r="I2050" s="215">
        <f t="shared" si="218"/>
        <v>7.53</v>
      </c>
      <c r="J2050" s="223">
        <v>86</v>
      </c>
      <c r="K2050" s="66" t="str">
        <f t="shared" si="219"/>
        <v>Khá</v>
      </c>
      <c r="L2050" s="66">
        <f t="shared" si="220"/>
        <v>395000</v>
      </c>
      <c r="M2050" s="218" t="str">
        <f t="shared" si="221"/>
        <v/>
      </c>
      <c r="N2050" s="219" t="str">
        <f t="shared" si="222"/>
        <v/>
      </c>
      <c r="O2050" s="219">
        <f t="shared" si="223"/>
        <v>1</v>
      </c>
      <c r="Q2050" s="114">
        <v>1</v>
      </c>
    </row>
    <row r="2051" spans="1:17" ht="21.75" customHeight="1" x14ac:dyDescent="0.3">
      <c r="A2051" s="214">
        <f>SUBTOTAL(9,$Q$22:Q2050)+1</f>
        <v>2029</v>
      </c>
      <c r="B2051" s="223">
        <v>101120135</v>
      </c>
      <c r="C2051" s="223" t="s">
        <v>3186</v>
      </c>
      <c r="D2051" s="223" t="s">
        <v>155</v>
      </c>
      <c r="E2051" s="223">
        <v>17.5</v>
      </c>
      <c r="F2051" s="223">
        <v>7.53</v>
      </c>
      <c r="G2051" s="66" t="str">
        <f>IFERROR(VLOOKUP(B2051:B5091,'DOI TUONG'!$C$2:$E$1306,3,FALSE), "")</f>
        <v/>
      </c>
      <c r="H2051" s="66">
        <f t="shared" si="217"/>
        <v>0</v>
      </c>
      <c r="I2051" s="215">
        <f t="shared" si="218"/>
        <v>7.53</v>
      </c>
      <c r="J2051" s="223">
        <v>85</v>
      </c>
      <c r="K2051" s="66" t="str">
        <f t="shared" si="219"/>
        <v>Khá</v>
      </c>
      <c r="L2051" s="66">
        <f t="shared" si="220"/>
        <v>395000</v>
      </c>
      <c r="M2051" s="218" t="str">
        <f t="shared" si="221"/>
        <v/>
      </c>
      <c r="N2051" s="219" t="str">
        <f t="shared" si="222"/>
        <v/>
      </c>
      <c r="O2051" s="219">
        <f t="shared" si="223"/>
        <v>1</v>
      </c>
      <c r="Q2051" s="114">
        <v>1</v>
      </c>
    </row>
    <row r="2052" spans="1:17" ht="21.75" customHeight="1" x14ac:dyDescent="0.3">
      <c r="A2052" s="214">
        <f>SUBTOTAL(9,$Q$22:Q2051)+1</f>
        <v>2030</v>
      </c>
      <c r="B2052" s="223">
        <v>105130009</v>
      </c>
      <c r="C2052" s="223" t="s">
        <v>3485</v>
      </c>
      <c r="D2052" s="223" t="s">
        <v>369</v>
      </c>
      <c r="E2052" s="223">
        <v>15.5</v>
      </c>
      <c r="F2052" s="223">
        <v>7.53</v>
      </c>
      <c r="G2052" s="66" t="str">
        <f>IFERROR(VLOOKUP(B2052:B5092,'DOI TUONG'!$C$2:$E$1306,3,FALSE), "")</f>
        <v/>
      </c>
      <c r="H2052" s="66">
        <f t="shared" si="217"/>
        <v>0</v>
      </c>
      <c r="I2052" s="215">
        <f t="shared" si="218"/>
        <v>7.53</v>
      </c>
      <c r="J2052" s="223">
        <v>85</v>
      </c>
      <c r="K2052" s="66" t="str">
        <f t="shared" si="219"/>
        <v>Khá</v>
      </c>
      <c r="L2052" s="66">
        <f t="shared" si="220"/>
        <v>395000</v>
      </c>
      <c r="M2052" s="218" t="str">
        <f t="shared" si="221"/>
        <v/>
      </c>
      <c r="N2052" s="219" t="str">
        <f t="shared" si="222"/>
        <v/>
      </c>
      <c r="O2052" s="219">
        <f t="shared" si="223"/>
        <v>1</v>
      </c>
      <c r="Q2052" s="114">
        <v>1</v>
      </c>
    </row>
    <row r="2053" spans="1:17" ht="21.75" customHeight="1" x14ac:dyDescent="0.3">
      <c r="A2053" s="214">
        <f>SUBTOTAL(9,$Q$22:Q2052)+1</f>
        <v>2031</v>
      </c>
      <c r="B2053" s="223">
        <v>107140152</v>
      </c>
      <c r="C2053" s="223" t="s">
        <v>3628</v>
      </c>
      <c r="D2053" s="223" t="s">
        <v>1998</v>
      </c>
      <c r="E2053" s="223">
        <v>29</v>
      </c>
      <c r="F2053" s="223">
        <v>7.53</v>
      </c>
      <c r="G2053" s="66" t="str">
        <f>IFERROR(VLOOKUP(B2053:B5093,'DOI TUONG'!$C$2:$E$1306,3,FALSE), "")</f>
        <v/>
      </c>
      <c r="H2053" s="66">
        <f t="shared" si="217"/>
        <v>0</v>
      </c>
      <c r="I2053" s="215">
        <f t="shared" si="218"/>
        <v>7.53</v>
      </c>
      <c r="J2053" s="223">
        <v>85</v>
      </c>
      <c r="K2053" s="66" t="str">
        <f t="shared" si="219"/>
        <v>Khá</v>
      </c>
      <c r="L2053" s="66">
        <f t="shared" si="220"/>
        <v>395000</v>
      </c>
      <c r="M2053" s="218" t="str">
        <f t="shared" si="221"/>
        <v/>
      </c>
      <c r="N2053" s="219" t="str">
        <f t="shared" si="222"/>
        <v/>
      </c>
      <c r="O2053" s="219">
        <f t="shared" si="223"/>
        <v>1</v>
      </c>
      <c r="Q2053" s="114">
        <v>1</v>
      </c>
    </row>
    <row r="2054" spans="1:17" ht="21.75" customHeight="1" x14ac:dyDescent="0.3">
      <c r="A2054" s="214">
        <f>SUBTOTAL(9,$Q$22:Q2053)+1</f>
        <v>2032</v>
      </c>
      <c r="B2054" s="223">
        <v>121120050</v>
      </c>
      <c r="C2054" s="223" t="s">
        <v>3708</v>
      </c>
      <c r="D2054" s="223" t="s">
        <v>229</v>
      </c>
      <c r="E2054" s="223">
        <v>17</v>
      </c>
      <c r="F2054" s="223">
        <v>7.53</v>
      </c>
      <c r="G2054" s="66" t="str">
        <f>IFERROR(VLOOKUP(B2054:B5094,'DOI TUONG'!$C$2:$E$1306,3,FALSE), "")</f>
        <v/>
      </c>
      <c r="H2054" s="66">
        <f t="shared" si="217"/>
        <v>0</v>
      </c>
      <c r="I2054" s="215">
        <f t="shared" si="218"/>
        <v>7.53</v>
      </c>
      <c r="J2054" s="223">
        <v>85</v>
      </c>
      <c r="K2054" s="66" t="str">
        <f t="shared" si="219"/>
        <v>Khá</v>
      </c>
      <c r="L2054" s="66">
        <f t="shared" si="220"/>
        <v>395000</v>
      </c>
      <c r="M2054" s="218" t="str">
        <f t="shared" si="221"/>
        <v/>
      </c>
      <c r="N2054" s="219" t="str">
        <f t="shared" si="222"/>
        <v/>
      </c>
      <c r="O2054" s="219">
        <f t="shared" si="223"/>
        <v>1</v>
      </c>
      <c r="Q2054" s="114">
        <v>1</v>
      </c>
    </row>
    <row r="2055" spans="1:17" ht="21.75" customHeight="1" x14ac:dyDescent="0.3">
      <c r="A2055" s="214">
        <f>SUBTOTAL(9,$Q$22:Q2054)+1</f>
        <v>2033</v>
      </c>
      <c r="B2055" s="223">
        <v>117130108</v>
      </c>
      <c r="C2055" s="223" t="s">
        <v>3759</v>
      </c>
      <c r="D2055" s="223" t="s">
        <v>70</v>
      </c>
      <c r="E2055" s="223">
        <v>18</v>
      </c>
      <c r="F2055" s="223">
        <v>7.33</v>
      </c>
      <c r="G2055" s="66" t="str">
        <f>IFERROR(VLOOKUP(B2055:B5095,'DOI TUONG'!$C$2:$E$1306,3,FALSE), "")</f>
        <v>GK 0.2</v>
      </c>
      <c r="H2055" s="66">
        <f t="shared" si="217"/>
        <v>0.2</v>
      </c>
      <c r="I2055" s="215">
        <f t="shared" si="218"/>
        <v>7.53</v>
      </c>
      <c r="J2055" s="223">
        <v>85</v>
      </c>
      <c r="K2055" s="66" t="str">
        <f t="shared" si="219"/>
        <v>Khá</v>
      </c>
      <c r="L2055" s="66">
        <f t="shared" si="220"/>
        <v>395000</v>
      </c>
      <c r="M2055" s="218" t="str">
        <f t="shared" si="221"/>
        <v/>
      </c>
      <c r="N2055" s="219" t="str">
        <f t="shared" si="222"/>
        <v/>
      </c>
      <c r="O2055" s="219">
        <f t="shared" si="223"/>
        <v>1</v>
      </c>
      <c r="Q2055" s="114">
        <v>1</v>
      </c>
    </row>
    <row r="2056" spans="1:17" ht="21.75" customHeight="1" x14ac:dyDescent="0.3">
      <c r="A2056" s="214">
        <f>SUBTOTAL(9,$Q$22:Q2055)+1</f>
        <v>2034</v>
      </c>
      <c r="B2056" s="223">
        <v>105120440</v>
      </c>
      <c r="C2056" s="223" t="s">
        <v>1360</v>
      </c>
      <c r="D2056" s="223" t="s">
        <v>168</v>
      </c>
      <c r="E2056" s="223">
        <v>16</v>
      </c>
      <c r="F2056" s="223">
        <v>7.53</v>
      </c>
      <c r="G2056" s="66" t="str">
        <f>IFERROR(VLOOKUP(B2056:B5096,'DOI TUONG'!$C$2:$E$1306,3,FALSE), "")</f>
        <v/>
      </c>
      <c r="H2056" s="66">
        <f t="shared" si="217"/>
        <v>0</v>
      </c>
      <c r="I2056" s="215">
        <f t="shared" si="218"/>
        <v>7.53</v>
      </c>
      <c r="J2056" s="223">
        <v>84</v>
      </c>
      <c r="K2056" s="66" t="str">
        <f t="shared" si="219"/>
        <v>Khá</v>
      </c>
      <c r="L2056" s="66">
        <f t="shared" si="220"/>
        <v>395000</v>
      </c>
      <c r="M2056" s="218" t="str">
        <f t="shared" si="221"/>
        <v/>
      </c>
      <c r="N2056" s="219" t="str">
        <f t="shared" si="222"/>
        <v/>
      </c>
      <c r="O2056" s="219">
        <f t="shared" si="223"/>
        <v>1</v>
      </c>
      <c r="Q2056" s="114">
        <v>1</v>
      </c>
    </row>
    <row r="2057" spans="1:17" ht="21.75" customHeight="1" x14ac:dyDescent="0.3">
      <c r="A2057" s="214">
        <f>SUBTOTAL(9,$Q$22:Q2056)+1</f>
        <v>2035</v>
      </c>
      <c r="B2057" s="223">
        <v>101120144</v>
      </c>
      <c r="C2057" s="223" t="s">
        <v>3187</v>
      </c>
      <c r="D2057" s="223" t="s">
        <v>155</v>
      </c>
      <c r="E2057" s="223">
        <v>17.5</v>
      </c>
      <c r="F2057" s="223">
        <v>7.53</v>
      </c>
      <c r="G2057" s="66" t="str">
        <f>IFERROR(VLOOKUP(B2057:B5097,'DOI TUONG'!$C$2:$E$1306,3,FALSE), "")</f>
        <v/>
      </c>
      <c r="H2057" s="66">
        <f t="shared" si="217"/>
        <v>0</v>
      </c>
      <c r="I2057" s="215">
        <f t="shared" si="218"/>
        <v>7.53</v>
      </c>
      <c r="J2057" s="223">
        <v>82</v>
      </c>
      <c r="K2057" s="66" t="str">
        <f t="shared" si="219"/>
        <v>Khá</v>
      </c>
      <c r="L2057" s="66">
        <f t="shared" si="220"/>
        <v>395000</v>
      </c>
      <c r="M2057" s="218" t="str">
        <f t="shared" si="221"/>
        <v/>
      </c>
      <c r="N2057" s="219" t="str">
        <f t="shared" si="222"/>
        <v/>
      </c>
      <c r="O2057" s="219">
        <f t="shared" si="223"/>
        <v>1</v>
      </c>
      <c r="Q2057" s="114">
        <v>1</v>
      </c>
    </row>
    <row r="2058" spans="1:17" ht="21.75" customHeight="1" x14ac:dyDescent="0.3">
      <c r="A2058" s="214">
        <f>SUBTOTAL(9,$Q$22:Q2057)+1</f>
        <v>2036</v>
      </c>
      <c r="B2058" s="223">
        <v>118110198</v>
      </c>
      <c r="C2058" s="223" t="s">
        <v>3821</v>
      </c>
      <c r="D2058" s="223" t="s">
        <v>95</v>
      </c>
      <c r="E2058" s="223">
        <v>20</v>
      </c>
      <c r="F2058" s="223">
        <v>7.53</v>
      </c>
      <c r="G2058" s="66" t="str">
        <f>IFERROR(VLOOKUP(B2058:B5098,'DOI TUONG'!$C$2:$E$1306,3,FALSE), "")</f>
        <v/>
      </c>
      <c r="H2058" s="66">
        <f t="shared" si="217"/>
        <v>0</v>
      </c>
      <c r="I2058" s="215">
        <f t="shared" si="218"/>
        <v>7.53</v>
      </c>
      <c r="J2058" s="223">
        <v>82</v>
      </c>
      <c r="K2058" s="66" t="str">
        <f t="shared" si="219"/>
        <v>Khá</v>
      </c>
      <c r="L2058" s="66">
        <f t="shared" si="220"/>
        <v>395000</v>
      </c>
      <c r="M2058" s="218" t="str">
        <f t="shared" si="221"/>
        <v/>
      </c>
      <c r="N2058" s="219" t="str">
        <f t="shared" si="222"/>
        <v/>
      </c>
      <c r="O2058" s="219">
        <f t="shared" si="223"/>
        <v>1</v>
      </c>
      <c r="Q2058" s="114">
        <v>1</v>
      </c>
    </row>
    <row r="2059" spans="1:17" ht="21.75" customHeight="1" x14ac:dyDescent="0.3">
      <c r="A2059" s="214">
        <f>SUBTOTAL(9,$Q$22:Q2058)+1</f>
        <v>2037</v>
      </c>
      <c r="B2059" s="223">
        <v>109110286</v>
      </c>
      <c r="C2059" s="223" t="s">
        <v>2279</v>
      </c>
      <c r="D2059" s="223" t="s">
        <v>194</v>
      </c>
      <c r="E2059" s="223">
        <v>18.5</v>
      </c>
      <c r="F2059" s="223">
        <v>7.53</v>
      </c>
      <c r="G2059" s="66" t="str">
        <f>IFERROR(VLOOKUP(B2059:B5099,'DOI TUONG'!$C$2:$E$1306,3,FALSE), "")</f>
        <v/>
      </c>
      <c r="H2059" s="66">
        <f t="shared" si="217"/>
        <v>0</v>
      </c>
      <c r="I2059" s="215">
        <f t="shared" si="218"/>
        <v>7.53</v>
      </c>
      <c r="J2059" s="223">
        <v>80</v>
      </c>
      <c r="K2059" s="66" t="str">
        <f t="shared" si="219"/>
        <v>Khá</v>
      </c>
      <c r="L2059" s="66">
        <f t="shared" si="220"/>
        <v>395000</v>
      </c>
      <c r="M2059" s="218" t="str">
        <f t="shared" si="221"/>
        <v/>
      </c>
      <c r="N2059" s="219" t="str">
        <f t="shared" si="222"/>
        <v/>
      </c>
      <c r="O2059" s="219">
        <f t="shared" si="223"/>
        <v>1</v>
      </c>
      <c r="Q2059" s="114">
        <v>1</v>
      </c>
    </row>
    <row r="2060" spans="1:17" ht="21.75" customHeight="1" x14ac:dyDescent="0.3">
      <c r="A2060" s="214">
        <f>SUBTOTAL(9,$Q$22:Q2059)+1</f>
        <v>2038</v>
      </c>
      <c r="B2060" s="223">
        <v>105110105</v>
      </c>
      <c r="C2060" s="223" t="s">
        <v>1619</v>
      </c>
      <c r="D2060" s="223" t="s">
        <v>285</v>
      </c>
      <c r="E2060" s="223">
        <v>23</v>
      </c>
      <c r="F2060" s="223">
        <v>7.52</v>
      </c>
      <c r="G2060" s="66" t="str">
        <f>IFERROR(VLOOKUP(B2060:B5100,'DOI TUONG'!$C$2:$E$1306,3,FALSE), "")</f>
        <v/>
      </c>
      <c r="H2060" s="66">
        <f t="shared" si="217"/>
        <v>0</v>
      </c>
      <c r="I2060" s="215">
        <f t="shared" si="218"/>
        <v>7.52</v>
      </c>
      <c r="J2060" s="223">
        <v>89</v>
      </c>
      <c r="K2060" s="66" t="str">
        <f t="shared" si="219"/>
        <v>Khá</v>
      </c>
      <c r="L2060" s="66">
        <f t="shared" si="220"/>
        <v>395000</v>
      </c>
      <c r="M2060" s="218" t="str">
        <f t="shared" si="221"/>
        <v/>
      </c>
      <c r="N2060" s="219" t="str">
        <f t="shared" si="222"/>
        <v/>
      </c>
      <c r="O2060" s="219">
        <f t="shared" si="223"/>
        <v>1</v>
      </c>
      <c r="Q2060" s="114">
        <v>1</v>
      </c>
    </row>
    <row r="2061" spans="1:17" ht="21.75" customHeight="1" x14ac:dyDescent="0.3">
      <c r="A2061" s="214">
        <f>SUBTOTAL(9,$Q$22:Q2060)+1</f>
        <v>2039</v>
      </c>
      <c r="B2061" s="223">
        <v>107130092</v>
      </c>
      <c r="C2061" s="223" t="s">
        <v>2114</v>
      </c>
      <c r="D2061" s="223" t="s">
        <v>302</v>
      </c>
      <c r="E2061" s="223">
        <v>15</v>
      </c>
      <c r="F2061" s="223">
        <v>7.52</v>
      </c>
      <c r="G2061" s="66" t="str">
        <f>IFERROR(VLOOKUP(B2061:B5101,'DOI TUONG'!$C$2:$E$1306,3,FALSE), "")</f>
        <v/>
      </c>
      <c r="H2061" s="66">
        <f t="shared" si="217"/>
        <v>0</v>
      </c>
      <c r="I2061" s="215">
        <f t="shared" si="218"/>
        <v>7.52</v>
      </c>
      <c r="J2061" s="223">
        <v>88</v>
      </c>
      <c r="K2061" s="66" t="str">
        <f t="shared" si="219"/>
        <v>Khá</v>
      </c>
      <c r="L2061" s="66">
        <f t="shared" si="220"/>
        <v>395000</v>
      </c>
      <c r="M2061" s="218" t="str">
        <f t="shared" si="221"/>
        <v/>
      </c>
      <c r="N2061" s="219" t="str">
        <f t="shared" si="222"/>
        <v/>
      </c>
      <c r="O2061" s="219">
        <f t="shared" si="223"/>
        <v>1</v>
      </c>
      <c r="Q2061" s="114">
        <v>1</v>
      </c>
    </row>
    <row r="2062" spans="1:17" ht="21.75" customHeight="1" x14ac:dyDescent="0.3">
      <c r="A2062" s="214">
        <f>SUBTOTAL(9,$Q$22:Q2061)+1</f>
        <v>2040</v>
      </c>
      <c r="B2062" s="223">
        <v>107130095</v>
      </c>
      <c r="C2062" s="223" t="s">
        <v>2036</v>
      </c>
      <c r="D2062" s="223" t="s">
        <v>289</v>
      </c>
      <c r="E2062" s="223">
        <v>17</v>
      </c>
      <c r="F2062" s="223">
        <v>7.52</v>
      </c>
      <c r="G2062" s="66" t="str">
        <f>IFERROR(VLOOKUP(B2062:B5102,'DOI TUONG'!$C$2:$E$1306,3,FALSE), "")</f>
        <v/>
      </c>
      <c r="H2062" s="66">
        <f t="shared" si="217"/>
        <v>0</v>
      </c>
      <c r="I2062" s="215">
        <f t="shared" si="218"/>
        <v>7.52</v>
      </c>
      <c r="J2062" s="223">
        <v>88</v>
      </c>
      <c r="K2062" s="66" t="str">
        <f t="shared" si="219"/>
        <v>Khá</v>
      </c>
      <c r="L2062" s="66">
        <f t="shared" si="220"/>
        <v>395000</v>
      </c>
      <c r="M2062" s="218" t="str">
        <f t="shared" si="221"/>
        <v/>
      </c>
      <c r="N2062" s="219" t="str">
        <f t="shared" si="222"/>
        <v/>
      </c>
      <c r="O2062" s="219">
        <f t="shared" si="223"/>
        <v>1</v>
      </c>
      <c r="Q2062" s="114">
        <v>1</v>
      </c>
    </row>
    <row r="2063" spans="1:17" ht="21.75" customHeight="1" x14ac:dyDescent="0.3">
      <c r="A2063" s="214">
        <f>SUBTOTAL(9,$Q$22:Q2062)+1</f>
        <v>2041</v>
      </c>
      <c r="B2063" s="223">
        <v>107120174</v>
      </c>
      <c r="C2063" s="223" t="s">
        <v>1312</v>
      </c>
      <c r="D2063" s="223" t="s">
        <v>29</v>
      </c>
      <c r="E2063" s="223">
        <v>16</v>
      </c>
      <c r="F2063" s="223">
        <v>7.52</v>
      </c>
      <c r="G2063" s="66" t="str">
        <f>IFERROR(VLOOKUP(B2063:B5103,'DOI TUONG'!$C$2:$E$1306,3,FALSE), "")</f>
        <v/>
      </c>
      <c r="H2063" s="66">
        <f t="shared" si="217"/>
        <v>0</v>
      </c>
      <c r="I2063" s="215">
        <f t="shared" si="218"/>
        <v>7.52</v>
      </c>
      <c r="J2063" s="223">
        <v>88</v>
      </c>
      <c r="K2063" s="66" t="str">
        <f t="shared" si="219"/>
        <v>Khá</v>
      </c>
      <c r="L2063" s="66">
        <f t="shared" si="220"/>
        <v>395000</v>
      </c>
      <c r="M2063" s="218" t="str">
        <f t="shared" si="221"/>
        <v/>
      </c>
      <c r="N2063" s="219" t="str">
        <f t="shared" si="222"/>
        <v/>
      </c>
      <c r="O2063" s="219">
        <f t="shared" si="223"/>
        <v>1</v>
      </c>
      <c r="Q2063" s="114">
        <v>1</v>
      </c>
    </row>
    <row r="2064" spans="1:17" ht="21.75" customHeight="1" x14ac:dyDescent="0.3">
      <c r="A2064" s="214">
        <f>SUBTOTAL(9,$Q$22:Q2063)+1</f>
        <v>2042</v>
      </c>
      <c r="B2064" s="223">
        <v>107120285</v>
      </c>
      <c r="C2064" s="223" t="s">
        <v>3629</v>
      </c>
      <c r="D2064" s="223" t="s">
        <v>77</v>
      </c>
      <c r="E2064" s="223">
        <v>19</v>
      </c>
      <c r="F2064" s="223">
        <v>7.52</v>
      </c>
      <c r="G2064" s="66" t="str">
        <f>IFERROR(VLOOKUP(B2064:B5104,'DOI TUONG'!$C$2:$E$1306,3,FALSE), "")</f>
        <v/>
      </c>
      <c r="H2064" s="66">
        <f t="shared" si="217"/>
        <v>0</v>
      </c>
      <c r="I2064" s="215">
        <f t="shared" si="218"/>
        <v>7.52</v>
      </c>
      <c r="J2064" s="223">
        <v>88</v>
      </c>
      <c r="K2064" s="66" t="str">
        <f t="shared" si="219"/>
        <v>Khá</v>
      </c>
      <c r="L2064" s="66">
        <f t="shared" si="220"/>
        <v>395000</v>
      </c>
      <c r="M2064" s="218" t="str">
        <f t="shared" si="221"/>
        <v/>
      </c>
      <c r="N2064" s="219" t="str">
        <f t="shared" si="222"/>
        <v/>
      </c>
      <c r="O2064" s="219">
        <f t="shared" si="223"/>
        <v>1</v>
      </c>
      <c r="Q2064" s="114">
        <v>1</v>
      </c>
    </row>
    <row r="2065" spans="1:17" ht="21.75" customHeight="1" x14ac:dyDescent="0.3">
      <c r="A2065" s="214">
        <f>SUBTOTAL(9,$Q$22:Q2064)+1</f>
        <v>2043</v>
      </c>
      <c r="B2065" s="223">
        <v>118140040</v>
      </c>
      <c r="C2065" s="223" t="s">
        <v>3822</v>
      </c>
      <c r="D2065" s="223" t="s">
        <v>2183</v>
      </c>
      <c r="E2065" s="223">
        <v>24</v>
      </c>
      <c r="F2065" s="223">
        <v>7.52</v>
      </c>
      <c r="G2065" s="66" t="str">
        <f>IFERROR(VLOOKUP(B2065:B5105,'DOI TUONG'!$C$2:$E$1306,3,FALSE), "")</f>
        <v/>
      </c>
      <c r="H2065" s="66">
        <f t="shared" si="217"/>
        <v>0</v>
      </c>
      <c r="I2065" s="215">
        <f t="shared" si="218"/>
        <v>7.52</v>
      </c>
      <c r="J2065" s="223">
        <v>88</v>
      </c>
      <c r="K2065" s="66" t="str">
        <f t="shared" si="219"/>
        <v>Khá</v>
      </c>
      <c r="L2065" s="66">
        <f t="shared" si="220"/>
        <v>395000</v>
      </c>
      <c r="M2065" s="218" t="str">
        <f t="shared" si="221"/>
        <v/>
      </c>
      <c r="N2065" s="219" t="str">
        <f t="shared" si="222"/>
        <v/>
      </c>
      <c r="O2065" s="219">
        <f t="shared" si="223"/>
        <v>1</v>
      </c>
      <c r="Q2065" s="114">
        <v>1</v>
      </c>
    </row>
    <row r="2066" spans="1:17" ht="21.75" customHeight="1" x14ac:dyDescent="0.3">
      <c r="A2066" s="214">
        <f>SUBTOTAL(9,$Q$22:Q2065)+1</f>
        <v>2044</v>
      </c>
      <c r="B2066" s="223">
        <v>110110522</v>
      </c>
      <c r="C2066" s="223" t="s">
        <v>1662</v>
      </c>
      <c r="D2066" s="223" t="s">
        <v>147</v>
      </c>
      <c r="E2066" s="223">
        <v>19</v>
      </c>
      <c r="F2066" s="223">
        <v>7.52</v>
      </c>
      <c r="G2066" s="66" t="str">
        <f>IFERROR(VLOOKUP(B2066:B5106,'DOI TUONG'!$C$2:$E$1306,3,FALSE), "")</f>
        <v/>
      </c>
      <c r="H2066" s="66">
        <f t="shared" si="217"/>
        <v>0</v>
      </c>
      <c r="I2066" s="215">
        <f t="shared" si="218"/>
        <v>7.52</v>
      </c>
      <c r="J2066" s="223">
        <v>88</v>
      </c>
      <c r="K2066" s="66" t="str">
        <f t="shared" si="219"/>
        <v>Khá</v>
      </c>
      <c r="L2066" s="66">
        <f t="shared" si="220"/>
        <v>395000</v>
      </c>
      <c r="M2066" s="218" t="str">
        <f t="shared" si="221"/>
        <v/>
      </c>
      <c r="N2066" s="219" t="str">
        <f t="shared" si="222"/>
        <v/>
      </c>
      <c r="O2066" s="219">
        <f t="shared" si="223"/>
        <v>1</v>
      </c>
      <c r="Q2066" s="114">
        <v>1</v>
      </c>
    </row>
    <row r="2067" spans="1:17" ht="21.75" customHeight="1" x14ac:dyDescent="0.3">
      <c r="A2067" s="214">
        <f>SUBTOTAL(9,$Q$22:Q2066)+1</f>
        <v>2045</v>
      </c>
      <c r="B2067" s="223">
        <v>110120259</v>
      </c>
      <c r="C2067" s="223" t="s">
        <v>3954</v>
      </c>
      <c r="D2067" s="223" t="s">
        <v>50</v>
      </c>
      <c r="E2067" s="223">
        <v>18.5</v>
      </c>
      <c r="F2067" s="223">
        <v>7.52</v>
      </c>
      <c r="G2067" s="66" t="str">
        <f>IFERROR(VLOOKUP(B2067:B5107,'DOI TUONG'!$C$2:$E$1306,3,FALSE), "")</f>
        <v/>
      </c>
      <c r="H2067" s="66">
        <f t="shared" si="217"/>
        <v>0</v>
      </c>
      <c r="I2067" s="215">
        <f t="shared" si="218"/>
        <v>7.52</v>
      </c>
      <c r="J2067" s="223">
        <v>88</v>
      </c>
      <c r="K2067" s="66" t="str">
        <f t="shared" si="219"/>
        <v>Khá</v>
      </c>
      <c r="L2067" s="66">
        <f t="shared" si="220"/>
        <v>395000</v>
      </c>
      <c r="M2067" s="218" t="str">
        <f t="shared" si="221"/>
        <v/>
      </c>
      <c r="N2067" s="219" t="str">
        <f t="shared" si="222"/>
        <v/>
      </c>
      <c r="O2067" s="219">
        <f t="shared" si="223"/>
        <v>1</v>
      </c>
      <c r="Q2067" s="114">
        <v>1</v>
      </c>
    </row>
    <row r="2068" spans="1:17" ht="21.75" customHeight="1" x14ac:dyDescent="0.3">
      <c r="A2068" s="214">
        <f>SUBTOTAL(9,$Q$22:Q2067)+1</f>
        <v>2046</v>
      </c>
      <c r="B2068" s="223">
        <v>110130141</v>
      </c>
      <c r="C2068" s="223" t="s">
        <v>860</v>
      </c>
      <c r="D2068" s="223" t="s">
        <v>258</v>
      </c>
      <c r="E2068" s="223">
        <v>15.5</v>
      </c>
      <c r="F2068" s="223">
        <v>7.52</v>
      </c>
      <c r="G2068" s="66" t="str">
        <f>IFERROR(VLOOKUP(B2068:B5108,'DOI TUONG'!$C$2:$E$1306,3,FALSE), "")</f>
        <v/>
      </c>
      <c r="H2068" s="66">
        <f t="shared" si="217"/>
        <v>0</v>
      </c>
      <c r="I2068" s="215">
        <f t="shared" si="218"/>
        <v>7.52</v>
      </c>
      <c r="J2068" s="223">
        <v>88</v>
      </c>
      <c r="K2068" s="66" t="str">
        <f t="shared" si="219"/>
        <v>Khá</v>
      </c>
      <c r="L2068" s="66">
        <f t="shared" si="220"/>
        <v>395000</v>
      </c>
      <c r="M2068" s="218" t="str">
        <f t="shared" si="221"/>
        <v/>
      </c>
      <c r="N2068" s="219" t="str">
        <f t="shared" si="222"/>
        <v/>
      </c>
      <c r="O2068" s="219">
        <f t="shared" si="223"/>
        <v>1</v>
      </c>
      <c r="Q2068" s="114">
        <v>1</v>
      </c>
    </row>
    <row r="2069" spans="1:17" ht="21.75" customHeight="1" x14ac:dyDescent="0.3">
      <c r="A2069" s="214">
        <f>SUBTOTAL(9,$Q$22:Q2068)+1</f>
        <v>2047</v>
      </c>
      <c r="B2069" s="223">
        <v>118120133</v>
      </c>
      <c r="C2069" s="223" t="s">
        <v>2222</v>
      </c>
      <c r="D2069" s="223" t="s">
        <v>166</v>
      </c>
      <c r="E2069" s="223">
        <v>18</v>
      </c>
      <c r="F2069" s="223">
        <v>7.52</v>
      </c>
      <c r="G2069" s="66" t="str">
        <f>IFERROR(VLOOKUP(B2069:B5109,'DOI TUONG'!$C$2:$E$1306,3,FALSE), "")</f>
        <v/>
      </c>
      <c r="H2069" s="66">
        <f t="shared" si="217"/>
        <v>0</v>
      </c>
      <c r="I2069" s="215">
        <f t="shared" si="218"/>
        <v>7.52</v>
      </c>
      <c r="J2069" s="223">
        <v>87</v>
      </c>
      <c r="K2069" s="66" t="str">
        <f t="shared" si="219"/>
        <v>Khá</v>
      </c>
      <c r="L2069" s="66">
        <f t="shared" si="220"/>
        <v>395000</v>
      </c>
      <c r="M2069" s="218" t="str">
        <f t="shared" si="221"/>
        <v/>
      </c>
      <c r="N2069" s="219" t="str">
        <f t="shared" si="222"/>
        <v/>
      </c>
      <c r="O2069" s="219">
        <f t="shared" si="223"/>
        <v>1</v>
      </c>
      <c r="Q2069" s="114">
        <v>1</v>
      </c>
    </row>
    <row r="2070" spans="1:17" ht="21.75" customHeight="1" x14ac:dyDescent="0.3">
      <c r="A2070" s="214">
        <f>SUBTOTAL(9,$Q$22:Q2069)+1</f>
        <v>2048</v>
      </c>
      <c r="B2070" s="223">
        <v>101130079</v>
      </c>
      <c r="C2070" s="223" t="s">
        <v>2950</v>
      </c>
      <c r="D2070" s="223" t="s">
        <v>393</v>
      </c>
      <c r="E2070" s="223">
        <v>15.5</v>
      </c>
      <c r="F2070" s="223">
        <v>7.52</v>
      </c>
      <c r="G2070" s="66" t="str">
        <f>IFERROR(VLOOKUP(B2070:B5110,'DOI TUONG'!$C$2:$E$1306,3,FALSE), "")</f>
        <v/>
      </c>
      <c r="H2070" s="66">
        <f t="shared" ref="H2070:H2133" si="224">IF(G2070="UV ĐT",0.3, 0)+IF(G2070="UV HSV", 0.3, 0)+IF(G2070="PBT LCĐ", 0.3,0)+ IF(G2070="UV LCĐ", 0.2, 0)+IF(G2070="BT CĐ", 0.3,0)+ IF(G2070="PBT CĐ", 0.2,0)+ IF(G2070="CN CLB", 0.2,0)+ IF(G2070="CN DĐ", 0.2,0)+IF(G2070="TĐXK", 0.3, 0)+IF(G2070="PĐXK", 0.2, 0)+IF(G2070="LT", 0.3,0)+IF(G2070="LP", 0.2, 0)+IF(G2070="GK 0.2",0.2,0)+IF(G2070="GK 0.3", 0.3, 0)+IF(G2070="TB ĐD",0.3,0)+IF(G2070="PB ĐD",0.2,0)+IF(G2070="ĐT ĐTQ",0.3,0)+IF(G2070="ĐP ĐTQ",0.2,0)</f>
        <v>0</v>
      </c>
      <c r="I2070" s="215">
        <f t="shared" ref="I2070:I2133" si="225">F2070+H2070</f>
        <v>7.52</v>
      </c>
      <c r="J2070" s="223">
        <v>86</v>
      </c>
      <c r="K2070" s="66" t="str">
        <f t="shared" ref="K2070:K2133" si="226">IF(AND(I2070&gt;=9,J2070&gt;=90), "Xuất sắc", IF(AND(I2070&gt;=8,J2070&gt;=80), "Giỏi", "Khá"))</f>
        <v>Khá</v>
      </c>
      <c r="L2070" s="66">
        <f t="shared" ref="L2070:L2133" si="227">IF(K2070="Xuất sắc", 500000, IF(K2070="Giỏi", 450000, 395000))</f>
        <v>395000</v>
      </c>
      <c r="M2070" s="218" t="str">
        <f t="shared" si="221"/>
        <v/>
      </c>
      <c r="N2070" s="219" t="str">
        <f t="shared" si="222"/>
        <v/>
      </c>
      <c r="O2070" s="219">
        <f t="shared" si="223"/>
        <v>1</v>
      </c>
      <c r="Q2070" s="114">
        <v>1</v>
      </c>
    </row>
    <row r="2071" spans="1:17" ht="21.75" customHeight="1" x14ac:dyDescent="0.3">
      <c r="A2071" s="214">
        <f>SUBTOTAL(9,$Q$22:Q2070)+1</f>
        <v>2049</v>
      </c>
      <c r="B2071" s="223">
        <v>118110188</v>
      </c>
      <c r="C2071" s="223" t="s">
        <v>1576</v>
      </c>
      <c r="D2071" s="223" t="s">
        <v>95</v>
      </c>
      <c r="E2071" s="223">
        <v>20</v>
      </c>
      <c r="F2071" s="223">
        <v>7.52</v>
      </c>
      <c r="G2071" s="66" t="str">
        <f>IFERROR(VLOOKUP(B2071:B5111,'DOI TUONG'!$C$2:$E$1306,3,FALSE), "")</f>
        <v/>
      </c>
      <c r="H2071" s="66">
        <f t="shared" si="224"/>
        <v>0</v>
      </c>
      <c r="I2071" s="215">
        <f t="shared" si="225"/>
        <v>7.52</v>
      </c>
      <c r="J2071" s="223">
        <v>86</v>
      </c>
      <c r="K2071" s="66" t="str">
        <f t="shared" si="226"/>
        <v>Khá</v>
      </c>
      <c r="L2071" s="66">
        <f t="shared" si="227"/>
        <v>395000</v>
      </c>
      <c r="M2071" s="218" t="str">
        <f t="shared" si="221"/>
        <v/>
      </c>
      <c r="N2071" s="219" t="str">
        <f t="shared" si="222"/>
        <v/>
      </c>
      <c r="O2071" s="219">
        <f t="shared" si="223"/>
        <v>1</v>
      </c>
      <c r="Q2071" s="114">
        <v>1</v>
      </c>
    </row>
    <row r="2072" spans="1:17" ht="21.75" customHeight="1" x14ac:dyDescent="0.3">
      <c r="A2072" s="214">
        <f>SUBTOTAL(9,$Q$22:Q2071)+1</f>
        <v>2050</v>
      </c>
      <c r="B2072" s="223">
        <v>104110115</v>
      </c>
      <c r="C2072" s="223" t="s">
        <v>3109</v>
      </c>
      <c r="D2072" s="223" t="s">
        <v>197</v>
      </c>
      <c r="E2072" s="223">
        <v>21</v>
      </c>
      <c r="F2072" s="223">
        <v>7.52</v>
      </c>
      <c r="G2072" s="66" t="str">
        <f>IFERROR(VLOOKUP(B2072:B5112,'DOI TUONG'!$C$2:$E$1306,3,FALSE), "")</f>
        <v/>
      </c>
      <c r="H2072" s="66">
        <f t="shared" si="224"/>
        <v>0</v>
      </c>
      <c r="I2072" s="215">
        <f t="shared" si="225"/>
        <v>7.52</v>
      </c>
      <c r="J2072" s="223">
        <v>85</v>
      </c>
      <c r="K2072" s="66" t="str">
        <f t="shared" si="226"/>
        <v>Khá</v>
      </c>
      <c r="L2072" s="66">
        <f t="shared" si="227"/>
        <v>395000</v>
      </c>
      <c r="M2072" s="218" t="str">
        <f t="shared" si="221"/>
        <v/>
      </c>
      <c r="N2072" s="219" t="str">
        <f t="shared" si="222"/>
        <v/>
      </c>
      <c r="O2072" s="219">
        <f t="shared" si="223"/>
        <v>1</v>
      </c>
      <c r="Q2072" s="114">
        <v>1</v>
      </c>
    </row>
    <row r="2073" spans="1:17" ht="21.75" customHeight="1" x14ac:dyDescent="0.3">
      <c r="A2073" s="214">
        <f>SUBTOTAL(9,$Q$22:Q2072)+1</f>
        <v>2051</v>
      </c>
      <c r="B2073" s="223">
        <v>101120325</v>
      </c>
      <c r="C2073" s="223" t="s">
        <v>775</v>
      </c>
      <c r="D2073" s="223" t="s">
        <v>103</v>
      </c>
      <c r="E2073" s="223">
        <v>17</v>
      </c>
      <c r="F2073" s="223">
        <v>7.52</v>
      </c>
      <c r="G2073" s="66" t="str">
        <f>IFERROR(VLOOKUP(B2073:B5113,'DOI TUONG'!$C$2:$E$1306,3,FALSE), "")</f>
        <v/>
      </c>
      <c r="H2073" s="66">
        <f t="shared" si="224"/>
        <v>0</v>
      </c>
      <c r="I2073" s="215">
        <f t="shared" si="225"/>
        <v>7.52</v>
      </c>
      <c r="J2073" s="223">
        <v>85</v>
      </c>
      <c r="K2073" s="66" t="str">
        <f t="shared" si="226"/>
        <v>Khá</v>
      </c>
      <c r="L2073" s="66">
        <f t="shared" si="227"/>
        <v>395000</v>
      </c>
      <c r="M2073" s="218" t="str">
        <f t="shared" si="221"/>
        <v/>
      </c>
      <c r="N2073" s="219" t="str">
        <f t="shared" si="222"/>
        <v/>
      </c>
      <c r="O2073" s="219">
        <f t="shared" si="223"/>
        <v>1</v>
      </c>
      <c r="Q2073" s="114">
        <v>1</v>
      </c>
    </row>
    <row r="2074" spans="1:17" ht="21.75" customHeight="1" x14ac:dyDescent="0.3">
      <c r="A2074" s="214">
        <f>SUBTOTAL(9,$Q$22:Q2073)+1</f>
        <v>2052</v>
      </c>
      <c r="B2074" s="223">
        <v>102140168</v>
      </c>
      <c r="C2074" s="223" t="s">
        <v>3366</v>
      </c>
      <c r="D2074" s="223" t="s">
        <v>1806</v>
      </c>
      <c r="E2074" s="223">
        <v>21</v>
      </c>
      <c r="F2074" s="223">
        <v>7.52</v>
      </c>
      <c r="G2074" s="66" t="str">
        <f>IFERROR(VLOOKUP(B2074:B5114,'DOI TUONG'!$C$2:$E$1306,3,FALSE), "")</f>
        <v/>
      </c>
      <c r="H2074" s="66">
        <f t="shared" si="224"/>
        <v>0</v>
      </c>
      <c r="I2074" s="215">
        <f t="shared" si="225"/>
        <v>7.52</v>
      </c>
      <c r="J2074" s="223">
        <v>85</v>
      </c>
      <c r="K2074" s="66" t="str">
        <f t="shared" si="226"/>
        <v>Khá</v>
      </c>
      <c r="L2074" s="66">
        <f t="shared" si="227"/>
        <v>395000</v>
      </c>
      <c r="M2074" s="218" t="str">
        <f t="shared" si="221"/>
        <v/>
      </c>
      <c r="N2074" s="219" t="str">
        <f t="shared" si="222"/>
        <v/>
      </c>
      <c r="O2074" s="219">
        <f t="shared" si="223"/>
        <v>1</v>
      </c>
      <c r="Q2074" s="114">
        <v>1</v>
      </c>
    </row>
    <row r="2075" spans="1:17" ht="21.75" customHeight="1" x14ac:dyDescent="0.3">
      <c r="A2075" s="214">
        <f>SUBTOTAL(9,$Q$22:Q2074)+1</f>
        <v>2053</v>
      </c>
      <c r="B2075" s="223">
        <v>106110061</v>
      </c>
      <c r="C2075" s="223" t="s">
        <v>2340</v>
      </c>
      <c r="D2075" s="223" t="s">
        <v>335</v>
      </c>
      <c r="E2075" s="223">
        <v>17</v>
      </c>
      <c r="F2075" s="223">
        <v>7.52</v>
      </c>
      <c r="G2075" s="66" t="str">
        <f>IFERROR(VLOOKUP(B2075:B5115,'DOI TUONG'!$C$2:$E$1306,3,FALSE), "")</f>
        <v/>
      </c>
      <c r="H2075" s="66">
        <f t="shared" si="224"/>
        <v>0</v>
      </c>
      <c r="I2075" s="215">
        <f t="shared" si="225"/>
        <v>7.52</v>
      </c>
      <c r="J2075" s="223">
        <v>85</v>
      </c>
      <c r="K2075" s="66" t="str">
        <f t="shared" si="226"/>
        <v>Khá</v>
      </c>
      <c r="L2075" s="66">
        <f t="shared" si="227"/>
        <v>395000</v>
      </c>
      <c r="M2075" s="218" t="str">
        <f t="shared" si="221"/>
        <v/>
      </c>
      <c r="N2075" s="219" t="str">
        <f t="shared" si="222"/>
        <v/>
      </c>
      <c r="O2075" s="219">
        <f t="shared" si="223"/>
        <v>1</v>
      </c>
      <c r="Q2075" s="114">
        <v>1</v>
      </c>
    </row>
    <row r="2076" spans="1:17" ht="21.75" customHeight="1" x14ac:dyDescent="0.3">
      <c r="A2076" s="214">
        <f>SUBTOTAL(9,$Q$22:Q2075)+1</f>
        <v>2054</v>
      </c>
      <c r="B2076" s="223">
        <v>118120083</v>
      </c>
      <c r="C2076" s="223" t="s">
        <v>3823</v>
      </c>
      <c r="D2076" s="223" t="s">
        <v>80</v>
      </c>
      <c r="E2076" s="223">
        <v>19</v>
      </c>
      <c r="F2076" s="223">
        <v>7.52</v>
      </c>
      <c r="G2076" s="66" t="str">
        <f>IFERROR(VLOOKUP(B2076:B5116,'DOI TUONG'!$C$2:$E$1306,3,FALSE), "")</f>
        <v/>
      </c>
      <c r="H2076" s="66">
        <f t="shared" si="224"/>
        <v>0</v>
      </c>
      <c r="I2076" s="215">
        <f t="shared" si="225"/>
        <v>7.52</v>
      </c>
      <c r="J2076" s="223">
        <v>85</v>
      </c>
      <c r="K2076" s="66" t="str">
        <f t="shared" si="226"/>
        <v>Khá</v>
      </c>
      <c r="L2076" s="66">
        <f t="shared" si="227"/>
        <v>395000</v>
      </c>
      <c r="M2076" s="218" t="str">
        <f t="shared" ref="M2076:M2139" si="228">IF(K2076="Xuất sắc",1,"")</f>
        <v/>
      </c>
      <c r="N2076" s="219" t="str">
        <f t="shared" ref="N2076:N2139" si="229">IF(K2076="Giỏi",1,"")</f>
        <v/>
      </c>
      <c r="O2076" s="219">
        <f t="shared" ref="O2076:O2139" si="230">IF(K2076="Khá",1,"")</f>
        <v>1</v>
      </c>
      <c r="Q2076" s="114">
        <v>1</v>
      </c>
    </row>
    <row r="2077" spans="1:17" ht="21.75" customHeight="1" x14ac:dyDescent="0.3">
      <c r="A2077" s="214">
        <f>SUBTOTAL(9,$Q$22:Q2076)+1</f>
        <v>2055</v>
      </c>
      <c r="B2077" s="223">
        <v>105130196</v>
      </c>
      <c r="C2077" s="223" t="s">
        <v>3486</v>
      </c>
      <c r="D2077" s="223" t="s">
        <v>218</v>
      </c>
      <c r="E2077" s="223">
        <v>15.5</v>
      </c>
      <c r="F2077" s="223">
        <v>7.52</v>
      </c>
      <c r="G2077" s="66" t="str">
        <f>IFERROR(VLOOKUP(B2077:B5117,'DOI TUONG'!$C$2:$E$1306,3,FALSE), "")</f>
        <v/>
      </c>
      <c r="H2077" s="66">
        <f t="shared" si="224"/>
        <v>0</v>
      </c>
      <c r="I2077" s="215">
        <f t="shared" si="225"/>
        <v>7.52</v>
      </c>
      <c r="J2077" s="223">
        <v>84</v>
      </c>
      <c r="K2077" s="66" t="str">
        <f t="shared" si="226"/>
        <v>Khá</v>
      </c>
      <c r="L2077" s="66">
        <f t="shared" si="227"/>
        <v>395000</v>
      </c>
      <c r="M2077" s="218" t="str">
        <f t="shared" si="228"/>
        <v/>
      </c>
      <c r="N2077" s="219" t="str">
        <f t="shared" si="229"/>
        <v/>
      </c>
      <c r="O2077" s="219">
        <f t="shared" si="230"/>
        <v>1</v>
      </c>
      <c r="Q2077" s="114">
        <v>1</v>
      </c>
    </row>
    <row r="2078" spans="1:17" ht="21.75" customHeight="1" x14ac:dyDescent="0.3">
      <c r="A2078" s="214">
        <f>SUBTOTAL(9,$Q$22:Q2077)+1</f>
        <v>2056</v>
      </c>
      <c r="B2078" s="223">
        <v>121140116</v>
      </c>
      <c r="C2078" s="223" t="s">
        <v>2119</v>
      </c>
      <c r="D2078" s="223" t="s">
        <v>2120</v>
      </c>
      <c r="E2078" s="223">
        <v>18</v>
      </c>
      <c r="F2078" s="223">
        <v>7.52</v>
      </c>
      <c r="G2078" s="66" t="str">
        <f>IFERROR(VLOOKUP(B2078:B5118,'DOI TUONG'!$C$2:$E$1306,3,FALSE), "")</f>
        <v/>
      </c>
      <c r="H2078" s="66">
        <f t="shared" si="224"/>
        <v>0</v>
      </c>
      <c r="I2078" s="215">
        <f t="shared" si="225"/>
        <v>7.52</v>
      </c>
      <c r="J2078" s="223">
        <v>83</v>
      </c>
      <c r="K2078" s="66" t="str">
        <f t="shared" si="226"/>
        <v>Khá</v>
      </c>
      <c r="L2078" s="66">
        <f t="shared" si="227"/>
        <v>395000</v>
      </c>
      <c r="M2078" s="218" t="str">
        <f t="shared" si="228"/>
        <v/>
      </c>
      <c r="N2078" s="219" t="str">
        <f t="shared" si="229"/>
        <v/>
      </c>
      <c r="O2078" s="219">
        <f t="shared" si="230"/>
        <v>1</v>
      </c>
      <c r="Q2078" s="114">
        <v>1</v>
      </c>
    </row>
    <row r="2079" spans="1:17" ht="21.75" customHeight="1" x14ac:dyDescent="0.3">
      <c r="A2079" s="214">
        <f>SUBTOTAL(9,$Q$22:Q2078)+1</f>
        <v>2057</v>
      </c>
      <c r="B2079" s="223">
        <v>118110135</v>
      </c>
      <c r="C2079" s="223" t="s">
        <v>3824</v>
      </c>
      <c r="D2079" s="223" t="s">
        <v>231</v>
      </c>
      <c r="E2079" s="223">
        <v>17</v>
      </c>
      <c r="F2079" s="223">
        <v>7.52</v>
      </c>
      <c r="G2079" s="66" t="str">
        <f>IFERROR(VLOOKUP(B2079:B5119,'DOI TUONG'!$C$2:$E$1306,3,FALSE), "")</f>
        <v/>
      </c>
      <c r="H2079" s="66">
        <f t="shared" si="224"/>
        <v>0</v>
      </c>
      <c r="I2079" s="215">
        <f t="shared" si="225"/>
        <v>7.52</v>
      </c>
      <c r="J2079" s="223">
        <v>83</v>
      </c>
      <c r="K2079" s="66" t="str">
        <f t="shared" si="226"/>
        <v>Khá</v>
      </c>
      <c r="L2079" s="66">
        <f t="shared" si="227"/>
        <v>395000</v>
      </c>
      <c r="M2079" s="218" t="str">
        <f t="shared" si="228"/>
        <v/>
      </c>
      <c r="N2079" s="219" t="str">
        <f t="shared" si="229"/>
        <v/>
      </c>
      <c r="O2079" s="219">
        <f t="shared" si="230"/>
        <v>1</v>
      </c>
      <c r="Q2079" s="114">
        <v>1</v>
      </c>
    </row>
    <row r="2080" spans="1:17" ht="21.75" customHeight="1" x14ac:dyDescent="0.3">
      <c r="A2080" s="214">
        <f>SUBTOTAL(9,$Q$22:Q2079)+1</f>
        <v>2058</v>
      </c>
      <c r="B2080" s="223">
        <v>101130077</v>
      </c>
      <c r="C2080" s="223" t="s">
        <v>3188</v>
      </c>
      <c r="D2080" s="223" t="s">
        <v>157</v>
      </c>
      <c r="E2080" s="223">
        <v>14.5</v>
      </c>
      <c r="F2080" s="223">
        <v>7.52</v>
      </c>
      <c r="G2080" s="66" t="str">
        <f>IFERROR(VLOOKUP(B2080:B5120,'DOI TUONG'!$C$2:$E$1306,3,FALSE), "")</f>
        <v/>
      </c>
      <c r="H2080" s="66">
        <f t="shared" si="224"/>
        <v>0</v>
      </c>
      <c r="I2080" s="215">
        <f t="shared" si="225"/>
        <v>7.52</v>
      </c>
      <c r="J2080" s="223">
        <v>82</v>
      </c>
      <c r="K2080" s="66" t="str">
        <f t="shared" si="226"/>
        <v>Khá</v>
      </c>
      <c r="L2080" s="66">
        <f t="shared" si="227"/>
        <v>395000</v>
      </c>
      <c r="M2080" s="218" t="str">
        <f t="shared" si="228"/>
        <v/>
      </c>
      <c r="N2080" s="219" t="str">
        <f t="shared" si="229"/>
        <v/>
      </c>
      <c r="O2080" s="219">
        <f t="shared" si="230"/>
        <v>1</v>
      </c>
      <c r="Q2080" s="114">
        <v>1</v>
      </c>
    </row>
    <row r="2081" spans="1:17" ht="21.75" customHeight="1" x14ac:dyDescent="0.3">
      <c r="A2081" s="214">
        <f>SUBTOTAL(9,$Q$22:Q2080)+1</f>
        <v>2059</v>
      </c>
      <c r="B2081" s="223">
        <v>101120164</v>
      </c>
      <c r="C2081" s="223" t="s">
        <v>525</v>
      </c>
      <c r="D2081" s="223" t="s">
        <v>343</v>
      </c>
      <c r="E2081" s="223">
        <v>17.5</v>
      </c>
      <c r="F2081" s="223">
        <v>7.52</v>
      </c>
      <c r="G2081" s="66" t="str">
        <f>IFERROR(VLOOKUP(B2081:B5121,'DOI TUONG'!$C$2:$E$1306,3,FALSE), "")</f>
        <v/>
      </c>
      <c r="H2081" s="66">
        <f t="shared" si="224"/>
        <v>0</v>
      </c>
      <c r="I2081" s="215">
        <f t="shared" si="225"/>
        <v>7.52</v>
      </c>
      <c r="J2081" s="223">
        <v>81</v>
      </c>
      <c r="K2081" s="66" t="str">
        <f t="shared" si="226"/>
        <v>Khá</v>
      </c>
      <c r="L2081" s="66">
        <f t="shared" si="227"/>
        <v>395000</v>
      </c>
      <c r="M2081" s="218" t="str">
        <f t="shared" si="228"/>
        <v/>
      </c>
      <c r="N2081" s="219" t="str">
        <f t="shared" si="229"/>
        <v/>
      </c>
      <c r="O2081" s="219">
        <f t="shared" si="230"/>
        <v>1</v>
      </c>
      <c r="Q2081" s="114">
        <v>1</v>
      </c>
    </row>
    <row r="2082" spans="1:17" ht="21.75" customHeight="1" x14ac:dyDescent="0.3">
      <c r="A2082" s="214">
        <f>SUBTOTAL(9,$Q$22:Q2081)+1</f>
        <v>2060</v>
      </c>
      <c r="B2082" s="223">
        <v>105110140</v>
      </c>
      <c r="C2082" s="223" t="s">
        <v>2623</v>
      </c>
      <c r="D2082" s="223" t="s">
        <v>285</v>
      </c>
      <c r="E2082" s="223">
        <v>15</v>
      </c>
      <c r="F2082" s="223">
        <v>7.21</v>
      </c>
      <c r="G2082" s="66" t="str">
        <f>IFERROR(VLOOKUP(B2082:B5122,'DOI TUONG'!$C$2:$E$1306,3,FALSE), "")</f>
        <v>LT</v>
      </c>
      <c r="H2082" s="66">
        <f t="shared" si="224"/>
        <v>0.3</v>
      </c>
      <c r="I2082" s="215">
        <f t="shared" si="225"/>
        <v>7.51</v>
      </c>
      <c r="J2082" s="223">
        <v>94</v>
      </c>
      <c r="K2082" s="66" t="str">
        <f t="shared" si="226"/>
        <v>Khá</v>
      </c>
      <c r="L2082" s="66">
        <f t="shared" si="227"/>
        <v>395000</v>
      </c>
      <c r="M2082" s="218" t="str">
        <f t="shared" si="228"/>
        <v/>
      </c>
      <c r="N2082" s="219" t="str">
        <f t="shared" si="229"/>
        <v/>
      </c>
      <c r="O2082" s="219">
        <f t="shared" si="230"/>
        <v>1</v>
      </c>
      <c r="Q2082" s="114">
        <v>1</v>
      </c>
    </row>
    <row r="2083" spans="1:17" ht="21.75" customHeight="1" x14ac:dyDescent="0.3">
      <c r="A2083" s="214">
        <f>SUBTOTAL(9,$Q$22:Q2082)+1</f>
        <v>2061</v>
      </c>
      <c r="B2083" s="223">
        <v>121140023</v>
      </c>
      <c r="C2083" s="223" t="s">
        <v>2684</v>
      </c>
      <c r="D2083" s="223" t="s">
        <v>2118</v>
      </c>
      <c r="E2083" s="223">
        <v>18</v>
      </c>
      <c r="F2083" s="223">
        <v>7.31</v>
      </c>
      <c r="G2083" s="66" t="str">
        <f>IFERROR(VLOOKUP(B2083:B5123,'DOI TUONG'!$C$2:$E$1306,3,FALSE), "")</f>
        <v>UV LCĐ</v>
      </c>
      <c r="H2083" s="66">
        <f t="shared" si="224"/>
        <v>0.2</v>
      </c>
      <c r="I2083" s="215">
        <f t="shared" si="225"/>
        <v>7.51</v>
      </c>
      <c r="J2083" s="223">
        <v>93</v>
      </c>
      <c r="K2083" s="66" t="str">
        <f t="shared" si="226"/>
        <v>Khá</v>
      </c>
      <c r="L2083" s="66">
        <f t="shared" si="227"/>
        <v>395000</v>
      </c>
      <c r="M2083" s="218" t="str">
        <f t="shared" si="228"/>
        <v/>
      </c>
      <c r="N2083" s="219" t="str">
        <f t="shared" si="229"/>
        <v/>
      </c>
      <c r="O2083" s="219">
        <f t="shared" si="230"/>
        <v>1</v>
      </c>
      <c r="Q2083" s="114">
        <v>1</v>
      </c>
    </row>
    <row r="2084" spans="1:17" ht="21.75" customHeight="1" x14ac:dyDescent="0.3">
      <c r="A2084" s="214">
        <f>SUBTOTAL(9,$Q$22:Q2083)+1</f>
        <v>2062</v>
      </c>
      <c r="B2084" s="223">
        <v>106120008</v>
      </c>
      <c r="C2084" s="223" t="s">
        <v>1478</v>
      </c>
      <c r="D2084" s="223" t="s">
        <v>324</v>
      </c>
      <c r="E2084" s="223">
        <v>18</v>
      </c>
      <c r="F2084" s="223">
        <v>7.51</v>
      </c>
      <c r="G2084" s="66" t="str">
        <f>IFERROR(VLOOKUP(B2084:B5124,'DOI TUONG'!$C$2:$E$1306,3,FALSE), "")</f>
        <v/>
      </c>
      <c r="H2084" s="66">
        <f t="shared" si="224"/>
        <v>0</v>
      </c>
      <c r="I2084" s="215">
        <f t="shared" si="225"/>
        <v>7.51</v>
      </c>
      <c r="J2084" s="223">
        <v>92</v>
      </c>
      <c r="K2084" s="66" t="str">
        <f t="shared" si="226"/>
        <v>Khá</v>
      </c>
      <c r="L2084" s="66">
        <f t="shared" si="227"/>
        <v>395000</v>
      </c>
      <c r="M2084" s="218" t="str">
        <f t="shared" si="228"/>
        <v/>
      </c>
      <c r="N2084" s="219" t="str">
        <f t="shared" si="229"/>
        <v/>
      </c>
      <c r="O2084" s="219">
        <f t="shared" si="230"/>
        <v>1</v>
      </c>
      <c r="Q2084" s="114">
        <v>1</v>
      </c>
    </row>
    <row r="2085" spans="1:17" ht="21.75" customHeight="1" x14ac:dyDescent="0.3">
      <c r="A2085" s="214">
        <f>SUBTOTAL(9,$Q$22:Q2084)+1</f>
        <v>2063</v>
      </c>
      <c r="B2085" s="223">
        <v>110110213</v>
      </c>
      <c r="C2085" s="223" t="s">
        <v>3955</v>
      </c>
      <c r="D2085" s="223" t="s">
        <v>175</v>
      </c>
      <c r="E2085" s="223">
        <v>19</v>
      </c>
      <c r="F2085" s="223">
        <v>7.51</v>
      </c>
      <c r="G2085" s="66" t="str">
        <f>IFERROR(VLOOKUP(B2085:B5125,'DOI TUONG'!$C$2:$E$1306,3,FALSE), "")</f>
        <v/>
      </c>
      <c r="H2085" s="66">
        <f t="shared" si="224"/>
        <v>0</v>
      </c>
      <c r="I2085" s="215">
        <f t="shared" si="225"/>
        <v>7.51</v>
      </c>
      <c r="J2085" s="223">
        <v>90</v>
      </c>
      <c r="K2085" s="66" t="str">
        <f t="shared" si="226"/>
        <v>Khá</v>
      </c>
      <c r="L2085" s="66">
        <f t="shared" si="227"/>
        <v>395000</v>
      </c>
      <c r="M2085" s="218" t="str">
        <f t="shared" si="228"/>
        <v/>
      </c>
      <c r="N2085" s="219" t="str">
        <f t="shared" si="229"/>
        <v/>
      </c>
      <c r="O2085" s="219">
        <f t="shared" si="230"/>
        <v>1</v>
      </c>
      <c r="Q2085" s="114">
        <v>1</v>
      </c>
    </row>
    <row r="2086" spans="1:17" ht="21.75" customHeight="1" x14ac:dyDescent="0.3">
      <c r="A2086" s="214">
        <f>SUBTOTAL(9,$Q$22:Q2085)+1</f>
        <v>2064</v>
      </c>
      <c r="B2086" s="223">
        <v>101130086</v>
      </c>
      <c r="C2086" s="223" t="s">
        <v>3009</v>
      </c>
      <c r="D2086" s="223" t="s">
        <v>393</v>
      </c>
      <c r="E2086" s="223">
        <v>18.5</v>
      </c>
      <c r="F2086" s="223">
        <v>7.31</v>
      </c>
      <c r="G2086" s="66" t="str">
        <f>IFERROR(VLOOKUP(B2086:B5126,'DOI TUONG'!$C$2:$E$1306,3,FALSE), "")</f>
        <v>LP</v>
      </c>
      <c r="H2086" s="66">
        <f t="shared" si="224"/>
        <v>0.2</v>
      </c>
      <c r="I2086" s="215">
        <f t="shared" si="225"/>
        <v>7.51</v>
      </c>
      <c r="J2086" s="223">
        <v>90</v>
      </c>
      <c r="K2086" s="66" t="str">
        <f t="shared" si="226"/>
        <v>Khá</v>
      </c>
      <c r="L2086" s="66">
        <f t="shared" si="227"/>
        <v>395000</v>
      </c>
      <c r="M2086" s="218" t="str">
        <f t="shared" si="228"/>
        <v/>
      </c>
      <c r="N2086" s="219" t="str">
        <f t="shared" si="229"/>
        <v/>
      </c>
      <c r="O2086" s="219">
        <f t="shared" si="230"/>
        <v>1</v>
      </c>
      <c r="Q2086" s="114">
        <v>1</v>
      </c>
    </row>
    <row r="2087" spans="1:17" ht="21.75" customHeight="1" x14ac:dyDescent="0.3">
      <c r="A2087" s="214">
        <f>SUBTOTAL(9,$Q$22:Q2086)+1</f>
        <v>2065</v>
      </c>
      <c r="B2087" s="223">
        <v>105120193</v>
      </c>
      <c r="C2087" s="223" t="s">
        <v>1571</v>
      </c>
      <c r="D2087" s="223" t="s">
        <v>83</v>
      </c>
      <c r="E2087" s="223">
        <v>16</v>
      </c>
      <c r="F2087" s="223">
        <v>7.51</v>
      </c>
      <c r="G2087" s="66" t="str">
        <f>IFERROR(VLOOKUP(B2087:B5127,'DOI TUONG'!$C$2:$E$1306,3,FALSE), "")</f>
        <v/>
      </c>
      <c r="H2087" s="66">
        <f t="shared" si="224"/>
        <v>0</v>
      </c>
      <c r="I2087" s="215">
        <f t="shared" si="225"/>
        <v>7.51</v>
      </c>
      <c r="J2087" s="223">
        <v>89</v>
      </c>
      <c r="K2087" s="66" t="str">
        <f t="shared" si="226"/>
        <v>Khá</v>
      </c>
      <c r="L2087" s="66">
        <f t="shared" si="227"/>
        <v>395000</v>
      </c>
      <c r="M2087" s="218" t="str">
        <f t="shared" si="228"/>
        <v/>
      </c>
      <c r="N2087" s="219" t="str">
        <f t="shared" si="229"/>
        <v/>
      </c>
      <c r="O2087" s="219">
        <f t="shared" si="230"/>
        <v>1</v>
      </c>
      <c r="Q2087" s="114">
        <v>1</v>
      </c>
    </row>
    <row r="2088" spans="1:17" ht="21.75" customHeight="1" x14ac:dyDescent="0.3">
      <c r="A2088" s="214">
        <f>SUBTOTAL(9,$Q$22:Q2087)+1</f>
        <v>2066</v>
      </c>
      <c r="B2088" s="223">
        <v>107130156</v>
      </c>
      <c r="C2088" s="223" t="s">
        <v>1290</v>
      </c>
      <c r="D2088" s="223" t="s">
        <v>125</v>
      </c>
      <c r="E2088" s="223">
        <v>16</v>
      </c>
      <c r="F2088" s="223">
        <v>7.51</v>
      </c>
      <c r="G2088" s="66" t="str">
        <f>IFERROR(VLOOKUP(B2088:B5128,'DOI TUONG'!$C$2:$E$1306,3,FALSE), "")</f>
        <v/>
      </c>
      <c r="H2088" s="66">
        <f t="shared" si="224"/>
        <v>0</v>
      </c>
      <c r="I2088" s="215">
        <f t="shared" si="225"/>
        <v>7.51</v>
      </c>
      <c r="J2088" s="223">
        <v>89</v>
      </c>
      <c r="K2088" s="66" t="str">
        <f t="shared" si="226"/>
        <v>Khá</v>
      </c>
      <c r="L2088" s="66">
        <f t="shared" si="227"/>
        <v>395000</v>
      </c>
      <c r="M2088" s="218" t="str">
        <f t="shared" si="228"/>
        <v/>
      </c>
      <c r="N2088" s="219" t="str">
        <f t="shared" si="229"/>
        <v/>
      </c>
      <c r="O2088" s="219">
        <f t="shared" si="230"/>
        <v>1</v>
      </c>
      <c r="Q2088" s="114">
        <v>1</v>
      </c>
    </row>
    <row r="2089" spans="1:17" ht="21.75" customHeight="1" x14ac:dyDescent="0.3">
      <c r="A2089" s="214">
        <f>SUBTOTAL(9,$Q$22:Q2088)+1</f>
        <v>2067</v>
      </c>
      <c r="B2089" s="223">
        <v>102110276</v>
      </c>
      <c r="C2089" s="223" t="s">
        <v>687</v>
      </c>
      <c r="D2089" s="223" t="s">
        <v>64</v>
      </c>
      <c r="E2089" s="223">
        <v>16</v>
      </c>
      <c r="F2089" s="223">
        <v>7.51</v>
      </c>
      <c r="G2089" s="66" t="str">
        <f>IFERROR(VLOOKUP(B2089:B5129,'DOI TUONG'!$C$2:$E$1306,3,FALSE), "")</f>
        <v/>
      </c>
      <c r="H2089" s="66">
        <f t="shared" si="224"/>
        <v>0</v>
      </c>
      <c r="I2089" s="215">
        <f t="shared" si="225"/>
        <v>7.51</v>
      </c>
      <c r="J2089" s="223">
        <v>88</v>
      </c>
      <c r="K2089" s="66" t="str">
        <f t="shared" si="226"/>
        <v>Khá</v>
      </c>
      <c r="L2089" s="66">
        <f t="shared" si="227"/>
        <v>395000</v>
      </c>
      <c r="M2089" s="218" t="str">
        <f t="shared" si="228"/>
        <v/>
      </c>
      <c r="N2089" s="219" t="str">
        <f t="shared" si="229"/>
        <v/>
      </c>
      <c r="O2089" s="219">
        <f t="shared" si="230"/>
        <v>1</v>
      </c>
      <c r="Q2089" s="114">
        <v>1</v>
      </c>
    </row>
    <row r="2090" spans="1:17" ht="21.75" customHeight="1" x14ac:dyDescent="0.3">
      <c r="A2090" s="214">
        <f>SUBTOTAL(9,$Q$22:Q2089)+1</f>
        <v>2068</v>
      </c>
      <c r="B2090" s="223">
        <v>107140046</v>
      </c>
      <c r="C2090" s="223" t="s">
        <v>3630</v>
      </c>
      <c r="D2090" s="223" t="s">
        <v>2063</v>
      </c>
      <c r="E2090" s="223">
        <v>21</v>
      </c>
      <c r="F2090" s="223">
        <v>7.51</v>
      </c>
      <c r="G2090" s="66" t="str">
        <f>IFERROR(VLOOKUP(B2090:B5130,'DOI TUONG'!$C$2:$E$1306,3,FALSE), "")</f>
        <v/>
      </c>
      <c r="H2090" s="66">
        <f t="shared" si="224"/>
        <v>0</v>
      </c>
      <c r="I2090" s="215">
        <f t="shared" si="225"/>
        <v>7.51</v>
      </c>
      <c r="J2090" s="223">
        <v>88</v>
      </c>
      <c r="K2090" s="66" t="str">
        <f t="shared" si="226"/>
        <v>Khá</v>
      </c>
      <c r="L2090" s="66">
        <f t="shared" si="227"/>
        <v>395000</v>
      </c>
      <c r="M2090" s="218" t="str">
        <f t="shared" si="228"/>
        <v/>
      </c>
      <c r="N2090" s="219" t="str">
        <f t="shared" si="229"/>
        <v/>
      </c>
      <c r="O2090" s="219">
        <f t="shared" si="230"/>
        <v>1</v>
      </c>
      <c r="Q2090" s="114">
        <v>1</v>
      </c>
    </row>
    <row r="2091" spans="1:17" ht="21.75" customHeight="1" x14ac:dyDescent="0.3">
      <c r="A2091" s="214">
        <f>SUBTOTAL(9,$Q$22:Q2090)+1</f>
        <v>2069</v>
      </c>
      <c r="B2091" s="223">
        <v>117120125</v>
      </c>
      <c r="C2091" s="223" t="s">
        <v>3747</v>
      </c>
      <c r="D2091" s="223" t="s">
        <v>92</v>
      </c>
      <c r="E2091" s="223">
        <v>19</v>
      </c>
      <c r="F2091" s="223">
        <v>7.51</v>
      </c>
      <c r="G2091" s="66" t="str">
        <f>IFERROR(VLOOKUP(B2091:B5131,'DOI TUONG'!$C$2:$E$1306,3,FALSE), "")</f>
        <v/>
      </c>
      <c r="H2091" s="66">
        <f t="shared" si="224"/>
        <v>0</v>
      </c>
      <c r="I2091" s="215">
        <f t="shared" si="225"/>
        <v>7.51</v>
      </c>
      <c r="J2091" s="223">
        <v>88</v>
      </c>
      <c r="K2091" s="66" t="str">
        <f t="shared" si="226"/>
        <v>Khá</v>
      </c>
      <c r="L2091" s="66">
        <f t="shared" si="227"/>
        <v>395000</v>
      </c>
      <c r="M2091" s="218" t="str">
        <f t="shared" si="228"/>
        <v/>
      </c>
      <c r="N2091" s="219" t="str">
        <f t="shared" si="229"/>
        <v/>
      </c>
      <c r="O2091" s="219">
        <f t="shared" si="230"/>
        <v>1</v>
      </c>
      <c r="Q2091" s="114">
        <v>1</v>
      </c>
    </row>
    <row r="2092" spans="1:17" ht="21.75" customHeight="1" x14ac:dyDescent="0.3">
      <c r="A2092" s="214">
        <f>SUBTOTAL(9,$Q$22:Q2091)+1</f>
        <v>2070</v>
      </c>
      <c r="B2092" s="223">
        <v>118130213</v>
      </c>
      <c r="C2092" s="223" t="s">
        <v>2205</v>
      </c>
      <c r="D2092" s="223" t="s">
        <v>59</v>
      </c>
      <c r="E2092" s="223">
        <v>19</v>
      </c>
      <c r="F2092" s="223">
        <v>7.51</v>
      </c>
      <c r="G2092" s="66" t="str">
        <f>IFERROR(VLOOKUP(B2092:B5132,'DOI TUONG'!$C$2:$E$1306,3,FALSE), "")</f>
        <v/>
      </c>
      <c r="H2092" s="66">
        <f t="shared" si="224"/>
        <v>0</v>
      </c>
      <c r="I2092" s="215">
        <f t="shared" si="225"/>
        <v>7.51</v>
      </c>
      <c r="J2092" s="223">
        <v>88</v>
      </c>
      <c r="K2092" s="66" t="str">
        <f t="shared" si="226"/>
        <v>Khá</v>
      </c>
      <c r="L2092" s="66">
        <f t="shared" si="227"/>
        <v>395000</v>
      </c>
      <c r="M2092" s="218" t="str">
        <f t="shared" si="228"/>
        <v/>
      </c>
      <c r="N2092" s="219" t="str">
        <f t="shared" si="229"/>
        <v/>
      </c>
      <c r="O2092" s="219">
        <f t="shared" si="230"/>
        <v>1</v>
      </c>
      <c r="Q2092" s="114">
        <v>1</v>
      </c>
    </row>
    <row r="2093" spans="1:17" ht="21.75" customHeight="1" x14ac:dyDescent="0.3">
      <c r="A2093" s="214">
        <f>SUBTOTAL(9,$Q$22:Q2092)+1</f>
        <v>2071</v>
      </c>
      <c r="B2093" s="223">
        <v>118140009</v>
      </c>
      <c r="C2093" s="223" t="s">
        <v>3825</v>
      </c>
      <c r="D2093" s="223" t="s">
        <v>2183</v>
      </c>
      <c r="E2093" s="223">
        <v>24</v>
      </c>
      <c r="F2093" s="223">
        <v>7.51</v>
      </c>
      <c r="G2093" s="66" t="str">
        <f>IFERROR(VLOOKUP(B2093:B5133,'DOI TUONG'!$C$2:$E$1306,3,FALSE), "")</f>
        <v/>
      </c>
      <c r="H2093" s="66">
        <f t="shared" si="224"/>
        <v>0</v>
      </c>
      <c r="I2093" s="215">
        <f t="shared" si="225"/>
        <v>7.51</v>
      </c>
      <c r="J2093" s="223">
        <v>88</v>
      </c>
      <c r="K2093" s="66" t="str">
        <f t="shared" si="226"/>
        <v>Khá</v>
      </c>
      <c r="L2093" s="66">
        <f t="shared" si="227"/>
        <v>395000</v>
      </c>
      <c r="M2093" s="218" t="str">
        <f t="shared" si="228"/>
        <v/>
      </c>
      <c r="N2093" s="219" t="str">
        <f t="shared" si="229"/>
        <v/>
      </c>
      <c r="O2093" s="219">
        <f t="shared" si="230"/>
        <v>1</v>
      </c>
      <c r="Q2093" s="114">
        <v>1</v>
      </c>
    </row>
    <row r="2094" spans="1:17" ht="21.75" customHeight="1" x14ac:dyDescent="0.3">
      <c r="A2094" s="214">
        <f>SUBTOTAL(9,$Q$22:Q2093)+1</f>
        <v>2072</v>
      </c>
      <c r="B2094" s="223">
        <v>118130149</v>
      </c>
      <c r="C2094" s="223" t="s">
        <v>3826</v>
      </c>
      <c r="D2094" s="223" t="s">
        <v>59</v>
      </c>
      <c r="E2094" s="223">
        <v>16</v>
      </c>
      <c r="F2094" s="223">
        <v>7.51</v>
      </c>
      <c r="G2094" s="66" t="str">
        <f>IFERROR(VLOOKUP(B2094:B5134,'DOI TUONG'!$C$2:$E$1306,3,FALSE), "")</f>
        <v/>
      </c>
      <c r="H2094" s="66">
        <f t="shared" si="224"/>
        <v>0</v>
      </c>
      <c r="I2094" s="215">
        <f t="shared" si="225"/>
        <v>7.51</v>
      </c>
      <c r="J2094" s="223">
        <v>88</v>
      </c>
      <c r="K2094" s="66" t="str">
        <f t="shared" si="226"/>
        <v>Khá</v>
      </c>
      <c r="L2094" s="66">
        <f t="shared" si="227"/>
        <v>395000</v>
      </c>
      <c r="M2094" s="218" t="str">
        <f t="shared" si="228"/>
        <v/>
      </c>
      <c r="N2094" s="219" t="str">
        <f t="shared" si="229"/>
        <v/>
      </c>
      <c r="O2094" s="219">
        <f t="shared" si="230"/>
        <v>1</v>
      </c>
      <c r="Q2094" s="114">
        <v>1</v>
      </c>
    </row>
    <row r="2095" spans="1:17" ht="21.75" customHeight="1" x14ac:dyDescent="0.3">
      <c r="A2095" s="214">
        <f>SUBTOTAL(9,$Q$22:Q2094)+1</f>
        <v>2073</v>
      </c>
      <c r="B2095" s="223">
        <v>118130173</v>
      </c>
      <c r="C2095" s="223" t="s">
        <v>3827</v>
      </c>
      <c r="D2095" s="223" t="s">
        <v>59</v>
      </c>
      <c r="E2095" s="223">
        <v>18</v>
      </c>
      <c r="F2095" s="223">
        <v>7.51</v>
      </c>
      <c r="G2095" s="66" t="str">
        <f>IFERROR(VLOOKUP(B2095:B5135,'DOI TUONG'!$C$2:$E$1306,3,FALSE), "")</f>
        <v/>
      </c>
      <c r="H2095" s="66">
        <f t="shared" si="224"/>
        <v>0</v>
      </c>
      <c r="I2095" s="215">
        <f t="shared" si="225"/>
        <v>7.51</v>
      </c>
      <c r="J2095" s="223">
        <v>88</v>
      </c>
      <c r="K2095" s="66" t="str">
        <f t="shared" si="226"/>
        <v>Khá</v>
      </c>
      <c r="L2095" s="66">
        <f t="shared" si="227"/>
        <v>395000</v>
      </c>
      <c r="M2095" s="218" t="str">
        <f t="shared" si="228"/>
        <v/>
      </c>
      <c r="N2095" s="219" t="str">
        <f t="shared" si="229"/>
        <v/>
      </c>
      <c r="O2095" s="219">
        <f t="shared" si="230"/>
        <v>1</v>
      </c>
      <c r="Q2095" s="114">
        <v>1</v>
      </c>
    </row>
    <row r="2096" spans="1:17" ht="21.75" customHeight="1" x14ac:dyDescent="0.3">
      <c r="A2096" s="214">
        <f>SUBTOTAL(9,$Q$22:Q2095)+1</f>
        <v>2074</v>
      </c>
      <c r="B2096" s="223">
        <v>111110005</v>
      </c>
      <c r="C2096" s="223" t="s">
        <v>2798</v>
      </c>
      <c r="D2096" s="223" t="s">
        <v>435</v>
      </c>
      <c r="E2096" s="223">
        <v>19.5</v>
      </c>
      <c r="F2096" s="223">
        <v>7.31</v>
      </c>
      <c r="G2096" s="66" t="str">
        <f>IFERROR(VLOOKUP(B2096:B5136,'DOI TUONG'!$C$2:$E$1306,3,FALSE), "")</f>
        <v>UV LCĐ</v>
      </c>
      <c r="H2096" s="66">
        <f t="shared" si="224"/>
        <v>0.2</v>
      </c>
      <c r="I2096" s="215">
        <f t="shared" si="225"/>
        <v>7.51</v>
      </c>
      <c r="J2096" s="223">
        <v>87</v>
      </c>
      <c r="K2096" s="66" t="str">
        <f t="shared" si="226"/>
        <v>Khá</v>
      </c>
      <c r="L2096" s="66">
        <f t="shared" si="227"/>
        <v>395000</v>
      </c>
      <c r="M2096" s="218" t="str">
        <f t="shared" si="228"/>
        <v/>
      </c>
      <c r="N2096" s="219" t="str">
        <f t="shared" si="229"/>
        <v/>
      </c>
      <c r="O2096" s="219">
        <f t="shared" si="230"/>
        <v>1</v>
      </c>
      <c r="Q2096" s="114">
        <v>1</v>
      </c>
    </row>
    <row r="2097" spans="1:17" ht="21.75" customHeight="1" x14ac:dyDescent="0.3">
      <c r="A2097" s="214">
        <f>SUBTOTAL(9,$Q$22:Q2096)+1</f>
        <v>2075</v>
      </c>
      <c r="B2097" s="223">
        <v>117120082</v>
      </c>
      <c r="C2097" s="223" t="s">
        <v>3748</v>
      </c>
      <c r="D2097" s="223" t="s">
        <v>189</v>
      </c>
      <c r="E2097" s="223">
        <v>17</v>
      </c>
      <c r="F2097" s="223">
        <v>7.51</v>
      </c>
      <c r="G2097" s="66" t="str">
        <f>IFERROR(VLOOKUP(B2097:B5137,'DOI TUONG'!$C$2:$E$1306,3,FALSE), "")</f>
        <v/>
      </c>
      <c r="H2097" s="66">
        <f t="shared" si="224"/>
        <v>0</v>
      </c>
      <c r="I2097" s="215">
        <f t="shared" si="225"/>
        <v>7.51</v>
      </c>
      <c r="J2097" s="223">
        <v>85</v>
      </c>
      <c r="K2097" s="66" t="str">
        <f t="shared" si="226"/>
        <v>Khá</v>
      </c>
      <c r="L2097" s="66">
        <f t="shared" si="227"/>
        <v>395000</v>
      </c>
      <c r="M2097" s="218" t="str">
        <f t="shared" si="228"/>
        <v/>
      </c>
      <c r="N2097" s="219" t="str">
        <f t="shared" si="229"/>
        <v/>
      </c>
      <c r="O2097" s="219">
        <f t="shared" si="230"/>
        <v>1</v>
      </c>
      <c r="Q2097" s="114">
        <v>1</v>
      </c>
    </row>
    <row r="2098" spans="1:17" ht="21.75" customHeight="1" x14ac:dyDescent="0.3">
      <c r="A2098" s="214">
        <f>SUBTOTAL(9,$Q$22:Q2097)+1</f>
        <v>2076</v>
      </c>
      <c r="B2098" s="223">
        <v>109120385</v>
      </c>
      <c r="C2098" s="223" t="s">
        <v>3876</v>
      </c>
      <c r="D2098" s="223" t="s">
        <v>99</v>
      </c>
      <c r="E2098" s="223">
        <v>17</v>
      </c>
      <c r="F2098" s="223">
        <v>7.51</v>
      </c>
      <c r="G2098" s="66" t="str">
        <f>IFERROR(VLOOKUP(B2098:B5138,'DOI TUONG'!$C$2:$E$1306,3,FALSE), "")</f>
        <v/>
      </c>
      <c r="H2098" s="66">
        <f t="shared" si="224"/>
        <v>0</v>
      </c>
      <c r="I2098" s="215">
        <f t="shared" si="225"/>
        <v>7.51</v>
      </c>
      <c r="J2098" s="223">
        <v>85</v>
      </c>
      <c r="K2098" s="66" t="str">
        <f t="shared" si="226"/>
        <v>Khá</v>
      </c>
      <c r="L2098" s="66">
        <f t="shared" si="227"/>
        <v>395000</v>
      </c>
      <c r="M2098" s="218" t="str">
        <f t="shared" si="228"/>
        <v/>
      </c>
      <c r="N2098" s="219" t="str">
        <f t="shared" si="229"/>
        <v/>
      </c>
      <c r="O2098" s="219">
        <f t="shared" si="230"/>
        <v>1</v>
      </c>
      <c r="Q2098" s="114">
        <v>1</v>
      </c>
    </row>
    <row r="2099" spans="1:17" ht="21.75" customHeight="1" x14ac:dyDescent="0.3">
      <c r="A2099" s="214">
        <f>SUBTOTAL(9,$Q$22:Q2098)+1</f>
        <v>2077</v>
      </c>
      <c r="B2099" s="223">
        <v>105110275</v>
      </c>
      <c r="C2099" s="223" t="s">
        <v>3487</v>
      </c>
      <c r="D2099" s="223" t="s">
        <v>56</v>
      </c>
      <c r="E2099" s="223">
        <v>15</v>
      </c>
      <c r="F2099" s="223">
        <v>7.51</v>
      </c>
      <c r="G2099" s="66" t="str">
        <f>IFERROR(VLOOKUP(B2099:B5139,'DOI TUONG'!$C$2:$E$1306,3,FALSE), "")</f>
        <v/>
      </c>
      <c r="H2099" s="66">
        <f t="shared" si="224"/>
        <v>0</v>
      </c>
      <c r="I2099" s="215">
        <f t="shared" si="225"/>
        <v>7.51</v>
      </c>
      <c r="J2099" s="223">
        <v>84</v>
      </c>
      <c r="K2099" s="66" t="str">
        <f t="shared" si="226"/>
        <v>Khá</v>
      </c>
      <c r="L2099" s="66">
        <f t="shared" si="227"/>
        <v>395000</v>
      </c>
      <c r="M2099" s="218" t="str">
        <f t="shared" si="228"/>
        <v/>
      </c>
      <c r="N2099" s="219" t="str">
        <f t="shared" si="229"/>
        <v/>
      </c>
      <c r="O2099" s="219">
        <f t="shared" si="230"/>
        <v>1</v>
      </c>
      <c r="Q2099" s="114">
        <v>1</v>
      </c>
    </row>
    <row r="2100" spans="1:17" ht="21.75" customHeight="1" x14ac:dyDescent="0.3">
      <c r="A2100" s="214">
        <f>SUBTOTAL(9,$Q$22:Q2099)+1</f>
        <v>2078</v>
      </c>
      <c r="B2100" s="223">
        <v>104130108</v>
      </c>
      <c r="C2100" s="223" t="s">
        <v>3110</v>
      </c>
      <c r="D2100" s="223" t="s">
        <v>355</v>
      </c>
      <c r="E2100" s="223">
        <v>18</v>
      </c>
      <c r="F2100" s="223">
        <v>7.51</v>
      </c>
      <c r="G2100" s="66" t="str">
        <f>IFERROR(VLOOKUP(B2100:B5140,'DOI TUONG'!$C$2:$E$1306,3,FALSE), "")</f>
        <v/>
      </c>
      <c r="H2100" s="66">
        <f t="shared" si="224"/>
        <v>0</v>
      </c>
      <c r="I2100" s="215">
        <f t="shared" si="225"/>
        <v>7.51</v>
      </c>
      <c r="J2100" s="223">
        <v>83</v>
      </c>
      <c r="K2100" s="66" t="str">
        <f t="shared" si="226"/>
        <v>Khá</v>
      </c>
      <c r="L2100" s="66">
        <f t="shared" si="227"/>
        <v>395000</v>
      </c>
      <c r="M2100" s="218" t="str">
        <f t="shared" si="228"/>
        <v/>
      </c>
      <c r="N2100" s="219" t="str">
        <f t="shared" si="229"/>
        <v/>
      </c>
      <c r="O2100" s="219">
        <f t="shared" si="230"/>
        <v>1</v>
      </c>
      <c r="Q2100" s="114">
        <v>1</v>
      </c>
    </row>
    <row r="2101" spans="1:17" ht="21.75" customHeight="1" x14ac:dyDescent="0.3">
      <c r="A2101" s="214">
        <f>SUBTOTAL(9,$Q$22:Q2100)+1</f>
        <v>2079</v>
      </c>
      <c r="B2101" s="223">
        <v>109110220</v>
      </c>
      <c r="C2101" s="223" t="s">
        <v>1152</v>
      </c>
      <c r="D2101" s="223" t="s">
        <v>40</v>
      </c>
      <c r="E2101" s="223">
        <v>18.5</v>
      </c>
      <c r="F2101" s="223">
        <v>7.51</v>
      </c>
      <c r="G2101" s="66" t="str">
        <f>IFERROR(VLOOKUP(B2101:B5141,'DOI TUONG'!$C$2:$E$1306,3,FALSE), "")</f>
        <v/>
      </c>
      <c r="H2101" s="66">
        <f t="shared" si="224"/>
        <v>0</v>
      </c>
      <c r="I2101" s="215">
        <f t="shared" si="225"/>
        <v>7.51</v>
      </c>
      <c r="J2101" s="223">
        <v>83</v>
      </c>
      <c r="K2101" s="66" t="str">
        <f t="shared" si="226"/>
        <v>Khá</v>
      </c>
      <c r="L2101" s="66">
        <f t="shared" si="227"/>
        <v>395000</v>
      </c>
      <c r="M2101" s="218" t="str">
        <f t="shared" si="228"/>
        <v/>
      </c>
      <c r="N2101" s="219" t="str">
        <f t="shared" si="229"/>
        <v/>
      </c>
      <c r="O2101" s="219">
        <f t="shared" si="230"/>
        <v>1</v>
      </c>
      <c r="Q2101" s="114">
        <v>1</v>
      </c>
    </row>
    <row r="2102" spans="1:17" ht="21.75" customHeight="1" x14ac:dyDescent="0.3">
      <c r="A2102" s="214">
        <f>SUBTOTAL(9,$Q$22:Q2101)+1</f>
        <v>2080</v>
      </c>
      <c r="B2102" s="223">
        <v>101130164</v>
      </c>
      <c r="C2102" s="223" t="s">
        <v>915</v>
      </c>
      <c r="D2102" s="223" t="s">
        <v>62</v>
      </c>
      <c r="E2102" s="223">
        <v>17.5</v>
      </c>
      <c r="F2102" s="223">
        <v>7.51</v>
      </c>
      <c r="G2102" s="66" t="str">
        <f>IFERROR(VLOOKUP(B2102:B5142,'DOI TUONG'!$C$2:$E$1306,3,FALSE), "")</f>
        <v/>
      </c>
      <c r="H2102" s="66">
        <f t="shared" si="224"/>
        <v>0</v>
      </c>
      <c r="I2102" s="215">
        <f t="shared" si="225"/>
        <v>7.51</v>
      </c>
      <c r="J2102" s="223">
        <v>82</v>
      </c>
      <c r="K2102" s="66" t="str">
        <f t="shared" si="226"/>
        <v>Khá</v>
      </c>
      <c r="L2102" s="66">
        <f t="shared" si="227"/>
        <v>395000</v>
      </c>
      <c r="M2102" s="218" t="str">
        <f t="shared" si="228"/>
        <v/>
      </c>
      <c r="N2102" s="219" t="str">
        <f t="shared" si="229"/>
        <v/>
      </c>
      <c r="O2102" s="219">
        <f t="shared" si="230"/>
        <v>1</v>
      </c>
      <c r="Q2102" s="114">
        <v>1</v>
      </c>
    </row>
    <row r="2103" spans="1:17" ht="21.75" customHeight="1" x14ac:dyDescent="0.3">
      <c r="A2103" s="214">
        <f>SUBTOTAL(9,$Q$22:Q2102)+1</f>
        <v>2081</v>
      </c>
      <c r="B2103" s="223">
        <v>107120220</v>
      </c>
      <c r="C2103" s="223" t="s">
        <v>2104</v>
      </c>
      <c r="D2103" s="223" t="s">
        <v>36</v>
      </c>
      <c r="E2103" s="223">
        <v>16</v>
      </c>
      <c r="F2103" s="223">
        <v>7.51</v>
      </c>
      <c r="G2103" s="66" t="str">
        <f>IFERROR(VLOOKUP(B2103:B5143,'DOI TUONG'!$C$2:$E$1306,3,FALSE), "")</f>
        <v/>
      </c>
      <c r="H2103" s="66">
        <f t="shared" si="224"/>
        <v>0</v>
      </c>
      <c r="I2103" s="215">
        <f t="shared" si="225"/>
        <v>7.51</v>
      </c>
      <c r="J2103" s="223">
        <v>82</v>
      </c>
      <c r="K2103" s="66" t="str">
        <f t="shared" si="226"/>
        <v>Khá</v>
      </c>
      <c r="L2103" s="66">
        <f t="shared" si="227"/>
        <v>395000</v>
      </c>
      <c r="M2103" s="218" t="str">
        <f t="shared" si="228"/>
        <v/>
      </c>
      <c r="N2103" s="219" t="str">
        <f t="shared" si="229"/>
        <v/>
      </c>
      <c r="O2103" s="219">
        <f t="shared" si="230"/>
        <v>1</v>
      </c>
      <c r="Q2103" s="114">
        <v>1</v>
      </c>
    </row>
    <row r="2104" spans="1:17" ht="21.75" customHeight="1" x14ac:dyDescent="0.3">
      <c r="A2104" s="214">
        <f>SUBTOTAL(9,$Q$22:Q2103)+1</f>
        <v>2082</v>
      </c>
      <c r="B2104" s="223">
        <v>110120140</v>
      </c>
      <c r="C2104" s="223" t="s">
        <v>2342</v>
      </c>
      <c r="D2104" s="223" t="s">
        <v>61</v>
      </c>
      <c r="E2104" s="223">
        <v>14.5</v>
      </c>
      <c r="F2104" s="223">
        <v>7.51</v>
      </c>
      <c r="G2104" s="66" t="str">
        <f>IFERROR(VLOOKUP(B2104:B5144,'DOI TUONG'!$C$2:$E$1306,3,FALSE), "")</f>
        <v/>
      </c>
      <c r="H2104" s="66">
        <f t="shared" si="224"/>
        <v>0</v>
      </c>
      <c r="I2104" s="215">
        <f t="shared" si="225"/>
        <v>7.51</v>
      </c>
      <c r="J2104" s="223">
        <v>82</v>
      </c>
      <c r="K2104" s="66" t="str">
        <f t="shared" si="226"/>
        <v>Khá</v>
      </c>
      <c r="L2104" s="66">
        <f t="shared" si="227"/>
        <v>395000</v>
      </c>
      <c r="M2104" s="218" t="str">
        <f t="shared" si="228"/>
        <v/>
      </c>
      <c r="N2104" s="219" t="str">
        <f t="shared" si="229"/>
        <v/>
      </c>
      <c r="O2104" s="219">
        <f t="shared" si="230"/>
        <v>1</v>
      </c>
      <c r="Q2104" s="114">
        <v>1</v>
      </c>
    </row>
    <row r="2105" spans="1:17" ht="21.75" customHeight="1" x14ac:dyDescent="0.3">
      <c r="A2105" s="214">
        <f>SUBTOTAL(9,$Q$22:Q2104)+1</f>
        <v>2083</v>
      </c>
      <c r="B2105" s="223">
        <v>104120166</v>
      </c>
      <c r="C2105" s="223" t="s">
        <v>1589</v>
      </c>
      <c r="D2105" s="223" t="s">
        <v>217</v>
      </c>
      <c r="E2105" s="223">
        <v>17</v>
      </c>
      <c r="F2105" s="223">
        <v>7.51</v>
      </c>
      <c r="G2105" s="66" t="str">
        <f>IFERROR(VLOOKUP(B2105:B5145,'DOI TUONG'!$C$2:$E$1306,3,FALSE), "")</f>
        <v/>
      </c>
      <c r="H2105" s="66">
        <f t="shared" si="224"/>
        <v>0</v>
      </c>
      <c r="I2105" s="215">
        <f t="shared" si="225"/>
        <v>7.51</v>
      </c>
      <c r="J2105" s="223">
        <v>80</v>
      </c>
      <c r="K2105" s="66" t="str">
        <f t="shared" si="226"/>
        <v>Khá</v>
      </c>
      <c r="L2105" s="66">
        <f t="shared" si="227"/>
        <v>395000</v>
      </c>
      <c r="M2105" s="218" t="str">
        <f t="shared" si="228"/>
        <v/>
      </c>
      <c r="N2105" s="219" t="str">
        <f t="shared" si="229"/>
        <v/>
      </c>
      <c r="O2105" s="219">
        <f t="shared" si="230"/>
        <v>1</v>
      </c>
      <c r="Q2105" s="114">
        <v>1</v>
      </c>
    </row>
    <row r="2106" spans="1:17" ht="21.75" customHeight="1" x14ac:dyDescent="0.3">
      <c r="A2106" s="214">
        <f>SUBTOTAL(9,$Q$22:Q2105)+1</f>
        <v>2084</v>
      </c>
      <c r="B2106" s="223">
        <v>102140017</v>
      </c>
      <c r="C2106" s="223" t="s">
        <v>3367</v>
      </c>
      <c r="D2106" s="223" t="s">
        <v>1802</v>
      </c>
      <c r="E2106" s="223">
        <v>23</v>
      </c>
      <c r="F2106" s="223">
        <v>7.51</v>
      </c>
      <c r="G2106" s="66" t="str">
        <f>IFERROR(VLOOKUP(B2106:B5146,'DOI TUONG'!$C$2:$E$1306,3,FALSE), "")</f>
        <v/>
      </c>
      <c r="H2106" s="66">
        <f t="shared" si="224"/>
        <v>0</v>
      </c>
      <c r="I2106" s="215">
        <f t="shared" si="225"/>
        <v>7.51</v>
      </c>
      <c r="J2106" s="223">
        <v>80</v>
      </c>
      <c r="K2106" s="66" t="str">
        <f t="shared" si="226"/>
        <v>Khá</v>
      </c>
      <c r="L2106" s="66">
        <f t="shared" si="227"/>
        <v>395000</v>
      </c>
      <c r="M2106" s="218" t="str">
        <f t="shared" si="228"/>
        <v/>
      </c>
      <c r="N2106" s="219" t="str">
        <f t="shared" si="229"/>
        <v/>
      </c>
      <c r="O2106" s="219">
        <f t="shared" si="230"/>
        <v>1</v>
      </c>
      <c r="Q2106" s="114">
        <v>1</v>
      </c>
    </row>
    <row r="2107" spans="1:17" ht="21.75" customHeight="1" x14ac:dyDescent="0.3">
      <c r="A2107" s="214">
        <f>SUBTOTAL(9,$Q$22:Q2106)+1</f>
        <v>2085</v>
      </c>
      <c r="B2107" s="223">
        <v>101130104</v>
      </c>
      <c r="C2107" s="223" t="s">
        <v>3190</v>
      </c>
      <c r="D2107" s="223" t="s">
        <v>393</v>
      </c>
      <c r="E2107" s="223">
        <v>17.5</v>
      </c>
      <c r="F2107" s="223">
        <v>7.5</v>
      </c>
      <c r="G2107" s="66" t="str">
        <f>IFERROR(VLOOKUP(B2107:B5147,'DOI TUONG'!$C$2:$E$1306,3,FALSE), "")</f>
        <v/>
      </c>
      <c r="H2107" s="66">
        <f t="shared" si="224"/>
        <v>0</v>
      </c>
      <c r="I2107" s="215">
        <f t="shared" si="225"/>
        <v>7.5</v>
      </c>
      <c r="J2107" s="223">
        <v>91</v>
      </c>
      <c r="K2107" s="66" t="str">
        <f t="shared" si="226"/>
        <v>Khá</v>
      </c>
      <c r="L2107" s="66">
        <f t="shared" si="227"/>
        <v>395000</v>
      </c>
      <c r="M2107" s="218" t="str">
        <f t="shared" si="228"/>
        <v/>
      </c>
      <c r="N2107" s="219" t="str">
        <f t="shared" si="229"/>
        <v/>
      </c>
      <c r="O2107" s="219">
        <f t="shared" si="230"/>
        <v>1</v>
      </c>
      <c r="Q2107" s="114">
        <v>1</v>
      </c>
    </row>
    <row r="2108" spans="1:17" ht="21.75" customHeight="1" x14ac:dyDescent="0.3">
      <c r="A2108" s="214">
        <f>SUBTOTAL(9,$Q$22:Q2107)+1</f>
        <v>2086</v>
      </c>
      <c r="B2108" s="223">
        <v>105140282</v>
      </c>
      <c r="C2108" s="223" t="s">
        <v>2654</v>
      </c>
      <c r="D2108" s="223" t="s">
        <v>1893</v>
      </c>
      <c r="E2108" s="223">
        <v>22</v>
      </c>
      <c r="F2108" s="223">
        <v>7.2</v>
      </c>
      <c r="G2108" s="66" t="str">
        <f>IFERROR(VLOOKUP(B2108:B5148,'DOI TUONG'!$C$2:$E$1306,3,FALSE), "")</f>
        <v>LT</v>
      </c>
      <c r="H2108" s="66">
        <f t="shared" si="224"/>
        <v>0.3</v>
      </c>
      <c r="I2108" s="215">
        <f t="shared" si="225"/>
        <v>7.5</v>
      </c>
      <c r="J2108" s="223">
        <v>90</v>
      </c>
      <c r="K2108" s="66" t="str">
        <f t="shared" si="226"/>
        <v>Khá</v>
      </c>
      <c r="L2108" s="66">
        <f t="shared" si="227"/>
        <v>395000</v>
      </c>
      <c r="M2108" s="218" t="str">
        <f t="shared" si="228"/>
        <v/>
      </c>
      <c r="N2108" s="219" t="str">
        <f t="shared" si="229"/>
        <v/>
      </c>
      <c r="O2108" s="219">
        <f t="shared" si="230"/>
        <v>1</v>
      </c>
      <c r="Q2108" s="114">
        <v>1</v>
      </c>
    </row>
    <row r="2109" spans="1:17" ht="21.75" customHeight="1" x14ac:dyDescent="0.3">
      <c r="A2109" s="214">
        <f>SUBTOTAL(9,$Q$22:Q2108)+1</f>
        <v>2087</v>
      </c>
      <c r="B2109" s="223">
        <v>107140161</v>
      </c>
      <c r="C2109" s="223" t="s">
        <v>3631</v>
      </c>
      <c r="D2109" s="223" t="s">
        <v>1998</v>
      </c>
      <c r="E2109" s="223">
        <v>25</v>
      </c>
      <c r="F2109" s="223">
        <v>7.5</v>
      </c>
      <c r="G2109" s="66" t="str">
        <f>IFERROR(VLOOKUP(B2109:B5149,'DOI TUONG'!$C$2:$E$1306,3,FALSE), "")</f>
        <v/>
      </c>
      <c r="H2109" s="66">
        <f t="shared" si="224"/>
        <v>0</v>
      </c>
      <c r="I2109" s="215">
        <f t="shared" si="225"/>
        <v>7.5</v>
      </c>
      <c r="J2109" s="223">
        <v>88</v>
      </c>
      <c r="K2109" s="66" t="str">
        <f t="shared" si="226"/>
        <v>Khá</v>
      </c>
      <c r="L2109" s="66">
        <f t="shared" si="227"/>
        <v>395000</v>
      </c>
      <c r="M2109" s="218" t="str">
        <f t="shared" si="228"/>
        <v/>
      </c>
      <c r="N2109" s="219" t="str">
        <f t="shared" si="229"/>
        <v/>
      </c>
      <c r="O2109" s="219">
        <f t="shared" si="230"/>
        <v>1</v>
      </c>
      <c r="Q2109" s="114">
        <v>1</v>
      </c>
    </row>
    <row r="2110" spans="1:17" ht="21.75" customHeight="1" x14ac:dyDescent="0.3">
      <c r="A2110" s="214">
        <f>SUBTOTAL(9,$Q$22:Q2109)+1</f>
        <v>2088</v>
      </c>
      <c r="B2110" s="223">
        <v>118110203</v>
      </c>
      <c r="C2110" s="223" t="s">
        <v>1326</v>
      </c>
      <c r="D2110" s="223" t="s">
        <v>95</v>
      </c>
      <c r="E2110" s="223">
        <v>20</v>
      </c>
      <c r="F2110" s="223">
        <v>7.5</v>
      </c>
      <c r="G2110" s="66" t="str">
        <f>IFERROR(VLOOKUP(B2110:B5150,'DOI TUONG'!$C$2:$E$1306,3,FALSE), "")</f>
        <v/>
      </c>
      <c r="H2110" s="66">
        <f t="shared" si="224"/>
        <v>0</v>
      </c>
      <c r="I2110" s="215">
        <f t="shared" si="225"/>
        <v>7.5</v>
      </c>
      <c r="J2110" s="223">
        <v>88</v>
      </c>
      <c r="K2110" s="66" t="str">
        <f t="shared" si="226"/>
        <v>Khá</v>
      </c>
      <c r="L2110" s="66">
        <f t="shared" si="227"/>
        <v>395000</v>
      </c>
      <c r="M2110" s="218" t="str">
        <f t="shared" si="228"/>
        <v/>
      </c>
      <c r="N2110" s="219" t="str">
        <f t="shared" si="229"/>
        <v/>
      </c>
      <c r="O2110" s="219">
        <f t="shared" si="230"/>
        <v>1</v>
      </c>
      <c r="Q2110" s="114">
        <v>1</v>
      </c>
    </row>
    <row r="2111" spans="1:17" ht="21.75" customHeight="1" x14ac:dyDescent="0.3">
      <c r="A2111" s="214">
        <f>SUBTOTAL(9,$Q$22:Q2110)+1</f>
        <v>2089</v>
      </c>
      <c r="B2111" s="223">
        <v>110120169</v>
      </c>
      <c r="C2111" s="223" t="s">
        <v>3956</v>
      </c>
      <c r="D2111" s="223" t="s">
        <v>45</v>
      </c>
      <c r="E2111" s="223">
        <v>16.5</v>
      </c>
      <c r="F2111" s="223">
        <v>7.5</v>
      </c>
      <c r="G2111" s="66" t="str">
        <f>IFERROR(VLOOKUP(B2111:B5151,'DOI TUONG'!$C$2:$E$1306,3,FALSE), "")</f>
        <v/>
      </c>
      <c r="H2111" s="66">
        <f t="shared" si="224"/>
        <v>0</v>
      </c>
      <c r="I2111" s="215">
        <f t="shared" si="225"/>
        <v>7.5</v>
      </c>
      <c r="J2111" s="223">
        <v>88</v>
      </c>
      <c r="K2111" s="66" t="str">
        <f t="shared" si="226"/>
        <v>Khá</v>
      </c>
      <c r="L2111" s="66">
        <f t="shared" si="227"/>
        <v>395000</v>
      </c>
      <c r="M2111" s="218" t="str">
        <f t="shared" si="228"/>
        <v/>
      </c>
      <c r="N2111" s="219" t="str">
        <f t="shared" si="229"/>
        <v/>
      </c>
      <c r="O2111" s="219">
        <f t="shared" si="230"/>
        <v>1</v>
      </c>
      <c r="Q2111" s="114">
        <v>1</v>
      </c>
    </row>
    <row r="2112" spans="1:17" ht="21.75" customHeight="1" x14ac:dyDescent="0.3">
      <c r="A2112" s="214">
        <f>SUBTOTAL(9,$Q$22:Q2111)+1</f>
        <v>2090</v>
      </c>
      <c r="B2112" s="223">
        <v>111110120</v>
      </c>
      <c r="C2112" s="223" t="s">
        <v>4026</v>
      </c>
      <c r="D2112" s="223" t="s">
        <v>254</v>
      </c>
      <c r="E2112" s="223">
        <v>21</v>
      </c>
      <c r="F2112" s="223">
        <v>7.5</v>
      </c>
      <c r="G2112" s="66" t="str">
        <f>IFERROR(VLOOKUP(B2112:B5152,'DOI TUONG'!$C$2:$E$1306,3,FALSE), "")</f>
        <v/>
      </c>
      <c r="H2112" s="66">
        <f t="shared" si="224"/>
        <v>0</v>
      </c>
      <c r="I2112" s="215">
        <f t="shared" si="225"/>
        <v>7.5</v>
      </c>
      <c r="J2112" s="223">
        <v>88</v>
      </c>
      <c r="K2112" s="66" t="str">
        <f t="shared" si="226"/>
        <v>Khá</v>
      </c>
      <c r="L2112" s="66">
        <f t="shared" si="227"/>
        <v>395000</v>
      </c>
      <c r="M2112" s="218" t="str">
        <f t="shared" si="228"/>
        <v/>
      </c>
      <c r="N2112" s="219" t="str">
        <f t="shared" si="229"/>
        <v/>
      </c>
      <c r="O2112" s="219">
        <f t="shared" si="230"/>
        <v>1</v>
      </c>
      <c r="Q2112" s="114">
        <v>1</v>
      </c>
    </row>
    <row r="2113" spans="1:17" ht="21.75" customHeight="1" x14ac:dyDescent="0.3">
      <c r="A2113" s="214">
        <f>SUBTOTAL(9,$Q$22:Q2112)+1</f>
        <v>2091</v>
      </c>
      <c r="B2113" s="223">
        <v>110120309</v>
      </c>
      <c r="C2113" s="223" t="s">
        <v>3957</v>
      </c>
      <c r="D2113" s="223" t="s">
        <v>50</v>
      </c>
      <c r="E2113" s="223">
        <v>16.5</v>
      </c>
      <c r="F2113" s="223">
        <v>7.5</v>
      </c>
      <c r="G2113" s="66" t="str">
        <f>IFERROR(VLOOKUP(B2113:B5153,'DOI TUONG'!$C$2:$E$1306,3,FALSE), "")</f>
        <v/>
      </c>
      <c r="H2113" s="66">
        <f t="shared" si="224"/>
        <v>0</v>
      </c>
      <c r="I2113" s="215">
        <f t="shared" si="225"/>
        <v>7.5</v>
      </c>
      <c r="J2113" s="223">
        <v>87</v>
      </c>
      <c r="K2113" s="66" t="str">
        <f t="shared" si="226"/>
        <v>Khá</v>
      </c>
      <c r="L2113" s="66">
        <f t="shared" si="227"/>
        <v>395000</v>
      </c>
      <c r="M2113" s="218" t="str">
        <f t="shared" si="228"/>
        <v/>
      </c>
      <c r="N2113" s="219" t="str">
        <f t="shared" si="229"/>
        <v/>
      </c>
      <c r="O2113" s="219">
        <f t="shared" si="230"/>
        <v>1</v>
      </c>
      <c r="Q2113" s="114">
        <v>1</v>
      </c>
    </row>
    <row r="2114" spans="1:17" ht="21.75" customHeight="1" x14ac:dyDescent="0.3">
      <c r="A2114" s="214">
        <f>SUBTOTAL(9,$Q$22:Q2113)+1</f>
        <v>2092</v>
      </c>
      <c r="B2114" s="223">
        <v>101110367</v>
      </c>
      <c r="C2114" s="223" t="s">
        <v>1249</v>
      </c>
      <c r="D2114" s="223" t="s">
        <v>140</v>
      </c>
      <c r="E2114" s="223">
        <v>23</v>
      </c>
      <c r="F2114" s="223">
        <v>7.5</v>
      </c>
      <c r="G2114" s="66" t="str">
        <f>IFERROR(VLOOKUP(B2114:B5154,'DOI TUONG'!$C$2:$E$1306,3,FALSE), "")</f>
        <v/>
      </c>
      <c r="H2114" s="66">
        <f t="shared" si="224"/>
        <v>0</v>
      </c>
      <c r="I2114" s="215">
        <f t="shared" si="225"/>
        <v>7.5</v>
      </c>
      <c r="J2114" s="223">
        <v>86</v>
      </c>
      <c r="K2114" s="66" t="str">
        <f t="shared" si="226"/>
        <v>Khá</v>
      </c>
      <c r="L2114" s="66">
        <f t="shared" si="227"/>
        <v>395000</v>
      </c>
      <c r="M2114" s="218" t="str">
        <f t="shared" si="228"/>
        <v/>
      </c>
      <c r="N2114" s="219" t="str">
        <f t="shared" si="229"/>
        <v/>
      </c>
      <c r="O2114" s="219">
        <f t="shared" si="230"/>
        <v>1</v>
      </c>
      <c r="Q2114" s="114">
        <v>1</v>
      </c>
    </row>
    <row r="2115" spans="1:17" ht="21.75" customHeight="1" x14ac:dyDescent="0.3">
      <c r="A2115" s="214">
        <f>SUBTOTAL(9,$Q$22:Q2114)+1</f>
        <v>2093</v>
      </c>
      <c r="B2115" s="223">
        <v>105130267</v>
      </c>
      <c r="C2115" s="223" t="s">
        <v>3488</v>
      </c>
      <c r="D2115" s="223" t="s">
        <v>181</v>
      </c>
      <c r="E2115" s="223">
        <v>18.5</v>
      </c>
      <c r="F2115" s="223">
        <v>7.5</v>
      </c>
      <c r="G2115" s="66" t="str">
        <f>IFERROR(VLOOKUP(B2115:B5155,'DOI TUONG'!$C$2:$E$1306,3,FALSE), "")</f>
        <v/>
      </c>
      <c r="H2115" s="66">
        <f t="shared" si="224"/>
        <v>0</v>
      </c>
      <c r="I2115" s="215">
        <f t="shared" si="225"/>
        <v>7.5</v>
      </c>
      <c r="J2115" s="223">
        <v>86</v>
      </c>
      <c r="K2115" s="66" t="str">
        <f t="shared" si="226"/>
        <v>Khá</v>
      </c>
      <c r="L2115" s="66">
        <f t="shared" si="227"/>
        <v>395000</v>
      </c>
      <c r="M2115" s="218" t="str">
        <f t="shared" si="228"/>
        <v/>
      </c>
      <c r="N2115" s="219" t="str">
        <f t="shared" si="229"/>
        <v/>
      </c>
      <c r="O2115" s="219">
        <f t="shared" si="230"/>
        <v>1</v>
      </c>
      <c r="Q2115" s="114">
        <v>1</v>
      </c>
    </row>
    <row r="2116" spans="1:17" ht="21.75" customHeight="1" x14ac:dyDescent="0.3">
      <c r="A2116" s="214">
        <f>SUBTOTAL(9,$Q$22:Q2115)+1</f>
        <v>2094</v>
      </c>
      <c r="B2116" s="223">
        <v>106110125</v>
      </c>
      <c r="C2116" s="223" t="s">
        <v>1963</v>
      </c>
      <c r="D2116" s="223" t="s">
        <v>335</v>
      </c>
      <c r="E2116" s="223">
        <v>19</v>
      </c>
      <c r="F2116" s="223">
        <v>7.5</v>
      </c>
      <c r="G2116" s="66" t="str">
        <f>IFERROR(VLOOKUP(B2116:B5156,'DOI TUONG'!$C$2:$E$1306,3,FALSE), "")</f>
        <v/>
      </c>
      <c r="H2116" s="66">
        <f t="shared" si="224"/>
        <v>0</v>
      </c>
      <c r="I2116" s="215">
        <f t="shared" si="225"/>
        <v>7.5</v>
      </c>
      <c r="J2116" s="223">
        <v>86</v>
      </c>
      <c r="K2116" s="66" t="str">
        <f t="shared" si="226"/>
        <v>Khá</v>
      </c>
      <c r="L2116" s="66">
        <f t="shared" si="227"/>
        <v>395000</v>
      </c>
      <c r="M2116" s="218" t="str">
        <f t="shared" si="228"/>
        <v/>
      </c>
      <c r="N2116" s="219" t="str">
        <f t="shared" si="229"/>
        <v/>
      </c>
      <c r="O2116" s="219">
        <f t="shared" si="230"/>
        <v>1</v>
      </c>
      <c r="Q2116" s="114">
        <v>1</v>
      </c>
    </row>
    <row r="2117" spans="1:17" ht="21.75" customHeight="1" x14ac:dyDescent="0.3">
      <c r="A2117" s="214">
        <f>SUBTOTAL(9,$Q$22:Q2116)+1</f>
        <v>2095</v>
      </c>
      <c r="B2117" s="223">
        <v>105140043</v>
      </c>
      <c r="C2117" s="223" t="s">
        <v>1944</v>
      </c>
      <c r="D2117" s="223" t="s">
        <v>1884</v>
      </c>
      <c r="E2117" s="223">
        <v>17</v>
      </c>
      <c r="F2117" s="223">
        <v>7.5</v>
      </c>
      <c r="G2117" s="66" t="str">
        <f>IFERROR(VLOOKUP(B2117:B5157,'DOI TUONG'!$C$2:$E$1306,3,FALSE), "")</f>
        <v/>
      </c>
      <c r="H2117" s="66">
        <f t="shared" si="224"/>
        <v>0</v>
      </c>
      <c r="I2117" s="215">
        <f t="shared" si="225"/>
        <v>7.5</v>
      </c>
      <c r="J2117" s="223">
        <v>85</v>
      </c>
      <c r="K2117" s="66" t="str">
        <f t="shared" si="226"/>
        <v>Khá</v>
      </c>
      <c r="L2117" s="66">
        <f t="shared" si="227"/>
        <v>395000</v>
      </c>
      <c r="M2117" s="218" t="str">
        <f t="shared" si="228"/>
        <v/>
      </c>
      <c r="N2117" s="219" t="str">
        <f t="shared" si="229"/>
        <v/>
      </c>
      <c r="O2117" s="219">
        <f t="shared" si="230"/>
        <v>1</v>
      </c>
      <c r="Q2117" s="114">
        <v>1</v>
      </c>
    </row>
    <row r="2118" spans="1:17" ht="21.75" customHeight="1" x14ac:dyDescent="0.3">
      <c r="A2118" s="214">
        <f>SUBTOTAL(9,$Q$22:Q2117)+1</f>
        <v>2096</v>
      </c>
      <c r="B2118" s="223">
        <v>105110544</v>
      </c>
      <c r="C2118" s="223" t="s">
        <v>2243</v>
      </c>
      <c r="D2118" s="223" t="s">
        <v>285</v>
      </c>
      <c r="E2118" s="223">
        <v>18</v>
      </c>
      <c r="F2118" s="223">
        <v>7.5</v>
      </c>
      <c r="G2118" s="66" t="str">
        <f>IFERROR(VLOOKUP(B2118:B5158,'DOI TUONG'!$C$2:$E$1306,3,FALSE), "")</f>
        <v/>
      </c>
      <c r="H2118" s="66">
        <f t="shared" si="224"/>
        <v>0</v>
      </c>
      <c r="I2118" s="215">
        <f t="shared" si="225"/>
        <v>7.5</v>
      </c>
      <c r="J2118" s="223">
        <v>85</v>
      </c>
      <c r="K2118" s="66" t="str">
        <f t="shared" si="226"/>
        <v>Khá</v>
      </c>
      <c r="L2118" s="66">
        <f t="shared" si="227"/>
        <v>395000</v>
      </c>
      <c r="M2118" s="218" t="str">
        <f t="shared" si="228"/>
        <v/>
      </c>
      <c r="N2118" s="219" t="str">
        <f t="shared" si="229"/>
        <v/>
      </c>
      <c r="O2118" s="219">
        <f t="shared" si="230"/>
        <v>1</v>
      </c>
      <c r="Q2118" s="114">
        <v>1</v>
      </c>
    </row>
    <row r="2119" spans="1:17" ht="21.75" customHeight="1" x14ac:dyDescent="0.3">
      <c r="A2119" s="214">
        <f>SUBTOTAL(9,$Q$22:Q2118)+1</f>
        <v>2097</v>
      </c>
      <c r="B2119" s="223">
        <v>107140139</v>
      </c>
      <c r="C2119" s="223" t="s">
        <v>1157</v>
      </c>
      <c r="D2119" s="223" t="s">
        <v>1998</v>
      </c>
      <c r="E2119" s="223">
        <v>22</v>
      </c>
      <c r="F2119" s="223">
        <v>7.5</v>
      </c>
      <c r="G2119" s="66" t="str">
        <f>IFERROR(VLOOKUP(B2119:B5159,'DOI TUONG'!$C$2:$E$1306,3,FALSE), "")</f>
        <v/>
      </c>
      <c r="H2119" s="66">
        <f t="shared" si="224"/>
        <v>0</v>
      </c>
      <c r="I2119" s="215">
        <f t="shared" si="225"/>
        <v>7.5</v>
      </c>
      <c r="J2119" s="223">
        <v>85</v>
      </c>
      <c r="K2119" s="66" t="str">
        <f t="shared" si="226"/>
        <v>Khá</v>
      </c>
      <c r="L2119" s="66">
        <f t="shared" si="227"/>
        <v>395000</v>
      </c>
      <c r="M2119" s="218" t="str">
        <f t="shared" si="228"/>
        <v/>
      </c>
      <c r="N2119" s="219" t="str">
        <f t="shared" si="229"/>
        <v/>
      </c>
      <c r="O2119" s="219">
        <f t="shared" si="230"/>
        <v>1</v>
      </c>
      <c r="Q2119" s="114">
        <v>1</v>
      </c>
    </row>
    <row r="2120" spans="1:17" ht="21.75" customHeight="1" x14ac:dyDescent="0.3">
      <c r="A2120" s="214">
        <f>SUBTOTAL(9,$Q$22:Q2119)+1</f>
        <v>2098</v>
      </c>
      <c r="B2120" s="223">
        <v>121120081</v>
      </c>
      <c r="C2120" s="223" t="s">
        <v>1435</v>
      </c>
      <c r="D2120" s="223" t="s">
        <v>229</v>
      </c>
      <c r="E2120" s="223">
        <v>17</v>
      </c>
      <c r="F2120" s="223">
        <v>7.5</v>
      </c>
      <c r="G2120" s="66" t="str">
        <f>IFERROR(VLOOKUP(B2120:B5160,'DOI TUONG'!$C$2:$E$1306,3,FALSE), "")</f>
        <v/>
      </c>
      <c r="H2120" s="66">
        <f t="shared" si="224"/>
        <v>0</v>
      </c>
      <c r="I2120" s="215">
        <f t="shared" si="225"/>
        <v>7.5</v>
      </c>
      <c r="J2120" s="223">
        <v>85</v>
      </c>
      <c r="K2120" s="66" t="str">
        <f t="shared" si="226"/>
        <v>Khá</v>
      </c>
      <c r="L2120" s="66">
        <f t="shared" si="227"/>
        <v>395000</v>
      </c>
      <c r="M2120" s="218" t="str">
        <f t="shared" si="228"/>
        <v/>
      </c>
      <c r="N2120" s="219" t="str">
        <f t="shared" si="229"/>
        <v/>
      </c>
      <c r="O2120" s="219">
        <f t="shared" si="230"/>
        <v>1</v>
      </c>
      <c r="Q2120" s="114">
        <v>1</v>
      </c>
    </row>
    <row r="2121" spans="1:17" ht="21.75" customHeight="1" x14ac:dyDescent="0.3">
      <c r="A2121" s="214">
        <f>SUBTOTAL(9,$Q$22:Q2120)+1</f>
        <v>2099</v>
      </c>
      <c r="B2121" s="223">
        <v>105130170</v>
      </c>
      <c r="C2121" s="223" t="s">
        <v>1653</v>
      </c>
      <c r="D2121" s="223" t="s">
        <v>218</v>
      </c>
      <c r="E2121" s="223">
        <v>18.5</v>
      </c>
      <c r="F2121" s="223">
        <v>7.5</v>
      </c>
      <c r="G2121" s="66" t="str">
        <f>IFERROR(VLOOKUP(B2121:B5161,'DOI TUONG'!$C$2:$E$1306,3,FALSE), "")</f>
        <v/>
      </c>
      <c r="H2121" s="66">
        <f t="shared" si="224"/>
        <v>0</v>
      </c>
      <c r="I2121" s="215">
        <f t="shared" si="225"/>
        <v>7.5</v>
      </c>
      <c r="J2121" s="223">
        <v>84</v>
      </c>
      <c r="K2121" s="66" t="str">
        <f t="shared" si="226"/>
        <v>Khá</v>
      </c>
      <c r="L2121" s="66">
        <f t="shared" si="227"/>
        <v>395000</v>
      </c>
      <c r="M2121" s="218" t="str">
        <f t="shared" si="228"/>
        <v/>
      </c>
      <c r="N2121" s="219" t="str">
        <f t="shared" si="229"/>
        <v/>
      </c>
      <c r="O2121" s="219">
        <f t="shared" si="230"/>
        <v>1</v>
      </c>
      <c r="Q2121" s="114">
        <v>1</v>
      </c>
    </row>
    <row r="2122" spans="1:17" ht="21.75" customHeight="1" x14ac:dyDescent="0.3">
      <c r="A2122" s="214">
        <f>SUBTOTAL(9,$Q$22:Q2121)+1</f>
        <v>2100</v>
      </c>
      <c r="B2122" s="223">
        <v>117130087</v>
      </c>
      <c r="C2122" s="223" t="s">
        <v>443</v>
      </c>
      <c r="D2122" s="223" t="s">
        <v>70</v>
      </c>
      <c r="E2122" s="223">
        <v>17.5</v>
      </c>
      <c r="F2122" s="223">
        <v>7.5</v>
      </c>
      <c r="G2122" s="66" t="str">
        <f>IFERROR(VLOOKUP(B2122:B5162,'DOI TUONG'!$C$2:$E$1306,3,FALSE), "")</f>
        <v/>
      </c>
      <c r="H2122" s="66">
        <f t="shared" si="224"/>
        <v>0</v>
      </c>
      <c r="I2122" s="215">
        <f t="shared" si="225"/>
        <v>7.5</v>
      </c>
      <c r="J2122" s="223">
        <v>84</v>
      </c>
      <c r="K2122" s="66" t="str">
        <f t="shared" si="226"/>
        <v>Khá</v>
      </c>
      <c r="L2122" s="66">
        <f t="shared" si="227"/>
        <v>395000</v>
      </c>
      <c r="M2122" s="218" t="str">
        <f t="shared" si="228"/>
        <v/>
      </c>
      <c r="N2122" s="219" t="str">
        <f t="shared" si="229"/>
        <v/>
      </c>
      <c r="O2122" s="219">
        <f t="shared" si="230"/>
        <v>1</v>
      </c>
      <c r="Q2122" s="114">
        <v>1</v>
      </c>
    </row>
    <row r="2123" spans="1:17" ht="21.75" customHeight="1" x14ac:dyDescent="0.3">
      <c r="A2123" s="214">
        <f>SUBTOTAL(9,$Q$22:Q2122)+1</f>
        <v>2101</v>
      </c>
      <c r="B2123" s="223">
        <v>110120330</v>
      </c>
      <c r="C2123" s="223" t="s">
        <v>3958</v>
      </c>
      <c r="D2123" s="223" t="s">
        <v>50</v>
      </c>
      <c r="E2123" s="223">
        <v>18.5</v>
      </c>
      <c r="F2123" s="223">
        <v>7.5</v>
      </c>
      <c r="G2123" s="66" t="str">
        <f>IFERROR(VLOOKUP(B2123:B5163,'DOI TUONG'!$C$2:$E$1306,3,FALSE), "")</f>
        <v/>
      </c>
      <c r="H2123" s="66">
        <f t="shared" si="224"/>
        <v>0</v>
      </c>
      <c r="I2123" s="215">
        <f t="shared" si="225"/>
        <v>7.5</v>
      </c>
      <c r="J2123" s="223">
        <v>84</v>
      </c>
      <c r="K2123" s="66" t="str">
        <f t="shared" si="226"/>
        <v>Khá</v>
      </c>
      <c r="L2123" s="66">
        <f t="shared" si="227"/>
        <v>395000</v>
      </c>
      <c r="M2123" s="218" t="str">
        <f t="shared" si="228"/>
        <v/>
      </c>
      <c r="N2123" s="219" t="str">
        <f t="shared" si="229"/>
        <v/>
      </c>
      <c r="O2123" s="219">
        <f t="shared" si="230"/>
        <v>1</v>
      </c>
      <c r="Q2123" s="114">
        <v>1</v>
      </c>
    </row>
    <row r="2124" spans="1:17" ht="21.75" customHeight="1" x14ac:dyDescent="0.3">
      <c r="A2124" s="214">
        <f>SUBTOTAL(9,$Q$22:Q2123)+1</f>
        <v>2102</v>
      </c>
      <c r="B2124" s="223">
        <v>107140290</v>
      </c>
      <c r="C2124" s="223" t="s">
        <v>1457</v>
      </c>
      <c r="D2124" s="223" t="s">
        <v>2000</v>
      </c>
      <c r="E2124" s="223">
        <v>18</v>
      </c>
      <c r="F2124" s="223">
        <v>7.5</v>
      </c>
      <c r="G2124" s="66" t="str">
        <f>IFERROR(VLOOKUP(B2124:B5164,'DOI TUONG'!$C$2:$E$1306,3,FALSE), "")</f>
        <v/>
      </c>
      <c r="H2124" s="66">
        <f t="shared" si="224"/>
        <v>0</v>
      </c>
      <c r="I2124" s="215">
        <f t="shared" si="225"/>
        <v>7.5</v>
      </c>
      <c r="J2124" s="223">
        <v>82</v>
      </c>
      <c r="K2124" s="66" t="str">
        <f t="shared" si="226"/>
        <v>Khá</v>
      </c>
      <c r="L2124" s="66">
        <f t="shared" si="227"/>
        <v>395000</v>
      </c>
      <c r="M2124" s="218" t="str">
        <f t="shared" si="228"/>
        <v/>
      </c>
      <c r="N2124" s="219" t="str">
        <f t="shared" si="229"/>
        <v/>
      </c>
      <c r="O2124" s="219">
        <f t="shared" si="230"/>
        <v>1</v>
      </c>
      <c r="Q2124" s="114">
        <v>1</v>
      </c>
    </row>
    <row r="2125" spans="1:17" ht="21.75" customHeight="1" x14ac:dyDescent="0.3">
      <c r="A2125" s="214">
        <f>SUBTOTAL(9,$Q$22:Q2124)+1</f>
        <v>2103</v>
      </c>
      <c r="B2125" s="223">
        <v>110130127</v>
      </c>
      <c r="C2125" s="223" t="s">
        <v>2348</v>
      </c>
      <c r="D2125" s="223" t="s">
        <v>303</v>
      </c>
      <c r="E2125" s="223">
        <v>15.5</v>
      </c>
      <c r="F2125" s="223">
        <v>7.5</v>
      </c>
      <c r="G2125" s="66" t="str">
        <f>IFERROR(VLOOKUP(B2125:B5165,'DOI TUONG'!$C$2:$E$1306,3,FALSE), "")</f>
        <v/>
      </c>
      <c r="H2125" s="66">
        <f t="shared" si="224"/>
        <v>0</v>
      </c>
      <c r="I2125" s="215">
        <f t="shared" si="225"/>
        <v>7.5</v>
      </c>
      <c r="J2125" s="223">
        <v>82</v>
      </c>
      <c r="K2125" s="66" t="str">
        <f t="shared" si="226"/>
        <v>Khá</v>
      </c>
      <c r="L2125" s="66">
        <f t="shared" si="227"/>
        <v>395000</v>
      </c>
      <c r="M2125" s="218" t="str">
        <f t="shared" si="228"/>
        <v/>
      </c>
      <c r="N2125" s="219" t="str">
        <f t="shared" si="229"/>
        <v/>
      </c>
      <c r="O2125" s="219">
        <f t="shared" si="230"/>
        <v>1</v>
      </c>
      <c r="Q2125" s="114">
        <v>1</v>
      </c>
    </row>
    <row r="2126" spans="1:17" ht="21.75" customHeight="1" x14ac:dyDescent="0.3">
      <c r="A2126" s="214">
        <f>SUBTOTAL(9,$Q$22:Q2125)+1</f>
        <v>2104</v>
      </c>
      <c r="B2126" s="223">
        <v>110110432</v>
      </c>
      <c r="C2126" s="223" t="s">
        <v>1305</v>
      </c>
      <c r="D2126" s="223" t="s">
        <v>147</v>
      </c>
      <c r="E2126" s="223">
        <v>21</v>
      </c>
      <c r="F2126" s="223">
        <v>7.5</v>
      </c>
      <c r="G2126" s="66" t="str">
        <f>IFERROR(VLOOKUP(B2126:B5166,'DOI TUONG'!$C$2:$E$1306,3,FALSE), "")</f>
        <v/>
      </c>
      <c r="H2126" s="66">
        <f t="shared" si="224"/>
        <v>0</v>
      </c>
      <c r="I2126" s="215">
        <f t="shared" si="225"/>
        <v>7.5</v>
      </c>
      <c r="J2126" s="223">
        <v>82</v>
      </c>
      <c r="K2126" s="66" t="str">
        <f t="shared" si="226"/>
        <v>Khá</v>
      </c>
      <c r="L2126" s="66">
        <f t="shared" si="227"/>
        <v>395000</v>
      </c>
      <c r="M2126" s="218" t="str">
        <f t="shared" si="228"/>
        <v/>
      </c>
      <c r="N2126" s="219" t="str">
        <f t="shared" si="229"/>
        <v/>
      </c>
      <c r="O2126" s="219">
        <f t="shared" si="230"/>
        <v>1</v>
      </c>
      <c r="Q2126" s="114">
        <v>1</v>
      </c>
    </row>
    <row r="2127" spans="1:17" ht="21.75" customHeight="1" x14ac:dyDescent="0.3">
      <c r="A2127" s="214">
        <f>SUBTOTAL(9,$Q$22:Q2126)+1</f>
        <v>2105</v>
      </c>
      <c r="B2127" s="223">
        <v>117130128</v>
      </c>
      <c r="C2127" s="223" t="s">
        <v>2178</v>
      </c>
      <c r="D2127" s="223" t="s">
        <v>70</v>
      </c>
      <c r="E2127" s="223">
        <v>18</v>
      </c>
      <c r="F2127" s="223">
        <v>7.29</v>
      </c>
      <c r="G2127" s="66" t="str">
        <f>IFERROR(VLOOKUP(B2127:B5167,'DOI TUONG'!$C$2:$E$1306,3,FALSE), "")</f>
        <v>UV LCĐ</v>
      </c>
      <c r="H2127" s="66">
        <f t="shared" si="224"/>
        <v>0.2</v>
      </c>
      <c r="I2127" s="215">
        <f t="shared" si="225"/>
        <v>7.49</v>
      </c>
      <c r="J2127" s="223">
        <v>93</v>
      </c>
      <c r="K2127" s="66" t="str">
        <f t="shared" si="226"/>
        <v>Khá</v>
      </c>
      <c r="L2127" s="66">
        <f t="shared" si="227"/>
        <v>395000</v>
      </c>
      <c r="M2127" s="218" t="str">
        <f t="shared" si="228"/>
        <v/>
      </c>
      <c r="N2127" s="219" t="str">
        <f t="shared" si="229"/>
        <v/>
      </c>
      <c r="O2127" s="219">
        <f t="shared" si="230"/>
        <v>1</v>
      </c>
      <c r="Q2127" s="114">
        <v>1</v>
      </c>
    </row>
    <row r="2128" spans="1:17" ht="21.75" customHeight="1" x14ac:dyDescent="0.3">
      <c r="A2128" s="214">
        <f>SUBTOTAL(9,$Q$22:Q2127)+1</f>
        <v>2106</v>
      </c>
      <c r="B2128" s="223">
        <v>105130237</v>
      </c>
      <c r="C2128" s="223" t="s">
        <v>3521</v>
      </c>
      <c r="D2128" s="223" t="s">
        <v>271</v>
      </c>
      <c r="E2128" s="223">
        <v>17.5</v>
      </c>
      <c r="F2128" s="223">
        <v>7.19</v>
      </c>
      <c r="G2128" s="66" t="str">
        <f>IFERROR(VLOOKUP(B2128:B5168,'DOI TUONG'!$C$2:$E$1306,3,FALSE), "")</f>
        <v>LT</v>
      </c>
      <c r="H2128" s="66">
        <f t="shared" si="224"/>
        <v>0.3</v>
      </c>
      <c r="I2128" s="215">
        <f t="shared" si="225"/>
        <v>7.49</v>
      </c>
      <c r="J2128" s="223">
        <v>90</v>
      </c>
      <c r="K2128" s="66" t="str">
        <f t="shared" si="226"/>
        <v>Khá</v>
      </c>
      <c r="L2128" s="66">
        <f t="shared" si="227"/>
        <v>395000</v>
      </c>
      <c r="M2128" s="218" t="str">
        <f t="shared" si="228"/>
        <v/>
      </c>
      <c r="N2128" s="219" t="str">
        <f t="shared" si="229"/>
        <v/>
      </c>
      <c r="O2128" s="219">
        <f t="shared" si="230"/>
        <v>1</v>
      </c>
      <c r="Q2128" s="114">
        <v>1</v>
      </c>
    </row>
    <row r="2129" spans="1:17" ht="21.75" customHeight="1" x14ac:dyDescent="0.3">
      <c r="A2129" s="214">
        <f>SUBTOTAL(9,$Q$22:Q2128)+1</f>
        <v>2107</v>
      </c>
      <c r="B2129" s="223">
        <v>104110190</v>
      </c>
      <c r="C2129" s="223" t="s">
        <v>3111</v>
      </c>
      <c r="D2129" s="223" t="s">
        <v>138</v>
      </c>
      <c r="E2129" s="223">
        <v>18.5</v>
      </c>
      <c r="F2129" s="223">
        <v>7.49</v>
      </c>
      <c r="G2129" s="66" t="str">
        <f>IFERROR(VLOOKUP(B2129:B5169,'DOI TUONG'!$C$2:$E$1306,3,FALSE), "")</f>
        <v/>
      </c>
      <c r="H2129" s="66">
        <f t="shared" si="224"/>
        <v>0</v>
      </c>
      <c r="I2129" s="215">
        <f t="shared" si="225"/>
        <v>7.49</v>
      </c>
      <c r="J2129" s="223">
        <v>88</v>
      </c>
      <c r="K2129" s="66" t="str">
        <f t="shared" si="226"/>
        <v>Khá</v>
      </c>
      <c r="L2129" s="66">
        <f t="shared" si="227"/>
        <v>395000</v>
      </c>
      <c r="M2129" s="218" t="str">
        <f t="shared" si="228"/>
        <v/>
      </c>
      <c r="N2129" s="219" t="str">
        <f t="shared" si="229"/>
        <v/>
      </c>
      <c r="O2129" s="219">
        <f t="shared" si="230"/>
        <v>1</v>
      </c>
      <c r="Q2129" s="114">
        <v>1</v>
      </c>
    </row>
    <row r="2130" spans="1:17" ht="21.75" customHeight="1" x14ac:dyDescent="0.3">
      <c r="A2130" s="214">
        <f>SUBTOTAL(9,$Q$22:Q2129)+1</f>
        <v>2108</v>
      </c>
      <c r="B2130" s="223">
        <v>105110157</v>
      </c>
      <c r="C2130" s="223" t="s">
        <v>1932</v>
      </c>
      <c r="D2130" s="223" t="s">
        <v>285</v>
      </c>
      <c r="E2130" s="223">
        <v>15</v>
      </c>
      <c r="F2130" s="223">
        <v>7.49</v>
      </c>
      <c r="G2130" s="66" t="str">
        <f>IFERROR(VLOOKUP(B2130:B5170,'DOI TUONG'!$C$2:$E$1306,3,FALSE), "")</f>
        <v/>
      </c>
      <c r="H2130" s="66">
        <f t="shared" si="224"/>
        <v>0</v>
      </c>
      <c r="I2130" s="215">
        <f t="shared" si="225"/>
        <v>7.49</v>
      </c>
      <c r="J2130" s="223">
        <v>88</v>
      </c>
      <c r="K2130" s="66" t="str">
        <f t="shared" si="226"/>
        <v>Khá</v>
      </c>
      <c r="L2130" s="66">
        <f t="shared" si="227"/>
        <v>395000</v>
      </c>
      <c r="M2130" s="218" t="str">
        <f t="shared" si="228"/>
        <v/>
      </c>
      <c r="N2130" s="219" t="str">
        <f t="shared" si="229"/>
        <v/>
      </c>
      <c r="O2130" s="219">
        <f t="shared" si="230"/>
        <v>1</v>
      </c>
      <c r="Q2130" s="114">
        <v>1</v>
      </c>
    </row>
    <row r="2131" spans="1:17" ht="21.75" customHeight="1" x14ac:dyDescent="0.3">
      <c r="A2131" s="214">
        <f>SUBTOTAL(9,$Q$22:Q2130)+1</f>
        <v>2109</v>
      </c>
      <c r="B2131" s="223">
        <v>118130169</v>
      </c>
      <c r="C2131" s="223" t="s">
        <v>2234</v>
      </c>
      <c r="D2131" s="223" t="s">
        <v>59</v>
      </c>
      <c r="E2131" s="223">
        <v>17</v>
      </c>
      <c r="F2131" s="223">
        <v>7.49</v>
      </c>
      <c r="G2131" s="66" t="str">
        <f>IFERROR(VLOOKUP(B2131:B5171,'DOI TUONG'!$C$2:$E$1306,3,FALSE), "")</f>
        <v/>
      </c>
      <c r="H2131" s="66">
        <f t="shared" si="224"/>
        <v>0</v>
      </c>
      <c r="I2131" s="215">
        <f t="shared" si="225"/>
        <v>7.49</v>
      </c>
      <c r="J2131" s="223">
        <v>88</v>
      </c>
      <c r="K2131" s="66" t="str">
        <f t="shared" si="226"/>
        <v>Khá</v>
      </c>
      <c r="L2131" s="66">
        <f t="shared" si="227"/>
        <v>395000</v>
      </c>
      <c r="M2131" s="218" t="str">
        <f t="shared" si="228"/>
        <v/>
      </c>
      <c r="N2131" s="219" t="str">
        <f t="shared" si="229"/>
        <v/>
      </c>
      <c r="O2131" s="219">
        <f t="shared" si="230"/>
        <v>1</v>
      </c>
      <c r="Q2131" s="114">
        <v>1</v>
      </c>
    </row>
    <row r="2132" spans="1:17" ht="21.75" customHeight="1" x14ac:dyDescent="0.3">
      <c r="A2132" s="214">
        <f>SUBTOTAL(9,$Q$22:Q2131)+1</f>
        <v>2110</v>
      </c>
      <c r="B2132" s="223">
        <v>107120162</v>
      </c>
      <c r="C2132" s="223" t="s">
        <v>3632</v>
      </c>
      <c r="D2132" s="223" t="s">
        <v>29</v>
      </c>
      <c r="E2132" s="223">
        <v>16</v>
      </c>
      <c r="F2132" s="223">
        <v>7.49</v>
      </c>
      <c r="G2132" s="66" t="str">
        <f>IFERROR(VLOOKUP(B2132:B5172,'DOI TUONG'!$C$2:$E$1306,3,FALSE), "")</f>
        <v/>
      </c>
      <c r="H2132" s="66">
        <f t="shared" si="224"/>
        <v>0</v>
      </c>
      <c r="I2132" s="215">
        <f t="shared" si="225"/>
        <v>7.49</v>
      </c>
      <c r="J2132" s="223">
        <v>86</v>
      </c>
      <c r="K2132" s="66" t="str">
        <f t="shared" si="226"/>
        <v>Khá</v>
      </c>
      <c r="L2132" s="66">
        <f t="shared" si="227"/>
        <v>395000</v>
      </c>
      <c r="M2132" s="218" t="str">
        <f t="shared" si="228"/>
        <v/>
      </c>
      <c r="N2132" s="219" t="str">
        <f t="shared" si="229"/>
        <v/>
      </c>
      <c r="O2132" s="219">
        <f t="shared" si="230"/>
        <v>1</v>
      </c>
      <c r="Q2132" s="114">
        <v>1</v>
      </c>
    </row>
    <row r="2133" spans="1:17" ht="21.75" customHeight="1" x14ac:dyDescent="0.3">
      <c r="A2133" s="214">
        <f>SUBTOTAL(9,$Q$22:Q2132)+1</f>
        <v>2111</v>
      </c>
      <c r="B2133" s="223">
        <v>118110112</v>
      </c>
      <c r="C2133" s="223" t="s">
        <v>1681</v>
      </c>
      <c r="D2133" s="223" t="s">
        <v>231</v>
      </c>
      <c r="E2133" s="223">
        <v>17</v>
      </c>
      <c r="F2133" s="223">
        <v>7.49</v>
      </c>
      <c r="G2133" s="66" t="str">
        <f>IFERROR(VLOOKUP(B2133:B5173,'DOI TUONG'!$C$2:$E$1306,3,FALSE), "")</f>
        <v/>
      </c>
      <c r="H2133" s="66">
        <f t="shared" si="224"/>
        <v>0</v>
      </c>
      <c r="I2133" s="215">
        <f t="shared" si="225"/>
        <v>7.49</v>
      </c>
      <c r="J2133" s="223">
        <v>86</v>
      </c>
      <c r="K2133" s="66" t="str">
        <f t="shared" si="226"/>
        <v>Khá</v>
      </c>
      <c r="L2133" s="66">
        <f t="shared" si="227"/>
        <v>395000</v>
      </c>
      <c r="M2133" s="218" t="str">
        <f t="shared" si="228"/>
        <v/>
      </c>
      <c r="N2133" s="219" t="str">
        <f t="shared" si="229"/>
        <v/>
      </c>
      <c r="O2133" s="219">
        <f t="shared" si="230"/>
        <v>1</v>
      </c>
      <c r="Q2133" s="114">
        <v>1</v>
      </c>
    </row>
    <row r="2134" spans="1:17" ht="21.75" customHeight="1" x14ac:dyDescent="0.3">
      <c r="A2134" s="214">
        <f>SUBTOTAL(9,$Q$22:Q2133)+1</f>
        <v>2112</v>
      </c>
      <c r="B2134" s="223">
        <v>102110249</v>
      </c>
      <c r="C2134" s="223" t="s">
        <v>410</v>
      </c>
      <c r="D2134" s="223" t="s">
        <v>205</v>
      </c>
      <c r="E2134" s="223">
        <v>17</v>
      </c>
      <c r="F2134" s="223">
        <v>7.49</v>
      </c>
      <c r="G2134" s="66" t="str">
        <f>IFERROR(VLOOKUP(B2134:B5174,'DOI TUONG'!$C$2:$E$1306,3,FALSE), "")</f>
        <v/>
      </c>
      <c r="H2134" s="66">
        <f t="shared" ref="H2134:H2197" si="231">IF(G2134="UV ĐT",0.3, 0)+IF(G2134="UV HSV", 0.3, 0)+IF(G2134="PBT LCĐ", 0.3,0)+ IF(G2134="UV LCĐ", 0.2, 0)+IF(G2134="BT CĐ", 0.3,0)+ IF(G2134="PBT CĐ", 0.2,0)+ IF(G2134="CN CLB", 0.2,0)+ IF(G2134="CN DĐ", 0.2,0)+IF(G2134="TĐXK", 0.3, 0)+IF(G2134="PĐXK", 0.2, 0)+IF(G2134="LT", 0.3,0)+IF(G2134="LP", 0.2, 0)+IF(G2134="GK 0.2",0.2,0)+IF(G2134="GK 0.3", 0.3, 0)+IF(G2134="TB ĐD",0.3,0)+IF(G2134="PB ĐD",0.2,0)+IF(G2134="ĐT ĐTQ",0.3,0)+IF(G2134="ĐP ĐTQ",0.2,0)</f>
        <v>0</v>
      </c>
      <c r="I2134" s="215">
        <f t="shared" ref="I2134:I2197" si="232">F2134+H2134</f>
        <v>7.49</v>
      </c>
      <c r="J2134" s="223">
        <v>85</v>
      </c>
      <c r="K2134" s="66" t="str">
        <f t="shared" ref="K2134:K2197" si="233">IF(AND(I2134&gt;=9,J2134&gt;=90), "Xuất sắc", IF(AND(I2134&gt;=8,J2134&gt;=80), "Giỏi", "Khá"))</f>
        <v>Khá</v>
      </c>
      <c r="L2134" s="66">
        <f t="shared" ref="L2134:L2197" si="234">IF(K2134="Xuất sắc", 500000, IF(K2134="Giỏi", 450000, 395000))</f>
        <v>395000</v>
      </c>
      <c r="M2134" s="218" t="str">
        <f t="shared" si="228"/>
        <v/>
      </c>
      <c r="N2134" s="219" t="str">
        <f t="shared" si="229"/>
        <v/>
      </c>
      <c r="O2134" s="219">
        <f t="shared" si="230"/>
        <v>1</v>
      </c>
      <c r="Q2134" s="114">
        <v>1</v>
      </c>
    </row>
    <row r="2135" spans="1:17" ht="21.75" customHeight="1" x14ac:dyDescent="0.3">
      <c r="A2135" s="214">
        <f>SUBTOTAL(9,$Q$22:Q2134)+1</f>
        <v>2113</v>
      </c>
      <c r="B2135" s="223">
        <v>106110071</v>
      </c>
      <c r="C2135" s="223" t="s">
        <v>3559</v>
      </c>
      <c r="D2135" s="223" t="s">
        <v>335</v>
      </c>
      <c r="E2135" s="223">
        <v>17</v>
      </c>
      <c r="F2135" s="223">
        <v>7.49</v>
      </c>
      <c r="G2135" s="66" t="str">
        <f>IFERROR(VLOOKUP(B2135:B5175,'DOI TUONG'!$C$2:$E$1306,3,FALSE), "")</f>
        <v/>
      </c>
      <c r="H2135" s="66">
        <f t="shared" si="231"/>
        <v>0</v>
      </c>
      <c r="I2135" s="215">
        <f t="shared" si="232"/>
        <v>7.49</v>
      </c>
      <c r="J2135" s="223">
        <v>85</v>
      </c>
      <c r="K2135" s="66" t="str">
        <f t="shared" si="233"/>
        <v>Khá</v>
      </c>
      <c r="L2135" s="66">
        <f t="shared" si="234"/>
        <v>395000</v>
      </c>
      <c r="M2135" s="218" t="str">
        <f t="shared" si="228"/>
        <v/>
      </c>
      <c r="N2135" s="219" t="str">
        <f t="shared" si="229"/>
        <v/>
      </c>
      <c r="O2135" s="219">
        <f t="shared" si="230"/>
        <v>1</v>
      </c>
      <c r="Q2135" s="114">
        <v>1</v>
      </c>
    </row>
    <row r="2136" spans="1:17" ht="21.75" customHeight="1" x14ac:dyDescent="0.3">
      <c r="A2136" s="214">
        <f>SUBTOTAL(9,$Q$22:Q2135)+1</f>
        <v>2114</v>
      </c>
      <c r="B2136" s="223">
        <v>107130054</v>
      </c>
      <c r="C2136" s="223" t="s">
        <v>2086</v>
      </c>
      <c r="D2136" s="223" t="s">
        <v>773</v>
      </c>
      <c r="E2136" s="223">
        <v>16</v>
      </c>
      <c r="F2136" s="223">
        <v>7.49</v>
      </c>
      <c r="G2136" s="66" t="str">
        <f>IFERROR(VLOOKUP(B2136:B5176,'DOI TUONG'!$C$2:$E$1306,3,FALSE), "")</f>
        <v/>
      </c>
      <c r="H2136" s="66">
        <f t="shared" si="231"/>
        <v>0</v>
      </c>
      <c r="I2136" s="215">
        <f t="shared" si="232"/>
        <v>7.49</v>
      </c>
      <c r="J2136" s="223">
        <v>85</v>
      </c>
      <c r="K2136" s="66" t="str">
        <f t="shared" si="233"/>
        <v>Khá</v>
      </c>
      <c r="L2136" s="66">
        <f t="shared" si="234"/>
        <v>395000</v>
      </c>
      <c r="M2136" s="218" t="str">
        <f t="shared" si="228"/>
        <v/>
      </c>
      <c r="N2136" s="219" t="str">
        <f t="shared" si="229"/>
        <v/>
      </c>
      <c r="O2136" s="219">
        <f t="shared" si="230"/>
        <v>1</v>
      </c>
      <c r="Q2136" s="114">
        <v>1</v>
      </c>
    </row>
    <row r="2137" spans="1:17" ht="21.75" customHeight="1" x14ac:dyDescent="0.3">
      <c r="A2137" s="214">
        <f>SUBTOTAL(9,$Q$22:Q2136)+1</f>
        <v>2115</v>
      </c>
      <c r="B2137" s="223">
        <v>110110140</v>
      </c>
      <c r="C2137" s="223" t="s">
        <v>3959</v>
      </c>
      <c r="D2137" s="223" t="s">
        <v>214</v>
      </c>
      <c r="E2137" s="223">
        <v>18</v>
      </c>
      <c r="F2137" s="223">
        <v>7.49</v>
      </c>
      <c r="G2137" s="66" t="str">
        <f>IFERROR(VLOOKUP(B2137:B5177,'DOI TUONG'!$C$2:$E$1306,3,FALSE), "")</f>
        <v/>
      </c>
      <c r="H2137" s="66">
        <f t="shared" si="231"/>
        <v>0</v>
      </c>
      <c r="I2137" s="215">
        <f t="shared" si="232"/>
        <v>7.49</v>
      </c>
      <c r="J2137" s="223">
        <v>85</v>
      </c>
      <c r="K2137" s="66" t="str">
        <f t="shared" si="233"/>
        <v>Khá</v>
      </c>
      <c r="L2137" s="66">
        <f t="shared" si="234"/>
        <v>395000</v>
      </c>
      <c r="M2137" s="218" t="str">
        <f t="shared" si="228"/>
        <v/>
      </c>
      <c r="N2137" s="219" t="str">
        <f t="shared" si="229"/>
        <v/>
      </c>
      <c r="O2137" s="219">
        <f t="shared" si="230"/>
        <v>1</v>
      </c>
      <c r="Q2137" s="114">
        <v>1</v>
      </c>
    </row>
    <row r="2138" spans="1:17" ht="21.75" customHeight="1" x14ac:dyDescent="0.3">
      <c r="A2138" s="214">
        <f>SUBTOTAL(9,$Q$22:Q2137)+1</f>
        <v>2116</v>
      </c>
      <c r="B2138" s="223">
        <v>102110313</v>
      </c>
      <c r="C2138" s="223" t="s">
        <v>1352</v>
      </c>
      <c r="D2138" s="223" t="s">
        <v>145</v>
      </c>
      <c r="E2138" s="223">
        <v>16</v>
      </c>
      <c r="F2138" s="223">
        <v>7.49</v>
      </c>
      <c r="G2138" s="66" t="str">
        <f>IFERROR(VLOOKUP(B2138:B5178,'DOI TUONG'!$C$2:$E$1306,3,FALSE), "")</f>
        <v/>
      </c>
      <c r="H2138" s="66">
        <f t="shared" si="231"/>
        <v>0</v>
      </c>
      <c r="I2138" s="215">
        <f t="shared" si="232"/>
        <v>7.49</v>
      </c>
      <c r="J2138" s="223">
        <v>84</v>
      </c>
      <c r="K2138" s="66" t="str">
        <f t="shared" si="233"/>
        <v>Khá</v>
      </c>
      <c r="L2138" s="66">
        <f t="shared" si="234"/>
        <v>395000</v>
      </c>
      <c r="M2138" s="218" t="str">
        <f t="shared" si="228"/>
        <v/>
      </c>
      <c r="N2138" s="219" t="str">
        <f t="shared" si="229"/>
        <v/>
      </c>
      <c r="O2138" s="219">
        <f t="shared" si="230"/>
        <v>1</v>
      </c>
      <c r="Q2138" s="114">
        <v>1</v>
      </c>
    </row>
    <row r="2139" spans="1:17" ht="21.75" customHeight="1" x14ac:dyDescent="0.3">
      <c r="A2139" s="214">
        <f>SUBTOTAL(9,$Q$22:Q2138)+1</f>
        <v>2117</v>
      </c>
      <c r="B2139" s="223">
        <v>117130009</v>
      </c>
      <c r="C2139" s="223" t="s">
        <v>1667</v>
      </c>
      <c r="D2139" s="223" t="s">
        <v>295</v>
      </c>
      <c r="E2139" s="223">
        <v>17</v>
      </c>
      <c r="F2139" s="223">
        <v>7.49</v>
      </c>
      <c r="G2139" s="66" t="str">
        <f>IFERROR(VLOOKUP(B2139:B5179,'DOI TUONG'!$C$2:$E$1306,3,FALSE), "")</f>
        <v/>
      </c>
      <c r="H2139" s="66">
        <f t="shared" si="231"/>
        <v>0</v>
      </c>
      <c r="I2139" s="215">
        <f t="shared" si="232"/>
        <v>7.49</v>
      </c>
      <c r="J2139" s="223">
        <v>84</v>
      </c>
      <c r="K2139" s="66" t="str">
        <f t="shared" si="233"/>
        <v>Khá</v>
      </c>
      <c r="L2139" s="66">
        <f t="shared" si="234"/>
        <v>395000</v>
      </c>
      <c r="M2139" s="218" t="str">
        <f t="shared" si="228"/>
        <v/>
      </c>
      <c r="N2139" s="219" t="str">
        <f t="shared" si="229"/>
        <v/>
      </c>
      <c r="O2139" s="219">
        <f t="shared" si="230"/>
        <v>1</v>
      </c>
      <c r="Q2139" s="114">
        <v>1</v>
      </c>
    </row>
    <row r="2140" spans="1:17" ht="21.75" customHeight="1" x14ac:dyDescent="0.3">
      <c r="A2140" s="214">
        <f>SUBTOTAL(9,$Q$22:Q2139)+1</f>
        <v>2118</v>
      </c>
      <c r="B2140" s="223">
        <v>107140224</v>
      </c>
      <c r="C2140" s="223" t="s">
        <v>2045</v>
      </c>
      <c r="D2140" s="223" t="s">
        <v>1991</v>
      </c>
      <c r="E2140" s="223">
        <v>18</v>
      </c>
      <c r="F2140" s="223">
        <v>7.49</v>
      </c>
      <c r="G2140" s="66" t="str">
        <f>IFERROR(VLOOKUP(B2140:B5180,'DOI TUONG'!$C$2:$E$1306,3,FALSE), "")</f>
        <v/>
      </c>
      <c r="H2140" s="66">
        <f t="shared" si="231"/>
        <v>0</v>
      </c>
      <c r="I2140" s="215">
        <f t="shared" si="232"/>
        <v>7.49</v>
      </c>
      <c r="J2140" s="223">
        <v>83</v>
      </c>
      <c r="K2140" s="66" t="str">
        <f t="shared" si="233"/>
        <v>Khá</v>
      </c>
      <c r="L2140" s="66">
        <f t="shared" si="234"/>
        <v>395000</v>
      </c>
      <c r="M2140" s="218" t="str">
        <f t="shared" ref="M2140:M2203" si="235">IF(K2140="Xuất sắc",1,"")</f>
        <v/>
      </c>
      <c r="N2140" s="219" t="str">
        <f t="shared" ref="N2140:N2203" si="236">IF(K2140="Giỏi",1,"")</f>
        <v/>
      </c>
      <c r="O2140" s="219">
        <f t="shared" ref="O2140:O2203" si="237">IF(K2140="Khá",1,"")</f>
        <v>1</v>
      </c>
      <c r="Q2140" s="114">
        <v>1</v>
      </c>
    </row>
    <row r="2141" spans="1:17" ht="21.75" customHeight="1" x14ac:dyDescent="0.3">
      <c r="A2141" s="214">
        <f>SUBTOTAL(9,$Q$22:Q2140)+1</f>
        <v>2119</v>
      </c>
      <c r="B2141" s="223">
        <v>118140115</v>
      </c>
      <c r="C2141" s="223" t="s">
        <v>3828</v>
      </c>
      <c r="D2141" s="223" t="s">
        <v>2232</v>
      </c>
      <c r="E2141" s="223">
        <v>20</v>
      </c>
      <c r="F2141" s="223">
        <v>7.49</v>
      </c>
      <c r="G2141" s="66" t="str">
        <f>IFERROR(VLOOKUP(B2141:B5181,'DOI TUONG'!$C$2:$E$1306,3,FALSE), "")</f>
        <v/>
      </c>
      <c r="H2141" s="66">
        <f t="shared" si="231"/>
        <v>0</v>
      </c>
      <c r="I2141" s="215">
        <f t="shared" si="232"/>
        <v>7.49</v>
      </c>
      <c r="J2141" s="223">
        <v>82</v>
      </c>
      <c r="K2141" s="66" t="str">
        <f t="shared" si="233"/>
        <v>Khá</v>
      </c>
      <c r="L2141" s="66">
        <f t="shared" si="234"/>
        <v>395000</v>
      </c>
      <c r="M2141" s="218" t="str">
        <f t="shared" si="235"/>
        <v/>
      </c>
      <c r="N2141" s="219" t="str">
        <f t="shared" si="236"/>
        <v/>
      </c>
      <c r="O2141" s="219">
        <f t="shared" si="237"/>
        <v>1</v>
      </c>
      <c r="Q2141" s="114">
        <v>1</v>
      </c>
    </row>
    <row r="2142" spans="1:17" ht="21.75" customHeight="1" x14ac:dyDescent="0.3">
      <c r="A2142" s="214">
        <f>SUBTOTAL(9,$Q$22:Q2141)+1</f>
        <v>2120</v>
      </c>
      <c r="B2142" s="223">
        <v>118120125</v>
      </c>
      <c r="C2142" s="223" t="s">
        <v>3829</v>
      </c>
      <c r="D2142" s="223" t="s">
        <v>80</v>
      </c>
      <c r="E2142" s="223">
        <v>19</v>
      </c>
      <c r="F2142" s="223">
        <v>7.49</v>
      </c>
      <c r="G2142" s="66" t="str">
        <f>IFERROR(VLOOKUP(B2142:B5182,'DOI TUONG'!$C$2:$E$1306,3,FALSE), "")</f>
        <v/>
      </c>
      <c r="H2142" s="66">
        <f t="shared" si="231"/>
        <v>0</v>
      </c>
      <c r="I2142" s="215">
        <f t="shared" si="232"/>
        <v>7.49</v>
      </c>
      <c r="J2142" s="223">
        <v>82</v>
      </c>
      <c r="K2142" s="66" t="str">
        <f t="shared" si="233"/>
        <v>Khá</v>
      </c>
      <c r="L2142" s="66">
        <f t="shared" si="234"/>
        <v>395000</v>
      </c>
      <c r="M2142" s="218" t="str">
        <f t="shared" si="235"/>
        <v/>
      </c>
      <c r="N2142" s="219" t="str">
        <f t="shared" si="236"/>
        <v/>
      </c>
      <c r="O2142" s="219">
        <f t="shared" si="237"/>
        <v>1</v>
      </c>
      <c r="Q2142" s="114">
        <v>1</v>
      </c>
    </row>
    <row r="2143" spans="1:17" ht="21.75" customHeight="1" x14ac:dyDescent="0.3">
      <c r="A2143" s="214">
        <f>SUBTOTAL(9,$Q$22:Q2142)+1</f>
        <v>2121</v>
      </c>
      <c r="B2143" s="223">
        <v>118120072</v>
      </c>
      <c r="C2143" s="223" t="s">
        <v>3830</v>
      </c>
      <c r="D2143" s="223" t="s">
        <v>80</v>
      </c>
      <c r="E2143" s="223">
        <v>19</v>
      </c>
      <c r="F2143" s="223">
        <v>7.49</v>
      </c>
      <c r="G2143" s="66" t="str">
        <f>IFERROR(VLOOKUP(B2143:B5183,'DOI TUONG'!$C$2:$E$1306,3,FALSE), "")</f>
        <v/>
      </c>
      <c r="H2143" s="66">
        <f t="shared" si="231"/>
        <v>0</v>
      </c>
      <c r="I2143" s="215">
        <f t="shared" si="232"/>
        <v>7.49</v>
      </c>
      <c r="J2143" s="223">
        <v>82</v>
      </c>
      <c r="K2143" s="66" t="str">
        <f t="shared" si="233"/>
        <v>Khá</v>
      </c>
      <c r="L2143" s="66">
        <f t="shared" si="234"/>
        <v>395000</v>
      </c>
      <c r="M2143" s="218" t="str">
        <f t="shared" si="235"/>
        <v/>
      </c>
      <c r="N2143" s="219" t="str">
        <f t="shared" si="236"/>
        <v/>
      </c>
      <c r="O2143" s="219">
        <f t="shared" si="237"/>
        <v>1</v>
      </c>
      <c r="Q2143" s="114">
        <v>1</v>
      </c>
    </row>
    <row r="2144" spans="1:17" ht="21.75" customHeight="1" x14ac:dyDescent="0.3">
      <c r="A2144" s="214">
        <f>SUBTOTAL(9,$Q$22:Q2143)+1</f>
        <v>2122</v>
      </c>
      <c r="B2144" s="223">
        <v>104120141</v>
      </c>
      <c r="C2144" s="223" t="s">
        <v>2982</v>
      </c>
      <c r="D2144" s="223" t="s">
        <v>239</v>
      </c>
      <c r="E2144" s="223">
        <v>15</v>
      </c>
      <c r="F2144" s="223">
        <v>7.49</v>
      </c>
      <c r="G2144" s="66" t="str">
        <f>IFERROR(VLOOKUP(B2144:B5184,'DOI TUONG'!$C$2:$E$1306,3,FALSE), "")</f>
        <v/>
      </c>
      <c r="H2144" s="66">
        <f t="shared" si="231"/>
        <v>0</v>
      </c>
      <c r="I2144" s="215">
        <f t="shared" si="232"/>
        <v>7.49</v>
      </c>
      <c r="J2144" s="223">
        <v>81</v>
      </c>
      <c r="K2144" s="66" t="str">
        <f t="shared" si="233"/>
        <v>Khá</v>
      </c>
      <c r="L2144" s="66">
        <f t="shared" si="234"/>
        <v>395000</v>
      </c>
      <c r="M2144" s="218" t="str">
        <f t="shared" si="235"/>
        <v/>
      </c>
      <c r="N2144" s="219" t="str">
        <f t="shared" si="236"/>
        <v/>
      </c>
      <c r="O2144" s="219">
        <f t="shared" si="237"/>
        <v>1</v>
      </c>
      <c r="Q2144" s="114">
        <v>1</v>
      </c>
    </row>
    <row r="2145" spans="1:17" ht="21.75" customHeight="1" x14ac:dyDescent="0.3">
      <c r="A2145" s="214">
        <f>SUBTOTAL(9,$Q$22:Q2144)+1</f>
        <v>2123</v>
      </c>
      <c r="B2145" s="223">
        <v>102110222</v>
      </c>
      <c r="C2145" s="223" t="s">
        <v>677</v>
      </c>
      <c r="D2145" s="223" t="s">
        <v>145</v>
      </c>
      <c r="E2145" s="223">
        <v>16</v>
      </c>
      <c r="F2145" s="223">
        <v>7.48</v>
      </c>
      <c r="G2145" s="66" t="str">
        <f>IFERROR(VLOOKUP(B2145:B5185,'DOI TUONG'!$C$2:$E$1306,3,FALSE), "")</f>
        <v/>
      </c>
      <c r="H2145" s="66">
        <f t="shared" si="231"/>
        <v>0</v>
      </c>
      <c r="I2145" s="215">
        <f t="shared" si="232"/>
        <v>7.48</v>
      </c>
      <c r="J2145" s="223">
        <v>91</v>
      </c>
      <c r="K2145" s="66" t="str">
        <f t="shared" si="233"/>
        <v>Khá</v>
      </c>
      <c r="L2145" s="66">
        <f t="shared" si="234"/>
        <v>395000</v>
      </c>
      <c r="M2145" s="218" t="str">
        <f t="shared" si="235"/>
        <v/>
      </c>
      <c r="N2145" s="219" t="str">
        <f t="shared" si="236"/>
        <v/>
      </c>
      <c r="O2145" s="219">
        <f t="shared" si="237"/>
        <v>1</v>
      </c>
      <c r="Q2145" s="114">
        <v>1</v>
      </c>
    </row>
    <row r="2146" spans="1:17" ht="21.75" customHeight="1" x14ac:dyDescent="0.3">
      <c r="A2146" s="214">
        <f>SUBTOTAL(9,$Q$22:Q2145)+1</f>
        <v>2124</v>
      </c>
      <c r="B2146" s="223">
        <v>107140208</v>
      </c>
      <c r="C2146" s="223" t="s">
        <v>3633</v>
      </c>
      <c r="D2146" s="223" t="s">
        <v>1991</v>
      </c>
      <c r="E2146" s="223">
        <v>18</v>
      </c>
      <c r="F2146" s="223">
        <v>7.48</v>
      </c>
      <c r="G2146" s="66" t="str">
        <f>IFERROR(VLOOKUP(B2146:B5186,'DOI TUONG'!$C$2:$E$1306,3,FALSE), "")</f>
        <v/>
      </c>
      <c r="H2146" s="66">
        <f t="shared" si="231"/>
        <v>0</v>
      </c>
      <c r="I2146" s="215">
        <f t="shared" si="232"/>
        <v>7.48</v>
      </c>
      <c r="J2146" s="223">
        <v>91</v>
      </c>
      <c r="K2146" s="66" t="str">
        <f t="shared" si="233"/>
        <v>Khá</v>
      </c>
      <c r="L2146" s="66">
        <f t="shared" si="234"/>
        <v>395000</v>
      </c>
      <c r="M2146" s="218" t="str">
        <f t="shared" si="235"/>
        <v/>
      </c>
      <c r="N2146" s="219" t="str">
        <f t="shared" si="236"/>
        <v/>
      </c>
      <c r="O2146" s="219">
        <f t="shared" si="237"/>
        <v>1</v>
      </c>
      <c r="Q2146" s="114">
        <v>1</v>
      </c>
    </row>
    <row r="2147" spans="1:17" ht="21.75" customHeight="1" x14ac:dyDescent="0.3">
      <c r="A2147" s="214">
        <f>SUBTOTAL(9,$Q$22:Q2146)+1</f>
        <v>2125</v>
      </c>
      <c r="B2147" s="223">
        <v>102130055</v>
      </c>
      <c r="C2147" s="223" t="s">
        <v>3368</v>
      </c>
      <c r="D2147" s="223" t="s">
        <v>119</v>
      </c>
      <c r="E2147" s="223">
        <v>18</v>
      </c>
      <c r="F2147" s="223">
        <v>7.48</v>
      </c>
      <c r="G2147" s="66" t="str">
        <f>IFERROR(VLOOKUP(B2147:B5187,'DOI TUONG'!$C$2:$E$1306,3,FALSE), "")</f>
        <v/>
      </c>
      <c r="H2147" s="66">
        <f t="shared" si="231"/>
        <v>0</v>
      </c>
      <c r="I2147" s="215">
        <f t="shared" si="232"/>
        <v>7.48</v>
      </c>
      <c r="J2147" s="223">
        <v>90</v>
      </c>
      <c r="K2147" s="66" t="str">
        <f t="shared" si="233"/>
        <v>Khá</v>
      </c>
      <c r="L2147" s="66">
        <f t="shared" si="234"/>
        <v>395000</v>
      </c>
      <c r="M2147" s="218" t="str">
        <f t="shared" si="235"/>
        <v/>
      </c>
      <c r="N2147" s="219" t="str">
        <f t="shared" si="236"/>
        <v/>
      </c>
      <c r="O2147" s="219">
        <f t="shared" si="237"/>
        <v>1</v>
      </c>
      <c r="Q2147" s="114">
        <v>1</v>
      </c>
    </row>
    <row r="2148" spans="1:17" ht="21.75" customHeight="1" x14ac:dyDescent="0.3">
      <c r="A2148" s="214">
        <f>SUBTOTAL(9,$Q$22:Q2147)+1</f>
        <v>2126</v>
      </c>
      <c r="B2148" s="223">
        <v>109120140</v>
      </c>
      <c r="C2148" s="223" t="s">
        <v>3877</v>
      </c>
      <c r="D2148" s="223" t="s">
        <v>158</v>
      </c>
      <c r="E2148" s="223">
        <v>20</v>
      </c>
      <c r="F2148" s="223">
        <v>7.48</v>
      </c>
      <c r="G2148" s="66" t="str">
        <f>IFERROR(VLOOKUP(B2148:B5188,'DOI TUONG'!$C$2:$E$1306,3,FALSE), "")</f>
        <v/>
      </c>
      <c r="H2148" s="66">
        <f t="shared" si="231"/>
        <v>0</v>
      </c>
      <c r="I2148" s="215">
        <f t="shared" si="232"/>
        <v>7.48</v>
      </c>
      <c r="J2148" s="223">
        <v>90</v>
      </c>
      <c r="K2148" s="66" t="str">
        <f t="shared" si="233"/>
        <v>Khá</v>
      </c>
      <c r="L2148" s="66">
        <f t="shared" si="234"/>
        <v>395000</v>
      </c>
      <c r="M2148" s="218" t="str">
        <f t="shared" si="235"/>
        <v/>
      </c>
      <c r="N2148" s="219" t="str">
        <f t="shared" si="236"/>
        <v/>
      </c>
      <c r="O2148" s="219">
        <f t="shared" si="237"/>
        <v>1</v>
      </c>
      <c r="Q2148" s="114">
        <v>1</v>
      </c>
    </row>
    <row r="2149" spans="1:17" ht="21.75" customHeight="1" x14ac:dyDescent="0.3">
      <c r="A2149" s="214">
        <f>SUBTOTAL(9,$Q$22:Q2148)+1</f>
        <v>2127</v>
      </c>
      <c r="B2149" s="223">
        <v>107130115</v>
      </c>
      <c r="C2149" s="223" t="s">
        <v>3634</v>
      </c>
      <c r="D2149" s="223" t="s">
        <v>289</v>
      </c>
      <c r="E2149" s="223">
        <v>15</v>
      </c>
      <c r="F2149" s="223">
        <v>7.48</v>
      </c>
      <c r="G2149" s="66" t="str">
        <f>IFERROR(VLOOKUP(B2149:B5189,'DOI TUONG'!$C$2:$E$1306,3,FALSE), "")</f>
        <v/>
      </c>
      <c r="H2149" s="66">
        <f t="shared" si="231"/>
        <v>0</v>
      </c>
      <c r="I2149" s="215">
        <f t="shared" si="232"/>
        <v>7.48</v>
      </c>
      <c r="J2149" s="223">
        <v>88</v>
      </c>
      <c r="K2149" s="66" t="str">
        <f t="shared" si="233"/>
        <v>Khá</v>
      </c>
      <c r="L2149" s="66">
        <f t="shared" si="234"/>
        <v>395000</v>
      </c>
      <c r="M2149" s="218" t="str">
        <f t="shared" si="235"/>
        <v/>
      </c>
      <c r="N2149" s="219" t="str">
        <f t="shared" si="236"/>
        <v/>
      </c>
      <c r="O2149" s="219">
        <f t="shared" si="237"/>
        <v>1</v>
      </c>
      <c r="Q2149" s="114">
        <v>1</v>
      </c>
    </row>
    <row r="2150" spans="1:17" ht="21.75" customHeight="1" x14ac:dyDescent="0.3">
      <c r="A2150" s="214">
        <f>SUBTOTAL(9,$Q$22:Q2149)+1</f>
        <v>2128</v>
      </c>
      <c r="B2150" s="223">
        <v>118120155</v>
      </c>
      <c r="C2150" s="223" t="s">
        <v>1151</v>
      </c>
      <c r="D2150" s="223" t="s">
        <v>166</v>
      </c>
      <c r="E2150" s="223">
        <v>18</v>
      </c>
      <c r="F2150" s="223">
        <v>7.48</v>
      </c>
      <c r="G2150" s="66" t="str">
        <f>IFERROR(VLOOKUP(B2150:B5190,'DOI TUONG'!$C$2:$E$1306,3,FALSE), "")</f>
        <v/>
      </c>
      <c r="H2150" s="66">
        <f t="shared" si="231"/>
        <v>0</v>
      </c>
      <c r="I2150" s="215">
        <f t="shared" si="232"/>
        <v>7.48</v>
      </c>
      <c r="J2150" s="223">
        <v>88</v>
      </c>
      <c r="K2150" s="66" t="str">
        <f t="shared" si="233"/>
        <v>Khá</v>
      </c>
      <c r="L2150" s="66">
        <f t="shared" si="234"/>
        <v>395000</v>
      </c>
      <c r="M2150" s="218" t="str">
        <f t="shared" si="235"/>
        <v/>
      </c>
      <c r="N2150" s="219" t="str">
        <f t="shared" si="236"/>
        <v/>
      </c>
      <c r="O2150" s="219">
        <f t="shared" si="237"/>
        <v>1</v>
      </c>
      <c r="Q2150" s="114">
        <v>1</v>
      </c>
    </row>
    <row r="2151" spans="1:17" ht="21.75" customHeight="1" x14ac:dyDescent="0.3">
      <c r="A2151" s="214">
        <f>SUBTOTAL(9,$Q$22:Q2150)+1</f>
        <v>2129</v>
      </c>
      <c r="B2151" s="223">
        <v>118110191</v>
      </c>
      <c r="C2151" s="223" t="s">
        <v>2215</v>
      </c>
      <c r="D2151" s="223" t="s">
        <v>95</v>
      </c>
      <c r="E2151" s="223">
        <v>20</v>
      </c>
      <c r="F2151" s="223">
        <v>7.48</v>
      </c>
      <c r="G2151" s="66" t="str">
        <f>IFERROR(VLOOKUP(B2151:B5191,'DOI TUONG'!$C$2:$E$1306,3,FALSE), "")</f>
        <v/>
      </c>
      <c r="H2151" s="66">
        <f t="shared" si="231"/>
        <v>0</v>
      </c>
      <c r="I2151" s="215">
        <f t="shared" si="232"/>
        <v>7.48</v>
      </c>
      <c r="J2151" s="223">
        <v>87</v>
      </c>
      <c r="K2151" s="66" t="str">
        <f t="shared" si="233"/>
        <v>Khá</v>
      </c>
      <c r="L2151" s="66">
        <f t="shared" si="234"/>
        <v>395000</v>
      </c>
      <c r="M2151" s="218" t="str">
        <f t="shared" si="235"/>
        <v/>
      </c>
      <c r="N2151" s="219" t="str">
        <f t="shared" si="236"/>
        <v/>
      </c>
      <c r="O2151" s="219">
        <f t="shared" si="237"/>
        <v>1</v>
      </c>
      <c r="Q2151" s="114">
        <v>1</v>
      </c>
    </row>
    <row r="2152" spans="1:17" ht="21.75" customHeight="1" x14ac:dyDescent="0.3">
      <c r="A2152" s="214">
        <f>SUBTOTAL(9,$Q$22:Q2151)+1</f>
        <v>2130</v>
      </c>
      <c r="B2152" s="223">
        <v>111110056</v>
      </c>
      <c r="C2152" s="223" t="s">
        <v>2399</v>
      </c>
      <c r="D2152" s="223" t="s">
        <v>160</v>
      </c>
      <c r="E2152" s="223">
        <v>21</v>
      </c>
      <c r="F2152" s="223">
        <v>7.48</v>
      </c>
      <c r="G2152" s="66" t="str">
        <f>IFERROR(VLOOKUP(B2152:B5192,'DOI TUONG'!$C$2:$E$1306,3,FALSE), "")</f>
        <v/>
      </c>
      <c r="H2152" s="66">
        <f t="shared" si="231"/>
        <v>0</v>
      </c>
      <c r="I2152" s="215">
        <f t="shared" si="232"/>
        <v>7.48</v>
      </c>
      <c r="J2152" s="223">
        <v>86</v>
      </c>
      <c r="K2152" s="66" t="str">
        <f t="shared" si="233"/>
        <v>Khá</v>
      </c>
      <c r="L2152" s="66">
        <f t="shared" si="234"/>
        <v>395000</v>
      </c>
      <c r="M2152" s="218" t="str">
        <f t="shared" si="235"/>
        <v/>
      </c>
      <c r="N2152" s="219" t="str">
        <f t="shared" si="236"/>
        <v/>
      </c>
      <c r="O2152" s="219">
        <f t="shared" si="237"/>
        <v>1</v>
      </c>
      <c r="Q2152" s="114">
        <v>1</v>
      </c>
    </row>
    <row r="2153" spans="1:17" ht="21.75" customHeight="1" x14ac:dyDescent="0.3">
      <c r="A2153" s="214">
        <f>SUBTOTAL(9,$Q$22:Q2152)+1</f>
        <v>2131</v>
      </c>
      <c r="B2153" s="223">
        <v>104120066</v>
      </c>
      <c r="C2153" s="223" t="s">
        <v>3112</v>
      </c>
      <c r="D2153" s="223" t="s">
        <v>392</v>
      </c>
      <c r="E2153" s="223">
        <v>17</v>
      </c>
      <c r="F2153" s="223">
        <v>7.48</v>
      </c>
      <c r="G2153" s="66" t="str">
        <f>IFERROR(VLOOKUP(B2153:B5193,'DOI TUONG'!$C$2:$E$1306,3,FALSE), "")</f>
        <v/>
      </c>
      <c r="H2153" s="66">
        <f t="shared" si="231"/>
        <v>0</v>
      </c>
      <c r="I2153" s="215">
        <f t="shared" si="232"/>
        <v>7.48</v>
      </c>
      <c r="J2153" s="223">
        <v>85</v>
      </c>
      <c r="K2153" s="66" t="str">
        <f t="shared" si="233"/>
        <v>Khá</v>
      </c>
      <c r="L2153" s="66">
        <f t="shared" si="234"/>
        <v>395000</v>
      </c>
      <c r="M2153" s="218" t="str">
        <f t="shared" si="235"/>
        <v/>
      </c>
      <c r="N2153" s="219" t="str">
        <f t="shared" si="236"/>
        <v/>
      </c>
      <c r="O2153" s="219">
        <f t="shared" si="237"/>
        <v>1</v>
      </c>
      <c r="Q2153" s="114">
        <v>1</v>
      </c>
    </row>
    <row r="2154" spans="1:17" ht="21.75" customHeight="1" x14ac:dyDescent="0.3">
      <c r="A2154" s="214">
        <f>SUBTOTAL(9,$Q$22:Q2153)+1</f>
        <v>2132</v>
      </c>
      <c r="B2154" s="223">
        <v>105130078</v>
      </c>
      <c r="C2154" s="223" t="s">
        <v>3489</v>
      </c>
      <c r="D2154" s="223" t="s">
        <v>369</v>
      </c>
      <c r="E2154" s="223">
        <v>15.5</v>
      </c>
      <c r="F2154" s="223">
        <v>7.48</v>
      </c>
      <c r="G2154" s="66" t="str">
        <f>IFERROR(VLOOKUP(B2154:B5194,'DOI TUONG'!$C$2:$E$1306,3,FALSE), "")</f>
        <v/>
      </c>
      <c r="H2154" s="66">
        <f t="shared" si="231"/>
        <v>0</v>
      </c>
      <c r="I2154" s="215">
        <f t="shared" si="232"/>
        <v>7.48</v>
      </c>
      <c r="J2154" s="223">
        <v>85</v>
      </c>
      <c r="K2154" s="66" t="str">
        <f t="shared" si="233"/>
        <v>Khá</v>
      </c>
      <c r="L2154" s="66">
        <f t="shared" si="234"/>
        <v>395000</v>
      </c>
      <c r="M2154" s="218" t="str">
        <f t="shared" si="235"/>
        <v/>
      </c>
      <c r="N2154" s="219" t="str">
        <f t="shared" si="236"/>
        <v/>
      </c>
      <c r="O2154" s="219">
        <f t="shared" si="237"/>
        <v>1</v>
      </c>
      <c r="Q2154" s="114">
        <v>1</v>
      </c>
    </row>
    <row r="2155" spans="1:17" ht="21.75" customHeight="1" x14ac:dyDescent="0.3">
      <c r="A2155" s="214">
        <f>SUBTOTAL(9,$Q$22:Q2154)+1</f>
        <v>2133</v>
      </c>
      <c r="B2155" s="223">
        <v>111120021</v>
      </c>
      <c r="C2155" s="223" t="s">
        <v>4027</v>
      </c>
      <c r="D2155" s="223" t="s">
        <v>51</v>
      </c>
      <c r="E2155" s="223">
        <v>19.5</v>
      </c>
      <c r="F2155" s="223">
        <v>7.48</v>
      </c>
      <c r="G2155" s="66" t="str">
        <f>IFERROR(VLOOKUP(B2155:B5195,'DOI TUONG'!$C$2:$E$1306,3,FALSE), "")</f>
        <v/>
      </c>
      <c r="H2155" s="66">
        <f t="shared" si="231"/>
        <v>0</v>
      </c>
      <c r="I2155" s="215">
        <f t="shared" si="232"/>
        <v>7.48</v>
      </c>
      <c r="J2155" s="223">
        <v>85</v>
      </c>
      <c r="K2155" s="66" t="str">
        <f t="shared" si="233"/>
        <v>Khá</v>
      </c>
      <c r="L2155" s="66">
        <f t="shared" si="234"/>
        <v>395000</v>
      </c>
      <c r="M2155" s="218" t="str">
        <f t="shared" si="235"/>
        <v/>
      </c>
      <c r="N2155" s="219" t="str">
        <f t="shared" si="236"/>
        <v/>
      </c>
      <c r="O2155" s="219">
        <f t="shared" si="237"/>
        <v>1</v>
      </c>
      <c r="Q2155" s="114">
        <v>1</v>
      </c>
    </row>
    <row r="2156" spans="1:17" ht="21.75" customHeight="1" x14ac:dyDescent="0.3">
      <c r="A2156" s="214">
        <f>SUBTOTAL(9,$Q$22:Q2155)+1</f>
        <v>2134</v>
      </c>
      <c r="B2156" s="223">
        <v>111130091</v>
      </c>
      <c r="C2156" s="223" t="s">
        <v>2402</v>
      </c>
      <c r="D2156" s="223" t="s">
        <v>148</v>
      </c>
      <c r="E2156" s="223">
        <v>18.5</v>
      </c>
      <c r="F2156" s="223">
        <v>7.48</v>
      </c>
      <c r="G2156" s="66" t="str">
        <f>IFERROR(VLOOKUP(B2156:B5196,'DOI TUONG'!$C$2:$E$1306,3,FALSE), "")</f>
        <v/>
      </c>
      <c r="H2156" s="66">
        <f t="shared" si="231"/>
        <v>0</v>
      </c>
      <c r="I2156" s="215">
        <f t="shared" si="232"/>
        <v>7.48</v>
      </c>
      <c r="J2156" s="223">
        <v>85</v>
      </c>
      <c r="K2156" s="66" t="str">
        <f t="shared" si="233"/>
        <v>Khá</v>
      </c>
      <c r="L2156" s="66">
        <f t="shared" si="234"/>
        <v>395000</v>
      </c>
      <c r="M2156" s="218" t="str">
        <f t="shared" si="235"/>
        <v/>
      </c>
      <c r="N2156" s="219" t="str">
        <f t="shared" si="236"/>
        <v/>
      </c>
      <c r="O2156" s="219">
        <f t="shared" si="237"/>
        <v>1</v>
      </c>
      <c r="Q2156" s="114">
        <v>1</v>
      </c>
    </row>
    <row r="2157" spans="1:17" ht="21.75" customHeight="1" x14ac:dyDescent="0.3">
      <c r="A2157" s="214">
        <f>SUBTOTAL(9,$Q$22:Q2156)+1</f>
        <v>2135</v>
      </c>
      <c r="B2157" s="223">
        <v>118130067</v>
      </c>
      <c r="C2157" s="223" t="s">
        <v>1470</v>
      </c>
      <c r="D2157" s="223" t="s">
        <v>97</v>
      </c>
      <c r="E2157" s="223">
        <v>19</v>
      </c>
      <c r="F2157" s="223">
        <v>7.48</v>
      </c>
      <c r="G2157" s="66" t="str">
        <f>IFERROR(VLOOKUP(B2157:B5197,'DOI TUONG'!$C$2:$E$1306,3,FALSE), "")</f>
        <v/>
      </c>
      <c r="H2157" s="66">
        <f t="shared" si="231"/>
        <v>0</v>
      </c>
      <c r="I2157" s="215">
        <f t="shared" si="232"/>
        <v>7.48</v>
      </c>
      <c r="J2157" s="223">
        <v>84</v>
      </c>
      <c r="K2157" s="66" t="str">
        <f t="shared" si="233"/>
        <v>Khá</v>
      </c>
      <c r="L2157" s="66">
        <f t="shared" si="234"/>
        <v>395000</v>
      </c>
      <c r="M2157" s="218" t="str">
        <f t="shared" si="235"/>
        <v/>
      </c>
      <c r="N2157" s="219" t="str">
        <f t="shared" si="236"/>
        <v/>
      </c>
      <c r="O2157" s="219">
        <f t="shared" si="237"/>
        <v>1</v>
      </c>
      <c r="Q2157" s="114">
        <v>1</v>
      </c>
    </row>
    <row r="2158" spans="1:17" ht="21.75" customHeight="1" x14ac:dyDescent="0.3">
      <c r="A2158" s="214">
        <f>SUBTOTAL(9,$Q$22:Q2157)+1</f>
        <v>2136</v>
      </c>
      <c r="B2158" s="223">
        <v>109120247</v>
      </c>
      <c r="C2158" s="223" t="s">
        <v>450</v>
      </c>
      <c r="D2158" s="223" t="s">
        <v>204</v>
      </c>
      <c r="E2158" s="223">
        <v>17</v>
      </c>
      <c r="F2158" s="223">
        <v>7.48</v>
      </c>
      <c r="G2158" s="66" t="str">
        <f>IFERROR(VLOOKUP(B2158:B5198,'DOI TUONG'!$C$2:$E$1306,3,FALSE), "")</f>
        <v/>
      </c>
      <c r="H2158" s="66">
        <f t="shared" si="231"/>
        <v>0</v>
      </c>
      <c r="I2158" s="215">
        <f t="shared" si="232"/>
        <v>7.48</v>
      </c>
      <c r="J2158" s="223">
        <v>84</v>
      </c>
      <c r="K2158" s="66" t="str">
        <f t="shared" si="233"/>
        <v>Khá</v>
      </c>
      <c r="L2158" s="66">
        <f t="shared" si="234"/>
        <v>395000</v>
      </c>
      <c r="M2158" s="218" t="str">
        <f t="shared" si="235"/>
        <v/>
      </c>
      <c r="N2158" s="219" t="str">
        <f t="shared" si="236"/>
        <v/>
      </c>
      <c r="O2158" s="219">
        <f t="shared" si="237"/>
        <v>1</v>
      </c>
      <c r="Q2158" s="114">
        <v>1</v>
      </c>
    </row>
    <row r="2159" spans="1:17" ht="21.75" customHeight="1" x14ac:dyDescent="0.3">
      <c r="A2159" s="214">
        <f>SUBTOTAL(9,$Q$22:Q2158)+1</f>
        <v>2137</v>
      </c>
      <c r="B2159" s="223">
        <v>110130190</v>
      </c>
      <c r="C2159" s="223" t="s">
        <v>993</v>
      </c>
      <c r="D2159" s="223" t="s">
        <v>258</v>
      </c>
      <c r="E2159" s="223">
        <v>15.5</v>
      </c>
      <c r="F2159" s="223">
        <v>7.48</v>
      </c>
      <c r="G2159" s="66" t="str">
        <f>IFERROR(VLOOKUP(B2159:B5199,'DOI TUONG'!$C$2:$E$1306,3,FALSE), "")</f>
        <v/>
      </c>
      <c r="H2159" s="66">
        <f t="shared" si="231"/>
        <v>0</v>
      </c>
      <c r="I2159" s="215">
        <f t="shared" si="232"/>
        <v>7.48</v>
      </c>
      <c r="J2159" s="223">
        <v>84</v>
      </c>
      <c r="K2159" s="66" t="str">
        <f t="shared" si="233"/>
        <v>Khá</v>
      </c>
      <c r="L2159" s="66">
        <f t="shared" si="234"/>
        <v>395000</v>
      </c>
      <c r="M2159" s="218" t="str">
        <f t="shared" si="235"/>
        <v/>
      </c>
      <c r="N2159" s="219" t="str">
        <f t="shared" si="236"/>
        <v/>
      </c>
      <c r="O2159" s="219">
        <f t="shared" si="237"/>
        <v>1</v>
      </c>
      <c r="Q2159" s="114">
        <v>1</v>
      </c>
    </row>
    <row r="2160" spans="1:17" ht="21.75" customHeight="1" x14ac:dyDescent="0.3">
      <c r="A2160" s="214">
        <f>SUBTOTAL(9,$Q$22:Q2159)+1</f>
        <v>2138</v>
      </c>
      <c r="B2160" s="223">
        <v>107110327</v>
      </c>
      <c r="C2160" s="223" t="s">
        <v>1167</v>
      </c>
      <c r="D2160" s="223" t="s">
        <v>66</v>
      </c>
      <c r="E2160" s="223">
        <v>19</v>
      </c>
      <c r="F2160" s="223">
        <v>7.48</v>
      </c>
      <c r="G2160" s="66" t="str">
        <f>IFERROR(VLOOKUP(B2160:B5200,'DOI TUONG'!$C$2:$E$1306,3,FALSE), "")</f>
        <v/>
      </c>
      <c r="H2160" s="66">
        <f t="shared" si="231"/>
        <v>0</v>
      </c>
      <c r="I2160" s="215">
        <f t="shared" si="232"/>
        <v>7.48</v>
      </c>
      <c r="J2160" s="223">
        <v>83</v>
      </c>
      <c r="K2160" s="66" t="str">
        <f t="shared" si="233"/>
        <v>Khá</v>
      </c>
      <c r="L2160" s="66">
        <f t="shared" si="234"/>
        <v>395000</v>
      </c>
      <c r="M2160" s="218" t="str">
        <f t="shared" si="235"/>
        <v/>
      </c>
      <c r="N2160" s="219" t="str">
        <f t="shared" si="236"/>
        <v/>
      </c>
      <c r="O2160" s="219">
        <f t="shared" si="237"/>
        <v>1</v>
      </c>
      <c r="Q2160" s="114">
        <v>1</v>
      </c>
    </row>
    <row r="2161" spans="1:17" ht="21.75" customHeight="1" x14ac:dyDescent="0.3">
      <c r="A2161" s="214">
        <f>SUBTOTAL(9,$Q$22:Q2160)+1</f>
        <v>2139</v>
      </c>
      <c r="B2161" s="223">
        <v>111140115</v>
      </c>
      <c r="C2161" s="223" t="s">
        <v>4028</v>
      </c>
      <c r="D2161" s="223" t="s">
        <v>2385</v>
      </c>
      <c r="E2161" s="223">
        <v>20</v>
      </c>
      <c r="F2161" s="223">
        <v>7.48</v>
      </c>
      <c r="G2161" s="66" t="str">
        <f>IFERROR(VLOOKUP(B2161:B5201,'DOI TUONG'!$C$2:$E$1306,3,FALSE), "")</f>
        <v/>
      </c>
      <c r="H2161" s="66">
        <f t="shared" si="231"/>
        <v>0</v>
      </c>
      <c r="I2161" s="215">
        <f t="shared" si="232"/>
        <v>7.48</v>
      </c>
      <c r="J2161" s="223">
        <v>83</v>
      </c>
      <c r="K2161" s="66" t="str">
        <f t="shared" si="233"/>
        <v>Khá</v>
      </c>
      <c r="L2161" s="66">
        <f t="shared" si="234"/>
        <v>395000</v>
      </c>
      <c r="M2161" s="218" t="str">
        <f t="shared" si="235"/>
        <v/>
      </c>
      <c r="N2161" s="219" t="str">
        <f t="shared" si="236"/>
        <v/>
      </c>
      <c r="O2161" s="219">
        <f t="shared" si="237"/>
        <v>1</v>
      </c>
      <c r="Q2161" s="114">
        <v>1</v>
      </c>
    </row>
    <row r="2162" spans="1:17" ht="21.75" customHeight="1" x14ac:dyDescent="0.3">
      <c r="A2162" s="214">
        <f>SUBTOTAL(9,$Q$22:Q2161)+1</f>
        <v>2140</v>
      </c>
      <c r="B2162" s="223">
        <v>110120108</v>
      </c>
      <c r="C2162" s="223" t="s">
        <v>3960</v>
      </c>
      <c r="D2162" s="223" t="s">
        <v>61</v>
      </c>
      <c r="E2162" s="223">
        <v>16.5</v>
      </c>
      <c r="F2162" s="223">
        <v>7.48</v>
      </c>
      <c r="G2162" s="66" t="str">
        <f>IFERROR(VLOOKUP(B2162:B5202,'DOI TUONG'!$C$2:$E$1306,3,FALSE), "")</f>
        <v/>
      </c>
      <c r="H2162" s="66">
        <f t="shared" si="231"/>
        <v>0</v>
      </c>
      <c r="I2162" s="215">
        <f t="shared" si="232"/>
        <v>7.48</v>
      </c>
      <c r="J2162" s="223">
        <v>82</v>
      </c>
      <c r="K2162" s="66" t="str">
        <f t="shared" si="233"/>
        <v>Khá</v>
      </c>
      <c r="L2162" s="66">
        <f t="shared" si="234"/>
        <v>395000</v>
      </c>
      <c r="M2162" s="218" t="str">
        <f t="shared" si="235"/>
        <v/>
      </c>
      <c r="N2162" s="219" t="str">
        <f t="shared" si="236"/>
        <v/>
      </c>
      <c r="O2162" s="219">
        <f t="shared" si="237"/>
        <v>1</v>
      </c>
      <c r="Q2162" s="114">
        <v>1</v>
      </c>
    </row>
    <row r="2163" spans="1:17" ht="21.75" customHeight="1" x14ac:dyDescent="0.3">
      <c r="A2163" s="214">
        <f>SUBTOTAL(9,$Q$22:Q2162)+1</f>
        <v>2141</v>
      </c>
      <c r="B2163" s="223">
        <v>103130173</v>
      </c>
      <c r="C2163" s="223" t="s">
        <v>3282</v>
      </c>
      <c r="D2163" s="223" t="s">
        <v>314</v>
      </c>
      <c r="E2163" s="223">
        <v>17</v>
      </c>
      <c r="F2163" s="223">
        <v>7.48</v>
      </c>
      <c r="G2163" s="66" t="str">
        <f>IFERROR(VLOOKUP(B2163:B5203,'DOI TUONG'!$C$2:$E$1306,3,FALSE), "")</f>
        <v/>
      </c>
      <c r="H2163" s="66">
        <f t="shared" si="231"/>
        <v>0</v>
      </c>
      <c r="I2163" s="215">
        <f t="shared" si="232"/>
        <v>7.48</v>
      </c>
      <c r="J2163" s="223">
        <v>81</v>
      </c>
      <c r="K2163" s="66" t="str">
        <f t="shared" si="233"/>
        <v>Khá</v>
      </c>
      <c r="L2163" s="66">
        <f t="shared" si="234"/>
        <v>395000</v>
      </c>
      <c r="M2163" s="218" t="str">
        <f t="shared" si="235"/>
        <v/>
      </c>
      <c r="N2163" s="219" t="str">
        <f t="shared" si="236"/>
        <v/>
      </c>
      <c r="O2163" s="219">
        <f t="shared" si="237"/>
        <v>1</v>
      </c>
      <c r="Q2163" s="114">
        <v>1</v>
      </c>
    </row>
    <row r="2164" spans="1:17" ht="21.75" customHeight="1" x14ac:dyDescent="0.3">
      <c r="A2164" s="214">
        <f>SUBTOTAL(9,$Q$22:Q2163)+1</f>
        <v>2142</v>
      </c>
      <c r="B2164" s="223">
        <v>105120393</v>
      </c>
      <c r="C2164" s="223" t="s">
        <v>3490</v>
      </c>
      <c r="D2164" s="223" t="s">
        <v>168</v>
      </c>
      <c r="E2164" s="223">
        <v>16</v>
      </c>
      <c r="F2164" s="223">
        <v>7.48</v>
      </c>
      <c r="G2164" s="66" t="str">
        <f>IFERROR(VLOOKUP(B2164:B5204,'DOI TUONG'!$C$2:$E$1306,3,FALSE), "")</f>
        <v/>
      </c>
      <c r="H2164" s="66">
        <f t="shared" si="231"/>
        <v>0</v>
      </c>
      <c r="I2164" s="215">
        <f t="shared" si="232"/>
        <v>7.48</v>
      </c>
      <c r="J2164" s="223">
        <v>81</v>
      </c>
      <c r="K2164" s="66" t="str">
        <f t="shared" si="233"/>
        <v>Khá</v>
      </c>
      <c r="L2164" s="66">
        <f t="shared" si="234"/>
        <v>395000</v>
      </c>
      <c r="M2164" s="218" t="str">
        <f t="shared" si="235"/>
        <v/>
      </c>
      <c r="N2164" s="219" t="str">
        <f t="shared" si="236"/>
        <v/>
      </c>
      <c r="O2164" s="219">
        <f t="shared" si="237"/>
        <v>1</v>
      </c>
      <c r="Q2164" s="114">
        <v>1</v>
      </c>
    </row>
    <row r="2165" spans="1:17" ht="21.75" customHeight="1" x14ac:dyDescent="0.3">
      <c r="A2165" s="214">
        <f>SUBTOTAL(9,$Q$22:Q2164)+1</f>
        <v>2143</v>
      </c>
      <c r="B2165" s="223">
        <v>106130073</v>
      </c>
      <c r="C2165" s="223" t="s">
        <v>3560</v>
      </c>
      <c r="D2165" s="223" t="s">
        <v>279</v>
      </c>
      <c r="E2165" s="223">
        <v>20.5</v>
      </c>
      <c r="F2165" s="223">
        <v>7.48</v>
      </c>
      <c r="G2165" s="66" t="str">
        <f>IFERROR(VLOOKUP(B2165:B5205,'DOI TUONG'!$C$2:$E$1306,3,FALSE), "")</f>
        <v/>
      </c>
      <c r="H2165" s="66">
        <f t="shared" si="231"/>
        <v>0</v>
      </c>
      <c r="I2165" s="215">
        <f t="shared" si="232"/>
        <v>7.48</v>
      </c>
      <c r="J2165" s="223">
        <v>80</v>
      </c>
      <c r="K2165" s="66" t="str">
        <f t="shared" si="233"/>
        <v>Khá</v>
      </c>
      <c r="L2165" s="66">
        <f t="shared" si="234"/>
        <v>395000</v>
      </c>
      <c r="M2165" s="218" t="str">
        <f t="shared" si="235"/>
        <v/>
      </c>
      <c r="N2165" s="219" t="str">
        <f t="shared" si="236"/>
        <v/>
      </c>
      <c r="O2165" s="219">
        <f t="shared" si="237"/>
        <v>1</v>
      </c>
      <c r="Q2165" s="114">
        <v>1</v>
      </c>
    </row>
    <row r="2166" spans="1:17" ht="21.75" customHeight="1" x14ac:dyDescent="0.3">
      <c r="A2166" s="214">
        <f>SUBTOTAL(9,$Q$22:Q2165)+1</f>
        <v>2144</v>
      </c>
      <c r="B2166" s="223">
        <v>109110276</v>
      </c>
      <c r="C2166" s="223" t="s">
        <v>3878</v>
      </c>
      <c r="D2166" s="223" t="s">
        <v>194</v>
      </c>
      <c r="E2166" s="223">
        <v>18.5</v>
      </c>
      <c r="F2166" s="223">
        <v>7.48</v>
      </c>
      <c r="G2166" s="66" t="str">
        <f>IFERROR(VLOOKUP(B2166:B5206,'DOI TUONG'!$C$2:$E$1306,3,FALSE), "")</f>
        <v/>
      </c>
      <c r="H2166" s="66">
        <f t="shared" si="231"/>
        <v>0</v>
      </c>
      <c r="I2166" s="215">
        <f t="shared" si="232"/>
        <v>7.48</v>
      </c>
      <c r="J2166" s="223">
        <v>80</v>
      </c>
      <c r="K2166" s="66" t="str">
        <f t="shared" si="233"/>
        <v>Khá</v>
      </c>
      <c r="L2166" s="66">
        <f t="shared" si="234"/>
        <v>395000</v>
      </c>
      <c r="M2166" s="218" t="str">
        <f t="shared" si="235"/>
        <v/>
      </c>
      <c r="N2166" s="219" t="str">
        <f t="shared" si="236"/>
        <v/>
      </c>
      <c r="O2166" s="219">
        <f t="shared" si="237"/>
        <v>1</v>
      </c>
      <c r="Q2166" s="114">
        <v>1</v>
      </c>
    </row>
    <row r="2167" spans="1:17" ht="21.75" customHeight="1" x14ac:dyDescent="0.3">
      <c r="A2167" s="214">
        <f>SUBTOTAL(9,$Q$22:Q2166)+1</f>
        <v>2145</v>
      </c>
      <c r="B2167" s="223">
        <v>117120130</v>
      </c>
      <c r="C2167" s="223" t="s">
        <v>1634</v>
      </c>
      <c r="D2167" s="223" t="s">
        <v>92</v>
      </c>
      <c r="E2167" s="223">
        <v>17</v>
      </c>
      <c r="F2167" s="223">
        <v>7.47</v>
      </c>
      <c r="G2167" s="66" t="str">
        <f>IFERROR(VLOOKUP(B2167:B5207,'DOI TUONG'!$C$2:$E$1306,3,FALSE), "")</f>
        <v/>
      </c>
      <c r="H2167" s="66">
        <f t="shared" si="231"/>
        <v>0</v>
      </c>
      <c r="I2167" s="215">
        <f t="shared" si="232"/>
        <v>7.47</v>
      </c>
      <c r="J2167" s="223">
        <v>89</v>
      </c>
      <c r="K2167" s="66" t="str">
        <f t="shared" si="233"/>
        <v>Khá</v>
      </c>
      <c r="L2167" s="66">
        <f t="shared" si="234"/>
        <v>395000</v>
      </c>
      <c r="M2167" s="218" t="str">
        <f t="shared" si="235"/>
        <v/>
      </c>
      <c r="N2167" s="219" t="str">
        <f t="shared" si="236"/>
        <v/>
      </c>
      <c r="O2167" s="219">
        <f t="shared" si="237"/>
        <v>1</v>
      </c>
      <c r="Q2167" s="114">
        <v>1</v>
      </c>
    </row>
    <row r="2168" spans="1:17" ht="21.75" customHeight="1" x14ac:dyDescent="0.3">
      <c r="A2168" s="214">
        <f>SUBTOTAL(9,$Q$22:Q2167)+1</f>
        <v>2146</v>
      </c>
      <c r="B2168" s="223">
        <v>110110422</v>
      </c>
      <c r="C2168" s="223" t="s">
        <v>3961</v>
      </c>
      <c r="D2168" s="223" t="s">
        <v>147</v>
      </c>
      <c r="E2168" s="223">
        <v>19</v>
      </c>
      <c r="F2168" s="223">
        <v>7.47</v>
      </c>
      <c r="G2168" s="66" t="str">
        <f>IFERROR(VLOOKUP(B2168:B5208,'DOI TUONG'!$C$2:$E$1306,3,FALSE), "")</f>
        <v/>
      </c>
      <c r="H2168" s="66">
        <f t="shared" si="231"/>
        <v>0</v>
      </c>
      <c r="I2168" s="215">
        <f t="shared" si="232"/>
        <v>7.47</v>
      </c>
      <c r="J2168" s="223">
        <v>89</v>
      </c>
      <c r="K2168" s="66" t="str">
        <f t="shared" si="233"/>
        <v>Khá</v>
      </c>
      <c r="L2168" s="66">
        <f t="shared" si="234"/>
        <v>395000</v>
      </c>
      <c r="M2168" s="218" t="str">
        <f t="shared" si="235"/>
        <v/>
      </c>
      <c r="N2168" s="219" t="str">
        <f t="shared" si="236"/>
        <v/>
      </c>
      <c r="O2168" s="219">
        <f t="shared" si="237"/>
        <v>1</v>
      </c>
      <c r="Q2168" s="114">
        <v>1</v>
      </c>
    </row>
    <row r="2169" spans="1:17" ht="21.75" customHeight="1" x14ac:dyDescent="0.3">
      <c r="A2169" s="214">
        <f>SUBTOTAL(9,$Q$22:Q2168)+1</f>
        <v>2147</v>
      </c>
      <c r="B2169" s="223">
        <v>101110195</v>
      </c>
      <c r="C2169" s="223" t="s">
        <v>3191</v>
      </c>
      <c r="D2169" s="223" t="s">
        <v>170</v>
      </c>
      <c r="E2169" s="223">
        <v>22</v>
      </c>
      <c r="F2169" s="223">
        <v>7.47</v>
      </c>
      <c r="G2169" s="66" t="str">
        <f>IFERROR(VLOOKUP(B2169:B5209,'DOI TUONG'!$C$2:$E$1306,3,FALSE), "")</f>
        <v/>
      </c>
      <c r="H2169" s="66">
        <f t="shared" si="231"/>
        <v>0</v>
      </c>
      <c r="I2169" s="215">
        <f t="shared" si="232"/>
        <v>7.47</v>
      </c>
      <c r="J2169" s="223">
        <v>88</v>
      </c>
      <c r="K2169" s="66" t="str">
        <f t="shared" si="233"/>
        <v>Khá</v>
      </c>
      <c r="L2169" s="66">
        <f t="shared" si="234"/>
        <v>395000</v>
      </c>
      <c r="M2169" s="218" t="str">
        <f t="shared" si="235"/>
        <v/>
      </c>
      <c r="N2169" s="219" t="str">
        <f t="shared" si="236"/>
        <v/>
      </c>
      <c r="O2169" s="219">
        <f t="shared" si="237"/>
        <v>1</v>
      </c>
      <c r="Q2169" s="114">
        <v>1</v>
      </c>
    </row>
    <row r="2170" spans="1:17" ht="21.75" customHeight="1" x14ac:dyDescent="0.3">
      <c r="A2170" s="214">
        <f>SUBTOTAL(9,$Q$22:Q2169)+1</f>
        <v>2148</v>
      </c>
      <c r="B2170" s="223">
        <v>102140117</v>
      </c>
      <c r="C2170" s="223" t="s">
        <v>3369</v>
      </c>
      <c r="D2170" s="223" t="s">
        <v>1806</v>
      </c>
      <c r="E2170" s="223">
        <v>20</v>
      </c>
      <c r="F2170" s="223">
        <v>7.47</v>
      </c>
      <c r="G2170" s="66" t="str">
        <f>IFERROR(VLOOKUP(B2170:B5210,'DOI TUONG'!$C$2:$E$1306,3,FALSE), "")</f>
        <v/>
      </c>
      <c r="H2170" s="66">
        <f t="shared" si="231"/>
        <v>0</v>
      </c>
      <c r="I2170" s="215">
        <f t="shared" si="232"/>
        <v>7.47</v>
      </c>
      <c r="J2170" s="223">
        <v>88</v>
      </c>
      <c r="K2170" s="66" t="str">
        <f t="shared" si="233"/>
        <v>Khá</v>
      </c>
      <c r="L2170" s="66">
        <f t="shared" si="234"/>
        <v>395000</v>
      </c>
      <c r="M2170" s="218" t="str">
        <f t="shared" si="235"/>
        <v/>
      </c>
      <c r="N2170" s="219" t="str">
        <f t="shared" si="236"/>
        <v/>
      </c>
      <c r="O2170" s="219">
        <f t="shared" si="237"/>
        <v>1</v>
      </c>
      <c r="Q2170" s="114">
        <v>1</v>
      </c>
    </row>
    <row r="2171" spans="1:17" ht="21.75" customHeight="1" x14ac:dyDescent="0.3">
      <c r="A2171" s="214">
        <f>SUBTOTAL(9,$Q$22:Q2170)+1</f>
        <v>2149</v>
      </c>
      <c r="B2171" s="223">
        <v>107130091</v>
      </c>
      <c r="C2171" s="223" t="s">
        <v>3635</v>
      </c>
      <c r="D2171" s="223" t="s">
        <v>302</v>
      </c>
      <c r="E2171" s="223">
        <v>17</v>
      </c>
      <c r="F2171" s="223">
        <v>7.47</v>
      </c>
      <c r="G2171" s="66" t="str">
        <f>IFERROR(VLOOKUP(B2171:B5211,'DOI TUONG'!$C$2:$E$1306,3,FALSE), "")</f>
        <v/>
      </c>
      <c r="H2171" s="66">
        <f t="shared" si="231"/>
        <v>0</v>
      </c>
      <c r="I2171" s="215">
        <f t="shared" si="232"/>
        <v>7.47</v>
      </c>
      <c r="J2171" s="223">
        <v>88</v>
      </c>
      <c r="K2171" s="66" t="str">
        <f t="shared" si="233"/>
        <v>Khá</v>
      </c>
      <c r="L2171" s="66">
        <f t="shared" si="234"/>
        <v>395000</v>
      </c>
      <c r="M2171" s="218" t="str">
        <f t="shared" si="235"/>
        <v/>
      </c>
      <c r="N2171" s="219" t="str">
        <f t="shared" si="236"/>
        <v/>
      </c>
      <c r="O2171" s="219">
        <f t="shared" si="237"/>
        <v>1</v>
      </c>
      <c r="Q2171" s="114">
        <v>1</v>
      </c>
    </row>
    <row r="2172" spans="1:17" ht="21.75" customHeight="1" x14ac:dyDescent="0.3">
      <c r="A2172" s="214">
        <f>SUBTOTAL(9,$Q$22:Q2171)+1</f>
        <v>2150</v>
      </c>
      <c r="B2172" s="223">
        <v>118130160</v>
      </c>
      <c r="C2172" s="223" t="s">
        <v>3831</v>
      </c>
      <c r="D2172" s="223" t="s">
        <v>59</v>
      </c>
      <c r="E2172" s="223">
        <v>18</v>
      </c>
      <c r="F2172" s="223">
        <v>7.47</v>
      </c>
      <c r="G2172" s="66" t="str">
        <f>IFERROR(VLOOKUP(B2172:B5212,'DOI TUONG'!$C$2:$E$1306,3,FALSE), "")</f>
        <v/>
      </c>
      <c r="H2172" s="66">
        <f t="shared" si="231"/>
        <v>0</v>
      </c>
      <c r="I2172" s="215">
        <f t="shared" si="232"/>
        <v>7.47</v>
      </c>
      <c r="J2172" s="223">
        <v>88</v>
      </c>
      <c r="K2172" s="66" t="str">
        <f t="shared" si="233"/>
        <v>Khá</v>
      </c>
      <c r="L2172" s="66">
        <f t="shared" si="234"/>
        <v>395000</v>
      </c>
      <c r="M2172" s="218" t="str">
        <f t="shared" si="235"/>
        <v/>
      </c>
      <c r="N2172" s="219" t="str">
        <f t="shared" si="236"/>
        <v/>
      </c>
      <c r="O2172" s="219">
        <f t="shared" si="237"/>
        <v>1</v>
      </c>
      <c r="Q2172" s="114">
        <v>1</v>
      </c>
    </row>
    <row r="2173" spans="1:17" ht="21.75" customHeight="1" x14ac:dyDescent="0.3">
      <c r="A2173" s="214">
        <f>SUBTOTAL(9,$Q$22:Q2172)+1</f>
        <v>2151</v>
      </c>
      <c r="B2173" s="223">
        <v>109110488</v>
      </c>
      <c r="C2173" s="223" t="s">
        <v>2291</v>
      </c>
      <c r="D2173" s="223" t="s">
        <v>113</v>
      </c>
      <c r="E2173" s="223">
        <v>18</v>
      </c>
      <c r="F2173" s="223">
        <v>7.47</v>
      </c>
      <c r="G2173" s="66" t="str">
        <f>IFERROR(VLOOKUP(B2173:B5213,'DOI TUONG'!$C$2:$E$1306,3,FALSE), "")</f>
        <v/>
      </c>
      <c r="H2173" s="66">
        <f t="shared" si="231"/>
        <v>0</v>
      </c>
      <c r="I2173" s="215">
        <f t="shared" si="232"/>
        <v>7.47</v>
      </c>
      <c r="J2173" s="223">
        <v>88</v>
      </c>
      <c r="K2173" s="66" t="str">
        <f t="shared" si="233"/>
        <v>Khá</v>
      </c>
      <c r="L2173" s="66">
        <f t="shared" si="234"/>
        <v>395000</v>
      </c>
      <c r="M2173" s="218" t="str">
        <f t="shared" si="235"/>
        <v/>
      </c>
      <c r="N2173" s="219" t="str">
        <f t="shared" si="236"/>
        <v/>
      </c>
      <c r="O2173" s="219">
        <f t="shared" si="237"/>
        <v>1</v>
      </c>
      <c r="Q2173" s="114">
        <v>1</v>
      </c>
    </row>
    <row r="2174" spans="1:17" ht="21.75" customHeight="1" x14ac:dyDescent="0.3">
      <c r="A2174" s="214">
        <f>SUBTOTAL(9,$Q$22:Q2173)+1</f>
        <v>2152</v>
      </c>
      <c r="B2174" s="223">
        <v>110110203</v>
      </c>
      <c r="C2174" s="223" t="s">
        <v>3962</v>
      </c>
      <c r="D2174" s="223" t="s">
        <v>214</v>
      </c>
      <c r="E2174" s="223">
        <v>18</v>
      </c>
      <c r="F2174" s="223">
        <v>7.47</v>
      </c>
      <c r="G2174" s="66" t="str">
        <f>IFERROR(VLOOKUP(B2174:B5214,'DOI TUONG'!$C$2:$E$1306,3,FALSE), "")</f>
        <v/>
      </c>
      <c r="H2174" s="66">
        <f t="shared" si="231"/>
        <v>0</v>
      </c>
      <c r="I2174" s="215">
        <f t="shared" si="232"/>
        <v>7.47</v>
      </c>
      <c r="J2174" s="223">
        <v>88</v>
      </c>
      <c r="K2174" s="66" t="str">
        <f t="shared" si="233"/>
        <v>Khá</v>
      </c>
      <c r="L2174" s="66">
        <f t="shared" si="234"/>
        <v>395000</v>
      </c>
      <c r="M2174" s="218" t="str">
        <f t="shared" si="235"/>
        <v/>
      </c>
      <c r="N2174" s="219" t="str">
        <f t="shared" si="236"/>
        <v/>
      </c>
      <c r="O2174" s="219">
        <f t="shared" si="237"/>
        <v>1</v>
      </c>
      <c r="Q2174" s="114">
        <v>1</v>
      </c>
    </row>
    <row r="2175" spans="1:17" ht="21.75" customHeight="1" x14ac:dyDescent="0.3">
      <c r="A2175" s="214">
        <f>SUBTOTAL(9,$Q$22:Q2174)+1</f>
        <v>2153</v>
      </c>
      <c r="B2175" s="223">
        <v>105130091</v>
      </c>
      <c r="C2175" s="223" t="s">
        <v>1908</v>
      </c>
      <c r="D2175" s="223" t="s">
        <v>265</v>
      </c>
      <c r="E2175" s="223">
        <v>17.5</v>
      </c>
      <c r="F2175" s="223">
        <v>7.47</v>
      </c>
      <c r="G2175" s="66" t="str">
        <f>IFERROR(VLOOKUP(B2175:B5215,'DOI TUONG'!$C$2:$E$1306,3,FALSE), "")</f>
        <v/>
      </c>
      <c r="H2175" s="66">
        <f t="shared" si="231"/>
        <v>0</v>
      </c>
      <c r="I2175" s="215">
        <f t="shared" si="232"/>
        <v>7.47</v>
      </c>
      <c r="J2175" s="223">
        <v>87</v>
      </c>
      <c r="K2175" s="66" t="str">
        <f t="shared" si="233"/>
        <v>Khá</v>
      </c>
      <c r="L2175" s="66">
        <f t="shared" si="234"/>
        <v>395000</v>
      </c>
      <c r="M2175" s="218" t="str">
        <f t="shared" si="235"/>
        <v/>
      </c>
      <c r="N2175" s="219" t="str">
        <f t="shared" si="236"/>
        <v/>
      </c>
      <c r="O2175" s="219">
        <f t="shared" si="237"/>
        <v>1</v>
      </c>
      <c r="Q2175" s="114">
        <v>1</v>
      </c>
    </row>
    <row r="2176" spans="1:17" ht="21.75" customHeight="1" x14ac:dyDescent="0.3">
      <c r="A2176" s="214">
        <f>SUBTOTAL(9,$Q$22:Q2175)+1</f>
        <v>2154</v>
      </c>
      <c r="B2176" s="223">
        <v>107110382</v>
      </c>
      <c r="C2176" s="223" t="s">
        <v>2116</v>
      </c>
      <c r="D2176" s="223" t="s">
        <v>112</v>
      </c>
      <c r="E2176" s="223">
        <v>17</v>
      </c>
      <c r="F2176" s="223">
        <v>7.47</v>
      </c>
      <c r="G2176" s="66" t="str">
        <f>IFERROR(VLOOKUP(B2176:B5216,'DOI TUONG'!$C$2:$E$1306,3,FALSE), "")</f>
        <v/>
      </c>
      <c r="H2176" s="66">
        <f t="shared" si="231"/>
        <v>0</v>
      </c>
      <c r="I2176" s="215">
        <f t="shared" si="232"/>
        <v>7.47</v>
      </c>
      <c r="J2176" s="223">
        <v>87</v>
      </c>
      <c r="K2176" s="66" t="str">
        <f t="shared" si="233"/>
        <v>Khá</v>
      </c>
      <c r="L2176" s="66">
        <f t="shared" si="234"/>
        <v>395000</v>
      </c>
      <c r="M2176" s="218" t="str">
        <f t="shared" si="235"/>
        <v/>
      </c>
      <c r="N2176" s="219" t="str">
        <f t="shared" si="236"/>
        <v/>
      </c>
      <c r="O2176" s="219">
        <f t="shared" si="237"/>
        <v>1</v>
      </c>
      <c r="Q2176" s="114">
        <v>1</v>
      </c>
    </row>
    <row r="2177" spans="1:17" ht="21.75" customHeight="1" x14ac:dyDescent="0.3">
      <c r="A2177" s="214">
        <f>SUBTOTAL(9,$Q$22:Q2176)+1</f>
        <v>2155</v>
      </c>
      <c r="B2177" s="223">
        <v>118110202</v>
      </c>
      <c r="C2177" s="223" t="s">
        <v>3832</v>
      </c>
      <c r="D2177" s="223" t="s">
        <v>95</v>
      </c>
      <c r="E2177" s="223">
        <v>20</v>
      </c>
      <c r="F2177" s="223">
        <v>7.47</v>
      </c>
      <c r="G2177" s="66" t="str">
        <f>IFERROR(VLOOKUP(B2177:B5217,'DOI TUONG'!$C$2:$E$1306,3,FALSE), "")</f>
        <v/>
      </c>
      <c r="H2177" s="66">
        <f t="shared" si="231"/>
        <v>0</v>
      </c>
      <c r="I2177" s="215">
        <f t="shared" si="232"/>
        <v>7.47</v>
      </c>
      <c r="J2177" s="223">
        <v>87</v>
      </c>
      <c r="K2177" s="66" t="str">
        <f t="shared" si="233"/>
        <v>Khá</v>
      </c>
      <c r="L2177" s="66">
        <f t="shared" si="234"/>
        <v>395000</v>
      </c>
      <c r="M2177" s="218" t="str">
        <f t="shared" si="235"/>
        <v/>
      </c>
      <c r="N2177" s="219" t="str">
        <f t="shared" si="236"/>
        <v/>
      </c>
      <c r="O2177" s="219">
        <f t="shared" si="237"/>
        <v>1</v>
      </c>
      <c r="Q2177" s="114">
        <v>1</v>
      </c>
    </row>
    <row r="2178" spans="1:17" ht="21.75" customHeight="1" x14ac:dyDescent="0.3">
      <c r="A2178" s="214">
        <f>SUBTOTAL(9,$Q$22:Q2177)+1</f>
        <v>2156</v>
      </c>
      <c r="B2178" s="223">
        <v>110130060</v>
      </c>
      <c r="C2178" s="223" t="s">
        <v>1666</v>
      </c>
      <c r="D2178" s="223" t="s">
        <v>179</v>
      </c>
      <c r="E2178" s="223">
        <v>18.5</v>
      </c>
      <c r="F2178" s="223">
        <v>7.47</v>
      </c>
      <c r="G2178" s="66" t="str">
        <f>IFERROR(VLOOKUP(B2178:B5218,'DOI TUONG'!$C$2:$E$1306,3,FALSE), "")</f>
        <v/>
      </c>
      <c r="H2178" s="66">
        <f t="shared" si="231"/>
        <v>0</v>
      </c>
      <c r="I2178" s="215">
        <f t="shared" si="232"/>
        <v>7.47</v>
      </c>
      <c r="J2178" s="223">
        <v>87</v>
      </c>
      <c r="K2178" s="66" t="str">
        <f t="shared" si="233"/>
        <v>Khá</v>
      </c>
      <c r="L2178" s="66">
        <f t="shared" si="234"/>
        <v>395000</v>
      </c>
      <c r="M2178" s="218" t="str">
        <f t="shared" si="235"/>
        <v/>
      </c>
      <c r="N2178" s="219" t="str">
        <f t="shared" si="236"/>
        <v/>
      </c>
      <c r="O2178" s="219">
        <f t="shared" si="237"/>
        <v>1</v>
      </c>
      <c r="Q2178" s="114">
        <v>1</v>
      </c>
    </row>
    <row r="2179" spans="1:17" ht="21.75" customHeight="1" x14ac:dyDescent="0.3">
      <c r="A2179" s="214">
        <f>SUBTOTAL(9,$Q$22:Q2178)+1</f>
        <v>2157</v>
      </c>
      <c r="B2179" s="223">
        <v>107140147</v>
      </c>
      <c r="C2179" s="223" t="s">
        <v>1308</v>
      </c>
      <c r="D2179" s="223" t="s">
        <v>1998</v>
      </c>
      <c r="E2179" s="223">
        <v>22</v>
      </c>
      <c r="F2179" s="223">
        <v>7.17</v>
      </c>
      <c r="G2179" s="66" t="str">
        <f>IFERROR(VLOOKUP(B2179:B5219,'DOI TUONG'!$C$2:$E$1306,3,FALSE), "")</f>
        <v>LT</v>
      </c>
      <c r="H2179" s="66">
        <f t="shared" si="231"/>
        <v>0.3</v>
      </c>
      <c r="I2179" s="215">
        <f t="shared" si="232"/>
        <v>7.47</v>
      </c>
      <c r="J2179" s="223">
        <v>87</v>
      </c>
      <c r="K2179" s="66" t="str">
        <f t="shared" si="233"/>
        <v>Khá</v>
      </c>
      <c r="L2179" s="66">
        <f t="shared" si="234"/>
        <v>395000</v>
      </c>
      <c r="M2179" s="218" t="str">
        <f t="shared" si="235"/>
        <v/>
      </c>
      <c r="N2179" s="219" t="str">
        <f t="shared" si="236"/>
        <v/>
      </c>
      <c r="O2179" s="219">
        <f t="shared" si="237"/>
        <v>1</v>
      </c>
      <c r="Q2179" s="114">
        <v>1</v>
      </c>
    </row>
    <row r="2180" spans="1:17" ht="21.75" customHeight="1" x14ac:dyDescent="0.3">
      <c r="A2180" s="214">
        <f>SUBTOTAL(9,$Q$22:Q2179)+1</f>
        <v>2158</v>
      </c>
      <c r="B2180" s="223">
        <v>102130164</v>
      </c>
      <c r="C2180" s="223" t="s">
        <v>1642</v>
      </c>
      <c r="D2180" s="223" t="s">
        <v>142</v>
      </c>
      <c r="E2180" s="223">
        <v>18</v>
      </c>
      <c r="F2180" s="223">
        <v>7.47</v>
      </c>
      <c r="G2180" s="66" t="str">
        <f>IFERROR(VLOOKUP(B2180:B5220,'DOI TUONG'!$C$2:$E$1306,3,FALSE), "")</f>
        <v/>
      </c>
      <c r="H2180" s="66">
        <f t="shared" si="231"/>
        <v>0</v>
      </c>
      <c r="I2180" s="215">
        <f t="shared" si="232"/>
        <v>7.47</v>
      </c>
      <c r="J2180" s="223">
        <v>86</v>
      </c>
      <c r="K2180" s="66" t="str">
        <f t="shared" si="233"/>
        <v>Khá</v>
      </c>
      <c r="L2180" s="66">
        <f t="shared" si="234"/>
        <v>395000</v>
      </c>
      <c r="M2180" s="218" t="str">
        <f t="shared" si="235"/>
        <v/>
      </c>
      <c r="N2180" s="219" t="str">
        <f t="shared" si="236"/>
        <v/>
      </c>
      <c r="O2180" s="219">
        <f t="shared" si="237"/>
        <v>1</v>
      </c>
      <c r="Q2180" s="114">
        <v>1</v>
      </c>
    </row>
    <row r="2181" spans="1:17" ht="21.75" customHeight="1" x14ac:dyDescent="0.3">
      <c r="A2181" s="214">
        <f>SUBTOTAL(9,$Q$22:Q2180)+1</f>
        <v>2159</v>
      </c>
      <c r="B2181" s="223">
        <v>105110417</v>
      </c>
      <c r="C2181" s="223" t="s">
        <v>2304</v>
      </c>
      <c r="D2181" s="223" t="s">
        <v>123</v>
      </c>
      <c r="E2181" s="223">
        <v>15</v>
      </c>
      <c r="F2181" s="223">
        <v>7.47</v>
      </c>
      <c r="G2181" s="66" t="str">
        <f>IFERROR(VLOOKUP(B2181:B5221,'DOI TUONG'!$C$2:$E$1306,3,FALSE), "")</f>
        <v/>
      </c>
      <c r="H2181" s="66">
        <f t="shared" si="231"/>
        <v>0</v>
      </c>
      <c r="I2181" s="215">
        <f t="shared" si="232"/>
        <v>7.47</v>
      </c>
      <c r="J2181" s="223">
        <v>86</v>
      </c>
      <c r="K2181" s="66" t="str">
        <f t="shared" si="233"/>
        <v>Khá</v>
      </c>
      <c r="L2181" s="66">
        <f t="shared" si="234"/>
        <v>395000</v>
      </c>
      <c r="M2181" s="218" t="str">
        <f t="shared" si="235"/>
        <v/>
      </c>
      <c r="N2181" s="219" t="str">
        <f t="shared" si="236"/>
        <v/>
      </c>
      <c r="O2181" s="219">
        <f t="shared" si="237"/>
        <v>1</v>
      </c>
      <c r="Q2181" s="114">
        <v>1</v>
      </c>
    </row>
    <row r="2182" spans="1:17" ht="21.75" customHeight="1" x14ac:dyDescent="0.3">
      <c r="A2182" s="214">
        <f>SUBTOTAL(9,$Q$22:Q2181)+1</f>
        <v>2160</v>
      </c>
      <c r="B2182" s="223">
        <v>121140070</v>
      </c>
      <c r="C2182" s="223" t="s">
        <v>2135</v>
      </c>
      <c r="D2182" s="223" t="s">
        <v>2120</v>
      </c>
      <c r="E2182" s="223">
        <v>18</v>
      </c>
      <c r="F2182" s="223">
        <v>7.47</v>
      </c>
      <c r="G2182" s="66" t="str">
        <f>IFERROR(VLOOKUP(B2182:B5222,'DOI TUONG'!$C$2:$E$1306,3,FALSE), "")</f>
        <v/>
      </c>
      <c r="H2182" s="66">
        <f t="shared" si="231"/>
        <v>0</v>
      </c>
      <c r="I2182" s="215">
        <f t="shared" si="232"/>
        <v>7.47</v>
      </c>
      <c r="J2182" s="223">
        <v>86</v>
      </c>
      <c r="K2182" s="66" t="str">
        <f t="shared" si="233"/>
        <v>Khá</v>
      </c>
      <c r="L2182" s="66">
        <f t="shared" si="234"/>
        <v>395000</v>
      </c>
      <c r="M2182" s="218" t="str">
        <f t="shared" si="235"/>
        <v/>
      </c>
      <c r="N2182" s="219" t="str">
        <f t="shared" si="236"/>
        <v/>
      </c>
      <c r="O2182" s="219">
        <f t="shared" si="237"/>
        <v>1</v>
      </c>
      <c r="Q2182" s="114">
        <v>1</v>
      </c>
    </row>
    <row r="2183" spans="1:17" ht="21.75" customHeight="1" x14ac:dyDescent="0.3">
      <c r="A2183" s="214">
        <f>SUBTOTAL(9,$Q$22:Q2182)+1</f>
        <v>2161</v>
      </c>
      <c r="B2183" s="223">
        <v>109110299</v>
      </c>
      <c r="C2183" s="223" t="s">
        <v>472</v>
      </c>
      <c r="D2183" s="223" t="s">
        <v>194</v>
      </c>
      <c r="E2183" s="223">
        <v>18.5</v>
      </c>
      <c r="F2183" s="223">
        <v>7.47</v>
      </c>
      <c r="G2183" s="66" t="str">
        <f>IFERROR(VLOOKUP(B2183:B5223,'DOI TUONG'!$C$2:$E$1306,3,FALSE), "")</f>
        <v/>
      </c>
      <c r="H2183" s="66">
        <f t="shared" si="231"/>
        <v>0</v>
      </c>
      <c r="I2183" s="215">
        <f t="shared" si="232"/>
        <v>7.47</v>
      </c>
      <c r="J2183" s="223">
        <v>86</v>
      </c>
      <c r="K2183" s="66" t="str">
        <f t="shared" si="233"/>
        <v>Khá</v>
      </c>
      <c r="L2183" s="66">
        <f t="shared" si="234"/>
        <v>395000</v>
      </c>
      <c r="M2183" s="218" t="str">
        <f t="shared" si="235"/>
        <v/>
      </c>
      <c r="N2183" s="219" t="str">
        <f t="shared" si="236"/>
        <v/>
      </c>
      <c r="O2183" s="219">
        <f t="shared" si="237"/>
        <v>1</v>
      </c>
      <c r="Q2183" s="114">
        <v>1</v>
      </c>
    </row>
    <row r="2184" spans="1:17" ht="21.75" customHeight="1" x14ac:dyDescent="0.3">
      <c r="A2184" s="214">
        <f>SUBTOTAL(9,$Q$22:Q2183)+1</f>
        <v>2162</v>
      </c>
      <c r="B2184" s="223">
        <v>110110495</v>
      </c>
      <c r="C2184" s="223" t="s">
        <v>3963</v>
      </c>
      <c r="D2184" s="223" t="s">
        <v>147</v>
      </c>
      <c r="E2184" s="223">
        <v>19</v>
      </c>
      <c r="F2184" s="223">
        <v>7.47</v>
      </c>
      <c r="G2184" s="66" t="str">
        <f>IFERROR(VLOOKUP(B2184:B5224,'DOI TUONG'!$C$2:$E$1306,3,FALSE), "")</f>
        <v/>
      </c>
      <c r="H2184" s="66">
        <f t="shared" si="231"/>
        <v>0</v>
      </c>
      <c r="I2184" s="215">
        <f t="shared" si="232"/>
        <v>7.47</v>
      </c>
      <c r="J2184" s="223">
        <v>86</v>
      </c>
      <c r="K2184" s="66" t="str">
        <f t="shared" si="233"/>
        <v>Khá</v>
      </c>
      <c r="L2184" s="66">
        <f t="shared" si="234"/>
        <v>395000</v>
      </c>
      <c r="M2184" s="218" t="str">
        <f t="shared" si="235"/>
        <v/>
      </c>
      <c r="N2184" s="219" t="str">
        <f t="shared" si="236"/>
        <v/>
      </c>
      <c r="O2184" s="219">
        <f t="shared" si="237"/>
        <v>1</v>
      </c>
      <c r="Q2184" s="114">
        <v>1</v>
      </c>
    </row>
    <row r="2185" spans="1:17" ht="21.75" customHeight="1" x14ac:dyDescent="0.3">
      <c r="A2185" s="214">
        <f>SUBTOTAL(9,$Q$22:Q2184)+1</f>
        <v>2163</v>
      </c>
      <c r="B2185" s="223">
        <v>110110325</v>
      </c>
      <c r="C2185" s="223" t="s">
        <v>224</v>
      </c>
      <c r="D2185" s="223" t="s">
        <v>150</v>
      </c>
      <c r="E2185" s="223">
        <v>19</v>
      </c>
      <c r="F2185" s="223">
        <v>7.47</v>
      </c>
      <c r="G2185" s="66" t="str">
        <f>IFERROR(VLOOKUP(B2185:B5225,'DOI TUONG'!$C$2:$E$1306,3,FALSE), "")</f>
        <v/>
      </c>
      <c r="H2185" s="66">
        <f t="shared" si="231"/>
        <v>0</v>
      </c>
      <c r="I2185" s="215">
        <f t="shared" si="232"/>
        <v>7.47</v>
      </c>
      <c r="J2185" s="223">
        <v>86</v>
      </c>
      <c r="K2185" s="66" t="str">
        <f t="shared" si="233"/>
        <v>Khá</v>
      </c>
      <c r="L2185" s="66">
        <f t="shared" si="234"/>
        <v>395000</v>
      </c>
      <c r="M2185" s="218" t="str">
        <f t="shared" si="235"/>
        <v/>
      </c>
      <c r="N2185" s="219" t="str">
        <f t="shared" si="236"/>
        <v/>
      </c>
      <c r="O2185" s="219">
        <f t="shared" si="237"/>
        <v>1</v>
      </c>
      <c r="Q2185" s="114">
        <v>1</v>
      </c>
    </row>
    <row r="2186" spans="1:17" ht="21.75" customHeight="1" x14ac:dyDescent="0.3">
      <c r="A2186" s="214">
        <f>SUBTOTAL(9,$Q$22:Q2185)+1</f>
        <v>2164</v>
      </c>
      <c r="B2186" s="223">
        <v>110110336</v>
      </c>
      <c r="C2186" s="223" t="s">
        <v>3964</v>
      </c>
      <c r="D2186" s="223" t="s">
        <v>150</v>
      </c>
      <c r="E2186" s="223">
        <v>19</v>
      </c>
      <c r="F2186" s="223">
        <v>7.47</v>
      </c>
      <c r="G2186" s="66" t="str">
        <f>IFERROR(VLOOKUP(B2186:B5226,'DOI TUONG'!$C$2:$E$1306,3,FALSE), "")</f>
        <v/>
      </c>
      <c r="H2186" s="66">
        <f t="shared" si="231"/>
        <v>0</v>
      </c>
      <c r="I2186" s="215">
        <f t="shared" si="232"/>
        <v>7.47</v>
      </c>
      <c r="J2186" s="223">
        <v>86</v>
      </c>
      <c r="K2186" s="66" t="str">
        <f t="shared" si="233"/>
        <v>Khá</v>
      </c>
      <c r="L2186" s="66">
        <f t="shared" si="234"/>
        <v>395000</v>
      </c>
      <c r="M2186" s="218" t="str">
        <f t="shared" si="235"/>
        <v/>
      </c>
      <c r="N2186" s="219" t="str">
        <f t="shared" si="236"/>
        <v/>
      </c>
      <c r="O2186" s="219">
        <f t="shared" si="237"/>
        <v>1</v>
      </c>
      <c r="Q2186" s="114">
        <v>1</v>
      </c>
    </row>
    <row r="2187" spans="1:17" ht="21.75" customHeight="1" x14ac:dyDescent="0.3">
      <c r="A2187" s="214">
        <f>SUBTOTAL(9,$Q$22:Q2186)+1</f>
        <v>2165</v>
      </c>
      <c r="B2187" s="223">
        <v>102130033</v>
      </c>
      <c r="C2187" s="223" t="s">
        <v>3370</v>
      </c>
      <c r="D2187" s="223" t="s">
        <v>119</v>
      </c>
      <c r="E2187" s="223">
        <v>18</v>
      </c>
      <c r="F2187" s="223">
        <v>7.47</v>
      </c>
      <c r="G2187" s="66" t="str">
        <f>IFERROR(VLOOKUP(B2187:B5227,'DOI TUONG'!$C$2:$E$1306,3,FALSE), "")</f>
        <v/>
      </c>
      <c r="H2187" s="66">
        <f t="shared" si="231"/>
        <v>0</v>
      </c>
      <c r="I2187" s="215">
        <f t="shared" si="232"/>
        <v>7.47</v>
      </c>
      <c r="J2187" s="223">
        <v>85</v>
      </c>
      <c r="K2187" s="66" t="str">
        <f t="shared" si="233"/>
        <v>Khá</v>
      </c>
      <c r="L2187" s="66">
        <f t="shared" si="234"/>
        <v>395000</v>
      </c>
      <c r="M2187" s="218" t="str">
        <f t="shared" si="235"/>
        <v/>
      </c>
      <c r="N2187" s="219" t="str">
        <f t="shared" si="236"/>
        <v/>
      </c>
      <c r="O2187" s="219">
        <f t="shared" si="237"/>
        <v>1</v>
      </c>
      <c r="Q2187" s="114">
        <v>1</v>
      </c>
    </row>
    <row r="2188" spans="1:17" ht="21.75" customHeight="1" x14ac:dyDescent="0.3">
      <c r="A2188" s="214">
        <f>SUBTOTAL(9,$Q$22:Q2187)+1</f>
        <v>2166</v>
      </c>
      <c r="B2188" s="223">
        <v>106110119</v>
      </c>
      <c r="C2188" s="223" t="s">
        <v>1503</v>
      </c>
      <c r="D2188" s="223" t="s">
        <v>335</v>
      </c>
      <c r="E2188" s="223">
        <v>15</v>
      </c>
      <c r="F2188" s="223">
        <v>7.47</v>
      </c>
      <c r="G2188" s="66" t="str">
        <f>IFERROR(VLOOKUP(B2188:B5228,'DOI TUONG'!$C$2:$E$1306,3,FALSE), "")</f>
        <v/>
      </c>
      <c r="H2188" s="66">
        <f t="shared" si="231"/>
        <v>0</v>
      </c>
      <c r="I2188" s="215">
        <f t="shared" si="232"/>
        <v>7.47</v>
      </c>
      <c r="J2188" s="223">
        <v>85</v>
      </c>
      <c r="K2188" s="66" t="str">
        <f t="shared" si="233"/>
        <v>Khá</v>
      </c>
      <c r="L2188" s="66">
        <f t="shared" si="234"/>
        <v>395000</v>
      </c>
      <c r="M2188" s="218" t="str">
        <f t="shared" si="235"/>
        <v/>
      </c>
      <c r="N2188" s="219" t="str">
        <f t="shared" si="236"/>
        <v/>
      </c>
      <c r="O2188" s="219">
        <f t="shared" si="237"/>
        <v>1</v>
      </c>
      <c r="Q2188" s="114">
        <v>1</v>
      </c>
    </row>
    <row r="2189" spans="1:17" ht="21.75" customHeight="1" x14ac:dyDescent="0.3">
      <c r="A2189" s="214">
        <f>SUBTOTAL(9,$Q$22:Q2188)+1</f>
        <v>2167</v>
      </c>
      <c r="B2189" s="223">
        <v>110110206</v>
      </c>
      <c r="C2189" s="223" t="s">
        <v>3965</v>
      </c>
      <c r="D2189" s="223" t="s">
        <v>214</v>
      </c>
      <c r="E2189" s="223">
        <v>18</v>
      </c>
      <c r="F2189" s="223">
        <v>7.47</v>
      </c>
      <c r="G2189" s="66" t="str">
        <f>IFERROR(VLOOKUP(B2189:B5229,'DOI TUONG'!$C$2:$E$1306,3,FALSE), "")</f>
        <v/>
      </c>
      <c r="H2189" s="66">
        <f t="shared" si="231"/>
        <v>0</v>
      </c>
      <c r="I2189" s="215">
        <f t="shared" si="232"/>
        <v>7.47</v>
      </c>
      <c r="J2189" s="223">
        <v>85</v>
      </c>
      <c r="K2189" s="66" t="str">
        <f t="shared" si="233"/>
        <v>Khá</v>
      </c>
      <c r="L2189" s="66">
        <f t="shared" si="234"/>
        <v>395000</v>
      </c>
      <c r="M2189" s="218" t="str">
        <f t="shared" si="235"/>
        <v/>
      </c>
      <c r="N2189" s="219" t="str">
        <f t="shared" si="236"/>
        <v/>
      </c>
      <c r="O2189" s="219">
        <f t="shared" si="237"/>
        <v>1</v>
      </c>
      <c r="Q2189" s="114">
        <v>1</v>
      </c>
    </row>
    <row r="2190" spans="1:17" ht="21.75" customHeight="1" x14ac:dyDescent="0.3">
      <c r="A2190" s="214">
        <f>SUBTOTAL(9,$Q$22:Q2189)+1</f>
        <v>2168</v>
      </c>
      <c r="B2190" s="223">
        <v>105140106</v>
      </c>
      <c r="C2190" s="223" t="s">
        <v>3491</v>
      </c>
      <c r="D2190" s="223" t="s">
        <v>1869</v>
      </c>
      <c r="E2190" s="223">
        <v>14</v>
      </c>
      <c r="F2190" s="223">
        <v>7.47</v>
      </c>
      <c r="G2190" s="66" t="str">
        <f>IFERROR(VLOOKUP(B2190:B5230,'DOI TUONG'!$C$2:$E$1306,3,FALSE), "")</f>
        <v/>
      </c>
      <c r="H2190" s="66">
        <f t="shared" si="231"/>
        <v>0</v>
      </c>
      <c r="I2190" s="215">
        <f t="shared" si="232"/>
        <v>7.47</v>
      </c>
      <c r="J2190" s="223">
        <v>83</v>
      </c>
      <c r="K2190" s="66" t="str">
        <f t="shared" si="233"/>
        <v>Khá</v>
      </c>
      <c r="L2190" s="66">
        <f t="shared" si="234"/>
        <v>395000</v>
      </c>
      <c r="M2190" s="218" t="str">
        <f t="shared" si="235"/>
        <v/>
      </c>
      <c r="N2190" s="219" t="str">
        <f t="shared" si="236"/>
        <v/>
      </c>
      <c r="O2190" s="219">
        <f t="shared" si="237"/>
        <v>1</v>
      </c>
      <c r="Q2190" s="114">
        <v>1</v>
      </c>
    </row>
    <row r="2191" spans="1:17" ht="21.75" customHeight="1" x14ac:dyDescent="0.3">
      <c r="A2191" s="214">
        <f>SUBTOTAL(9,$Q$22:Q2190)+1</f>
        <v>2169</v>
      </c>
      <c r="B2191" s="223">
        <v>111110085</v>
      </c>
      <c r="C2191" s="223" t="s">
        <v>4029</v>
      </c>
      <c r="D2191" s="223" t="s">
        <v>160</v>
      </c>
      <c r="E2191" s="223">
        <v>21</v>
      </c>
      <c r="F2191" s="223">
        <v>7.47</v>
      </c>
      <c r="G2191" s="66" t="str">
        <f>IFERROR(VLOOKUP(B2191:B5231,'DOI TUONG'!$C$2:$E$1306,3,FALSE), "")</f>
        <v/>
      </c>
      <c r="H2191" s="66">
        <f t="shared" si="231"/>
        <v>0</v>
      </c>
      <c r="I2191" s="215">
        <f t="shared" si="232"/>
        <v>7.47</v>
      </c>
      <c r="J2191" s="223">
        <v>83</v>
      </c>
      <c r="K2191" s="66" t="str">
        <f t="shared" si="233"/>
        <v>Khá</v>
      </c>
      <c r="L2191" s="66">
        <f t="shared" si="234"/>
        <v>395000</v>
      </c>
      <c r="M2191" s="218" t="str">
        <f t="shared" si="235"/>
        <v/>
      </c>
      <c r="N2191" s="219" t="str">
        <f t="shared" si="236"/>
        <v/>
      </c>
      <c r="O2191" s="219">
        <f t="shared" si="237"/>
        <v>1</v>
      </c>
      <c r="Q2191" s="114">
        <v>1</v>
      </c>
    </row>
    <row r="2192" spans="1:17" ht="21.75" customHeight="1" x14ac:dyDescent="0.3">
      <c r="A2192" s="214">
        <f>SUBTOTAL(9,$Q$22:Q2191)+1</f>
        <v>2170</v>
      </c>
      <c r="B2192" s="223">
        <v>103130066</v>
      </c>
      <c r="C2192" s="223" t="s">
        <v>1278</v>
      </c>
      <c r="D2192" s="223" t="s">
        <v>207</v>
      </c>
      <c r="E2192" s="223">
        <v>18</v>
      </c>
      <c r="F2192" s="223">
        <v>7.47</v>
      </c>
      <c r="G2192" s="66" t="str">
        <f>IFERROR(VLOOKUP(B2192:B5232,'DOI TUONG'!$C$2:$E$1306,3,FALSE), "")</f>
        <v/>
      </c>
      <c r="H2192" s="66">
        <f t="shared" si="231"/>
        <v>0</v>
      </c>
      <c r="I2192" s="215">
        <f t="shared" si="232"/>
        <v>7.47</v>
      </c>
      <c r="J2192" s="223">
        <v>82</v>
      </c>
      <c r="K2192" s="66" t="str">
        <f t="shared" si="233"/>
        <v>Khá</v>
      </c>
      <c r="L2192" s="66">
        <f t="shared" si="234"/>
        <v>395000</v>
      </c>
      <c r="M2192" s="218" t="str">
        <f t="shared" si="235"/>
        <v/>
      </c>
      <c r="N2192" s="219" t="str">
        <f t="shared" si="236"/>
        <v/>
      </c>
      <c r="O2192" s="219">
        <f t="shared" si="237"/>
        <v>1</v>
      </c>
      <c r="Q2192" s="114">
        <v>1</v>
      </c>
    </row>
    <row r="2193" spans="1:17" ht="21.75" customHeight="1" x14ac:dyDescent="0.3">
      <c r="A2193" s="214">
        <f>SUBTOTAL(9,$Q$22:Q2192)+1</f>
        <v>2171</v>
      </c>
      <c r="B2193" s="223">
        <v>106140058</v>
      </c>
      <c r="C2193" s="223" t="s">
        <v>410</v>
      </c>
      <c r="D2193" s="223" t="s">
        <v>1971</v>
      </c>
      <c r="E2193" s="223">
        <v>18</v>
      </c>
      <c r="F2193" s="223">
        <v>7.47</v>
      </c>
      <c r="G2193" s="66" t="str">
        <f>IFERROR(VLOOKUP(B2193:B5233,'DOI TUONG'!$C$2:$E$1306,3,FALSE), "")</f>
        <v/>
      </c>
      <c r="H2193" s="66">
        <f t="shared" si="231"/>
        <v>0</v>
      </c>
      <c r="I2193" s="215">
        <f t="shared" si="232"/>
        <v>7.47</v>
      </c>
      <c r="J2193" s="223">
        <v>82</v>
      </c>
      <c r="K2193" s="66" t="str">
        <f t="shared" si="233"/>
        <v>Khá</v>
      </c>
      <c r="L2193" s="66">
        <f t="shared" si="234"/>
        <v>395000</v>
      </c>
      <c r="M2193" s="218" t="str">
        <f t="shared" si="235"/>
        <v/>
      </c>
      <c r="N2193" s="219" t="str">
        <f t="shared" si="236"/>
        <v/>
      </c>
      <c r="O2193" s="219">
        <f t="shared" si="237"/>
        <v>1</v>
      </c>
      <c r="Q2193" s="114">
        <v>1</v>
      </c>
    </row>
    <row r="2194" spans="1:17" ht="21.75" customHeight="1" x14ac:dyDescent="0.3">
      <c r="A2194" s="214">
        <f>SUBTOTAL(9,$Q$22:Q2193)+1</f>
        <v>2172</v>
      </c>
      <c r="B2194" s="223">
        <v>110140119</v>
      </c>
      <c r="C2194" s="223" t="s">
        <v>3966</v>
      </c>
      <c r="D2194" s="223" t="s">
        <v>2296</v>
      </c>
      <c r="E2194" s="223">
        <v>18</v>
      </c>
      <c r="F2194" s="223">
        <v>7.47</v>
      </c>
      <c r="G2194" s="66" t="str">
        <f>IFERROR(VLOOKUP(B2194:B5234,'DOI TUONG'!$C$2:$E$1306,3,FALSE), "")</f>
        <v/>
      </c>
      <c r="H2194" s="66">
        <f t="shared" si="231"/>
        <v>0</v>
      </c>
      <c r="I2194" s="215">
        <f t="shared" si="232"/>
        <v>7.47</v>
      </c>
      <c r="J2194" s="223">
        <v>71</v>
      </c>
      <c r="K2194" s="66" t="str">
        <f t="shared" si="233"/>
        <v>Khá</v>
      </c>
      <c r="L2194" s="66">
        <f t="shared" si="234"/>
        <v>395000</v>
      </c>
      <c r="M2194" s="218" t="str">
        <f t="shared" si="235"/>
        <v/>
      </c>
      <c r="N2194" s="219" t="str">
        <f t="shared" si="236"/>
        <v/>
      </c>
      <c r="O2194" s="219">
        <f t="shared" si="237"/>
        <v>1</v>
      </c>
      <c r="Q2194" s="114">
        <v>1</v>
      </c>
    </row>
    <row r="2195" spans="1:17" ht="21.75" customHeight="1" x14ac:dyDescent="0.3">
      <c r="A2195" s="214">
        <f>SUBTOTAL(9,$Q$22:Q2194)+1</f>
        <v>2173</v>
      </c>
      <c r="B2195" s="223">
        <v>121120025</v>
      </c>
      <c r="C2195" s="223" t="s">
        <v>2128</v>
      </c>
      <c r="D2195" s="223" t="s">
        <v>229</v>
      </c>
      <c r="E2195" s="223">
        <v>19</v>
      </c>
      <c r="F2195" s="223">
        <v>7.26</v>
      </c>
      <c r="G2195" s="66" t="str">
        <f>IFERROR(VLOOKUP(B2195:B5235,'DOI TUONG'!$C$2:$E$1306,3,FALSE), "")</f>
        <v>LP</v>
      </c>
      <c r="H2195" s="66">
        <f t="shared" si="231"/>
        <v>0.2</v>
      </c>
      <c r="I2195" s="215">
        <f t="shared" si="232"/>
        <v>7.46</v>
      </c>
      <c r="J2195" s="223">
        <v>93</v>
      </c>
      <c r="K2195" s="66" t="str">
        <f t="shared" si="233"/>
        <v>Khá</v>
      </c>
      <c r="L2195" s="66">
        <f t="shared" si="234"/>
        <v>395000</v>
      </c>
      <c r="M2195" s="218" t="str">
        <f t="shared" si="235"/>
        <v/>
      </c>
      <c r="N2195" s="219" t="str">
        <f t="shared" si="236"/>
        <v/>
      </c>
      <c r="O2195" s="219">
        <f t="shared" si="237"/>
        <v>1</v>
      </c>
      <c r="Q2195" s="114">
        <v>1</v>
      </c>
    </row>
    <row r="2196" spans="1:17" ht="21.75" customHeight="1" x14ac:dyDescent="0.3">
      <c r="A2196" s="214">
        <f>SUBTOTAL(9,$Q$22:Q2195)+1</f>
        <v>2174</v>
      </c>
      <c r="B2196" s="223">
        <v>102120160</v>
      </c>
      <c r="C2196" s="223" t="s">
        <v>171</v>
      </c>
      <c r="D2196" s="223" t="s">
        <v>172</v>
      </c>
      <c r="E2196" s="223">
        <v>16</v>
      </c>
      <c r="F2196" s="223">
        <v>7.46</v>
      </c>
      <c r="G2196" s="66" t="str">
        <f>IFERROR(VLOOKUP(B2196:B5236,'DOI TUONG'!$C$2:$E$1306,3,FALSE), "")</f>
        <v/>
      </c>
      <c r="H2196" s="66">
        <f t="shared" si="231"/>
        <v>0</v>
      </c>
      <c r="I2196" s="215">
        <f t="shared" si="232"/>
        <v>7.46</v>
      </c>
      <c r="J2196" s="223">
        <v>92</v>
      </c>
      <c r="K2196" s="66" t="str">
        <f t="shared" si="233"/>
        <v>Khá</v>
      </c>
      <c r="L2196" s="66">
        <f t="shared" si="234"/>
        <v>395000</v>
      </c>
      <c r="M2196" s="218" t="str">
        <f t="shared" si="235"/>
        <v/>
      </c>
      <c r="N2196" s="219" t="str">
        <f t="shared" si="236"/>
        <v/>
      </c>
      <c r="O2196" s="219">
        <f t="shared" si="237"/>
        <v>1</v>
      </c>
      <c r="Q2196" s="114">
        <v>1</v>
      </c>
    </row>
    <row r="2197" spans="1:17" ht="21.75" customHeight="1" x14ac:dyDescent="0.3">
      <c r="A2197" s="214">
        <f>SUBTOTAL(9,$Q$22:Q2196)+1</f>
        <v>2175</v>
      </c>
      <c r="B2197" s="223">
        <v>103110270</v>
      </c>
      <c r="C2197" s="223" t="s">
        <v>3283</v>
      </c>
      <c r="D2197" s="223" t="s">
        <v>414</v>
      </c>
      <c r="E2197" s="223">
        <v>18.5</v>
      </c>
      <c r="F2197" s="223">
        <v>7.46</v>
      </c>
      <c r="G2197" s="66" t="str">
        <f>IFERROR(VLOOKUP(B2197:B5237,'DOI TUONG'!$C$2:$E$1306,3,FALSE), "")</f>
        <v/>
      </c>
      <c r="H2197" s="66">
        <f t="shared" si="231"/>
        <v>0</v>
      </c>
      <c r="I2197" s="215">
        <f t="shared" si="232"/>
        <v>7.46</v>
      </c>
      <c r="J2197" s="223">
        <v>91</v>
      </c>
      <c r="K2197" s="66" t="str">
        <f t="shared" si="233"/>
        <v>Khá</v>
      </c>
      <c r="L2197" s="66">
        <f t="shared" si="234"/>
        <v>395000</v>
      </c>
      <c r="M2197" s="218" t="str">
        <f t="shared" si="235"/>
        <v/>
      </c>
      <c r="N2197" s="219" t="str">
        <f t="shared" si="236"/>
        <v/>
      </c>
      <c r="O2197" s="219">
        <f t="shared" si="237"/>
        <v>1</v>
      </c>
      <c r="Q2197" s="114">
        <v>1</v>
      </c>
    </row>
    <row r="2198" spans="1:17" ht="21.75" customHeight="1" x14ac:dyDescent="0.3">
      <c r="A2198" s="214">
        <f>SUBTOTAL(9,$Q$22:Q2197)+1</f>
        <v>2176</v>
      </c>
      <c r="B2198" s="223">
        <v>101120236</v>
      </c>
      <c r="C2198" s="223" t="s">
        <v>3192</v>
      </c>
      <c r="D2198" s="223" t="s">
        <v>101</v>
      </c>
      <c r="E2198" s="223">
        <v>23.5</v>
      </c>
      <c r="F2198" s="223">
        <v>7.46</v>
      </c>
      <c r="G2198" s="66" t="str">
        <f>IFERROR(VLOOKUP(B2198:B5238,'DOI TUONG'!$C$2:$E$1306,3,FALSE), "")</f>
        <v/>
      </c>
      <c r="H2198" s="66">
        <f t="shared" ref="H2198:H2261" si="238">IF(G2198="UV ĐT",0.3, 0)+IF(G2198="UV HSV", 0.3, 0)+IF(G2198="PBT LCĐ", 0.3,0)+ IF(G2198="UV LCĐ", 0.2, 0)+IF(G2198="BT CĐ", 0.3,0)+ IF(G2198="PBT CĐ", 0.2,0)+ IF(G2198="CN CLB", 0.2,0)+ IF(G2198="CN DĐ", 0.2,0)+IF(G2198="TĐXK", 0.3, 0)+IF(G2198="PĐXK", 0.2, 0)+IF(G2198="LT", 0.3,0)+IF(G2198="LP", 0.2, 0)+IF(G2198="GK 0.2",0.2,0)+IF(G2198="GK 0.3", 0.3, 0)+IF(G2198="TB ĐD",0.3,0)+IF(G2198="PB ĐD",0.2,0)+IF(G2198="ĐT ĐTQ",0.3,0)+IF(G2198="ĐP ĐTQ",0.2,0)</f>
        <v>0</v>
      </c>
      <c r="I2198" s="215">
        <f t="shared" ref="I2198:I2261" si="239">F2198+H2198</f>
        <v>7.46</v>
      </c>
      <c r="J2198" s="223">
        <v>89</v>
      </c>
      <c r="K2198" s="66" t="str">
        <f t="shared" ref="K2198:K2261" si="240">IF(AND(I2198&gt;=9,J2198&gt;=90), "Xuất sắc", IF(AND(I2198&gt;=8,J2198&gt;=80), "Giỏi", "Khá"))</f>
        <v>Khá</v>
      </c>
      <c r="L2198" s="66">
        <f t="shared" ref="L2198:L2261" si="241">IF(K2198="Xuất sắc", 500000, IF(K2198="Giỏi", 450000, 395000))</f>
        <v>395000</v>
      </c>
      <c r="M2198" s="218" t="str">
        <f t="shared" si="235"/>
        <v/>
      </c>
      <c r="N2198" s="219" t="str">
        <f t="shared" si="236"/>
        <v/>
      </c>
      <c r="O2198" s="219">
        <f t="shared" si="237"/>
        <v>1</v>
      </c>
      <c r="Q2198" s="114">
        <v>1</v>
      </c>
    </row>
    <row r="2199" spans="1:17" ht="21.75" customHeight="1" x14ac:dyDescent="0.3">
      <c r="A2199" s="214">
        <f>SUBTOTAL(9,$Q$22:Q2198)+1</f>
        <v>2177</v>
      </c>
      <c r="B2199" s="223">
        <v>107140163</v>
      </c>
      <c r="C2199" s="223" t="s">
        <v>396</v>
      </c>
      <c r="D2199" s="223" t="s">
        <v>1998</v>
      </c>
      <c r="E2199" s="223">
        <v>21</v>
      </c>
      <c r="F2199" s="223">
        <v>7.46</v>
      </c>
      <c r="G2199" s="66" t="str">
        <f>IFERROR(VLOOKUP(B2199:B5239,'DOI TUONG'!$C$2:$E$1306,3,FALSE), "")</f>
        <v/>
      </c>
      <c r="H2199" s="66">
        <f t="shared" si="238"/>
        <v>0</v>
      </c>
      <c r="I2199" s="215">
        <f t="shared" si="239"/>
        <v>7.46</v>
      </c>
      <c r="J2199" s="223">
        <v>89</v>
      </c>
      <c r="K2199" s="66" t="str">
        <f t="shared" si="240"/>
        <v>Khá</v>
      </c>
      <c r="L2199" s="66">
        <f t="shared" si="241"/>
        <v>395000</v>
      </c>
      <c r="M2199" s="218" t="str">
        <f t="shared" si="235"/>
        <v/>
      </c>
      <c r="N2199" s="219" t="str">
        <f t="shared" si="236"/>
        <v/>
      </c>
      <c r="O2199" s="219">
        <f t="shared" si="237"/>
        <v>1</v>
      </c>
      <c r="Q2199" s="114">
        <v>1</v>
      </c>
    </row>
    <row r="2200" spans="1:17" ht="21.75" customHeight="1" x14ac:dyDescent="0.3">
      <c r="A2200" s="214">
        <f>SUBTOTAL(9,$Q$22:Q2199)+1</f>
        <v>2178</v>
      </c>
      <c r="B2200" s="223">
        <v>102120230</v>
      </c>
      <c r="C2200" s="223" t="s">
        <v>322</v>
      </c>
      <c r="D2200" s="223" t="s">
        <v>78</v>
      </c>
      <c r="E2200" s="223">
        <v>16</v>
      </c>
      <c r="F2200" s="223">
        <v>7.46</v>
      </c>
      <c r="G2200" s="66" t="str">
        <f>IFERROR(VLOOKUP(B2200:B5240,'DOI TUONG'!$C$2:$E$1306,3,FALSE), "")</f>
        <v/>
      </c>
      <c r="H2200" s="66">
        <f t="shared" si="238"/>
        <v>0</v>
      </c>
      <c r="I2200" s="215">
        <f t="shared" si="239"/>
        <v>7.46</v>
      </c>
      <c r="J2200" s="223">
        <v>88</v>
      </c>
      <c r="K2200" s="66" t="str">
        <f t="shared" si="240"/>
        <v>Khá</v>
      </c>
      <c r="L2200" s="66">
        <f t="shared" si="241"/>
        <v>395000</v>
      </c>
      <c r="M2200" s="218" t="str">
        <f t="shared" si="235"/>
        <v/>
      </c>
      <c r="N2200" s="219" t="str">
        <f t="shared" si="236"/>
        <v/>
      </c>
      <c r="O2200" s="219">
        <f t="shared" si="237"/>
        <v>1</v>
      </c>
      <c r="Q2200" s="114">
        <v>1</v>
      </c>
    </row>
    <row r="2201" spans="1:17" ht="21.75" customHeight="1" x14ac:dyDescent="0.3">
      <c r="A2201" s="214">
        <f>SUBTOTAL(9,$Q$22:Q2200)+1</f>
        <v>2179</v>
      </c>
      <c r="B2201" s="223">
        <v>102130068</v>
      </c>
      <c r="C2201" s="223" t="s">
        <v>3371</v>
      </c>
      <c r="D2201" s="223" t="s">
        <v>44</v>
      </c>
      <c r="E2201" s="223">
        <v>16</v>
      </c>
      <c r="F2201" s="223">
        <v>7.46</v>
      </c>
      <c r="G2201" s="66" t="str">
        <f>IFERROR(VLOOKUP(B2201:B5241,'DOI TUONG'!$C$2:$E$1306,3,FALSE), "")</f>
        <v/>
      </c>
      <c r="H2201" s="66">
        <f t="shared" si="238"/>
        <v>0</v>
      </c>
      <c r="I2201" s="215">
        <f t="shared" si="239"/>
        <v>7.46</v>
      </c>
      <c r="J2201" s="223">
        <v>88</v>
      </c>
      <c r="K2201" s="66" t="str">
        <f t="shared" si="240"/>
        <v>Khá</v>
      </c>
      <c r="L2201" s="66">
        <f t="shared" si="241"/>
        <v>395000</v>
      </c>
      <c r="M2201" s="218" t="str">
        <f t="shared" si="235"/>
        <v/>
      </c>
      <c r="N2201" s="219" t="str">
        <f t="shared" si="236"/>
        <v/>
      </c>
      <c r="O2201" s="219">
        <f t="shared" si="237"/>
        <v>1</v>
      </c>
      <c r="Q2201" s="114">
        <v>1</v>
      </c>
    </row>
    <row r="2202" spans="1:17" ht="21.75" customHeight="1" x14ac:dyDescent="0.3">
      <c r="A2202" s="214">
        <f>SUBTOTAL(9,$Q$22:Q2201)+1</f>
        <v>2180</v>
      </c>
      <c r="B2202" s="223">
        <v>118120067</v>
      </c>
      <c r="C2202" s="223" t="s">
        <v>3833</v>
      </c>
      <c r="D2202" s="223" t="s">
        <v>80</v>
      </c>
      <c r="E2202" s="223">
        <v>19</v>
      </c>
      <c r="F2202" s="223">
        <v>7.46</v>
      </c>
      <c r="G2202" s="66" t="str">
        <f>IFERROR(VLOOKUP(B2202:B5242,'DOI TUONG'!$C$2:$E$1306,3,FALSE), "")</f>
        <v/>
      </c>
      <c r="H2202" s="66">
        <f t="shared" si="238"/>
        <v>0</v>
      </c>
      <c r="I2202" s="215">
        <f t="shared" si="239"/>
        <v>7.46</v>
      </c>
      <c r="J2202" s="223">
        <v>88</v>
      </c>
      <c r="K2202" s="66" t="str">
        <f t="shared" si="240"/>
        <v>Khá</v>
      </c>
      <c r="L2202" s="66">
        <f t="shared" si="241"/>
        <v>395000</v>
      </c>
      <c r="M2202" s="218" t="str">
        <f t="shared" si="235"/>
        <v/>
      </c>
      <c r="N2202" s="219" t="str">
        <f t="shared" si="236"/>
        <v/>
      </c>
      <c r="O2202" s="219">
        <f t="shared" si="237"/>
        <v>1</v>
      </c>
      <c r="Q2202" s="114">
        <v>1</v>
      </c>
    </row>
    <row r="2203" spans="1:17" ht="21.75" customHeight="1" x14ac:dyDescent="0.3">
      <c r="A2203" s="214">
        <f>SUBTOTAL(9,$Q$22:Q2202)+1</f>
        <v>2181</v>
      </c>
      <c r="B2203" s="223">
        <v>101110415</v>
      </c>
      <c r="C2203" s="223" t="s">
        <v>1775</v>
      </c>
      <c r="D2203" s="223" t="s">
        <v>140</v>
      </c>
      <c r="E2203" s="223">
        <v>21</v>
      </c>
      <c r="F2203" s="223">
        <v>7.46</v>
      </c>
      <c r="G2203" s="66" t="str">
        <f>IFERROR(VLOOKUP(B2203:B5243,'DOI TUONG'!$C$2:$E$1306,3,FALSE), "")</f>
        <v/>
      </c>
      <c r="H2203" s="66">
        <f t="shared" si="238"/>
        <v>0</v>
      </c>
      <c r="I2203" s="215">
        <f t="shared" si="239"/>
        <v>7.46</v>
      </c>
      <c r="J2203" s="223">
        <v>87</v>
      </c>
      <c r="K2203" s="66" t="str">
        <f t="shared" si="240"/>
        <v>Khá</v>
      </c>
      <c r="L2203" s="66">
        <f t="shared" si="241"/>
        <v>395000</v>
      </c>
      <c r="M2203" s="218" t="str">
        <f t="shared" si="235"/>
        <v/>
      </c>
      <c r="N2203" s="219" t="str">
        <f t="shared" si="236"/>
        <v/>
      </c>
      <c r="O2203" s="219">
        <f t="shared" si="237"/>
        <v>1</v>
      </c>
      <c r="Q2203" s="114">
        <v>1</v>
      </c>
    </row>
    <row r="2204" spans="1:17" ht="21.75" customHeight="1" x14ac:dyDescent="0.3">
      <c r="A2204" s="214">
        <f>SUBTOTAL(9,$Q$22:Q2203)+1</f>
        <v>2182</v>
      </c>
      <c r="B2204" s="223">
        <v>103110155</v>
      </c>
      <c r="C2204" s="223" t="s">
        <v>3284</v>
      </c>
      <c r="D2204" s="223" t="s">
        <v>131</v>
      </c>
      <c r="E2204" s="223">
        <v>22</v>
      </c>
      <c r="F2204" s="223">
        <v>7.46</v>
      </c>
      <c r="G2204" s="66" t="str">
        <f>IFERROR(VLOOKUP(B2204:B5244,'DOI TUONG'!$C$2:$E$1306,3,FALSE), "")</f>
        <v/>
      </c>
      <c r="H2204" s="66">
        <f t="shared" si="238"/>
        <v>0</v>
      </c>
      <c r="I2204" s="215">
        <f t="shared" si="239"/>
        <v>7.46</v>
      </c>
      <c r="J2204" s="223">
        <v>87</v>
      </c>
      <c r="K2204" s="66" t="str">
        <f t="shared" si="240"/>
        <v>Khá</v>
      </c>
      <c r="L2204" s="66">
        <f t="shared" si="241"/>
        <v>395000</v>
      </c>
      <c r="M2204" s="218" t="str">
        <f t="shared" ref="M2204:M2267" si="242">IF(K2204="Xuất sắc",1,"")</f>
        <v/>
      </c>
      <c r="N2204" s="219" t="str">
        <f t="shared" ref="N2204:N2267" si="243">IF(K2204="Giỏi",1,"")</f>
        <v/>
      </c>
      <c r="O2204" s="219">
        <f t="shared" ref="O2204:O2267" si="244">IF(K2204="Khá",1,"")</f>
        <v>1</v>
      </c>
      <c r="Q2204" s="114">
        <v>1</v>
      </c>
    </row>
    <row r="2205" spans="1:17" ht="21.75" customHeight="1" x14ac:dyDescent="0.3">
      <c r="A2205" s="214">
        <f>SUBTOTAL(9,$Q$22:Q2204)+1</f>
        <v>2183</v>
      </c>
      <c r="B2205" s="223">
        <v>105140239</v>
      </c>
      <c r="C2205" s="223" t="s">
        <v>1631</v>
      </c>
      <c r="D2205" s="223" t="s">
        <v>1922</v>
      </c>
      <c r="E2205" s="223">
        <v>17</v>
      </c>
      <c r="F2205" s="223">
        <v>7.46</v>
      </c>
      <c r="G2205" s="66" t="str">
        <f>IFERROR(VLOOKUP(B2205:B5245,'DOI TUONG'!$C$2:$E$1306,3,FALSE), "")</f>
        <v/>
      </c>
      <c r="H2205" s="66">
        <f t="shared" si="238"/>
        <v>0</v>
      </c>
      <c r="I2205" s="215">
        <f t="shared" si="239"/>
        <v>7.46</v>
      </c>
      <c r="J2205" s="223">
        <v>86</v>
      </c>
      <c r="K2205" s="66" t="str">
        <f t="shared" si="240"/>
        <v>Khá</v>
      </c>
      <c r="L2205" s="66">
        <f t="shared" si="241"/>
        <v>395000</v>
      </c>
      <c r="M2205" s="218" t="str">
        <f t="shared" si="242"/>
        <v/>
      </c>
      <c r="N2205" s="219" t="str">
        <f t="shared" si="243"/>
        <v/>
      </c>
      <c r="O2205" s="219">
        <f t="shared" si="244"/>
        <v>1</v>
      </c>
      <c r="Q2205" s="114">
        <v>1</v>
      </c>
    </row>
    <row r="2206" spans="1:17" ht="21.75" customHeight="1" x14ac:dyDescent="0.3">
      <c r="A2206" s="214">
        <f>SUBTOTAL(9,$Q$22:Q2205)+1</f>
        <v>2184</v>
      </c>
      <c r="B2206" s="223">
        <v>103130023</v>
      </c>
      <c r="C2206" s="223" t="s">
        <v>667</v>
      </c>
      <c r="D2206" s="223" t="s">
        <v>207</v>
      </c>
      <c r="E2206" s="223">
        <v>18</v>
      </c>
      <c r="F2206" s="223">
        <v>7.26</v>
      </c>
      <c r="G2206" s="66" t="str">
        <f>IFERROR(VLOOKUP(B2206:B5246,'DOI TUONG'!$C$2:$E$1306,3,FALSE), "")</f>
        <v>LP</v>
      </c>
      <c r="H2206" s="66">
        <f t="shared" si="238"/>
        <v>0.2</v>
      </c>
      <c r="I2206" s="215">
        <f t="shared" si="239"/>
        <v>7.46</v>
      </c>
      <c r="J2206" s="223">
        <v>86</v>
      </c>
      <c r="K2206" s="66" t="str">
        <f t="shared" si="240"/>
        <v>Khá</v>
      </c>
      <c r="L2206" s="66">
        <f t="shared" si="241"/>
        <v>395000</v>
      </c>
      <c r="M2206" s="218" t="str">
        <f t="shared" si="242"/>
        <v/>
      </c>
      <c r="N2206" s="219" t="str">
        <f t="shared" si="243"/>
        <v/>
      </c>
      <c r="O2206" s="219">
        <f t="shared" si="244"/>
        <v>1</v>
      </c>
      <c r="Q2206" s="114">
        <v>1</v>
      </c>
    </row>
    <row r="2207" spans="1:17" ht="21.75" customHeight="1" x14ac:dyDescent="0.3">
      <c r="A2207" s="214">
        <f>SUBTOTAL(9,$Q$22:Q2206)+1</f>
        <v>2185</v>
      </c>
      <c r="B2207" s="223">
        <v>103130151</v>
      </c>
      <c r="C2207" s="223" t="s">
        <v>3285</v>
      </c>
      <c r="D2207" s="223" t="s">
        <v>314</v>
      </c>
      <c r="E2207" s="223">
        <v>14</v>
      </c>
      <c r="F2207" s="223">
        <v>7.46</v>
      </c>
      <c r="G2207" s="66" t="str">
        <f>IFERROR(VLOOKUP(B2207:B5247,'DOI TUONG'!$C$2:$E$1306,3,FALSE), "")</f>
        <v/>
      </c>
      <c r="H2207" s="66">
        <f t="shared" si="238"/>
        <v>0</v>
      </c>
      <c r="I2207" s="215">
        <f t="shared" si="239"/>
        <v>7.46</v>
      </c>
      <c r="J2207" s="223">
        <v>85</v>
      </c>
      <c r="K2207" s="66" t="str">
        <f t="shared" si="240"/>
        <v>Khá</v>
      </c>
      <c r="L2207" s="66">
        <f t="shared" si="241"/>
        <v>395000</v>
      </c>
      <c r="M2207" s="218" t="str">
        <f t="shared" si="242"/>
        <v/>
      </c>
      <c r="N2207" s="219" t="str">
        <f t="shared" si="243"/>
        <v/>
      </c>
      <c r="O2207" s="219">
        <f t="shared" si="244"/>
        <v>1</v>
      </c>
      <c r="Q2207" s="114">
        <v>1</v>
      </c>
    </row>
    <row r="2208" spans="1:17" ht="21.75" customHeight="1" x14ac:dyDescent="0.3">
      <c r="A2208" s="214">
        <f>SUBTOTAL(9,$Q$22:Q2207)+1</f>
        <v>2186</v>
      </c>
      <c r="B2208" s="223">
        <v>102110283</v>
      </c>
      <c r="C2208" s="223" t="s">
        <v>3372</v>
      </c>
      <c r="D2208" s="223" t="s">
        <v>145</v>
      </c>
      <c r="E2208" s="223">
        <v>16</v>
      </c>
      <c r="F2208" s="223">
        <v>7.46</v>
      </c>
      <c r="G2208" s="66" t="str">
        <f>IFERROR(VLOOKUP(B2208:B5248,'DOI TUONG'!$C$2:$E$1306,3,FALSE), "")</f>
        <v/>
      </c>
      <c r="H2208" s="66">
        <f t="shared" si="238"/>
        <v>0</v>
      </c>
      <c r="I2208" s="215">
        <f t="shared" si="239"/>
        <v>7.46</v>
      </c>
      <c r="J2208" s="223">
        <v>84</v>
      </c>
      <c r="K2208" s="66" t="str">
        <f t="shared" si="240"/>
        <v>Khá</v>
      </c>
      <c r="L2208" s="66">
        <f t="shared" si="241"/>
        <v>395000</v>
      </c>
      <c r="M2208" s="218" t="str">
        <f t="shared" si="242"/>
        <v/>
      </c>
      <c r="N2208" s="219" t="str">
        <f t="shared" si="243"/>
        <v/>
      </c>
      <c r="O2208" s="219">
        <f t="shared" si="244"/>
        <v>1</v>
      </c>
      <c r="Q2208" s="114">
        <v>1</v>
      </c>
    </row>
    <row r="2209" spans="1:17" ht="21.75" customHeight="1" x14ac:dyDescent="0.3">
      <c r="A2209" s="214">
        <f>SUBTOTAL(9,$Q$22:Q2208)+1</f>
        <v>2187</v>
      </c>
      <c r="B2209" s="223">
        <v>106140021</v>
      </c>
      <c r="C2209" s="223" t="s">
        <v>3561</v>
      </c>
      <c r="D2209" s="223" t="s">
        <v>1971</v>
      </c>
      <c r="E2209" s="223">
        <v>17</v>
      </c>
      <c r="F2209" s="223">
        <v>7.46</v>
      </c>
      <c r="G2209" s="66" t="str">
        <f>IFERROR(VLOOKUP(B2209:B5249,'DOI TUONG'!$C$2:$E$1306,3,FALSE), "")</f>
        <v/>
      </c>
      <c r="H2209" s="66">
        <f t="shared" si="238"/>
        <v>0</v>
      </c>
      <c r="I2209" s="215">
        <f t="shared" si="239"/>
        <v>7.46</v>
      </c>
      <c r="J2209" s="223">
        <v>84</v>
      </c>
      <c r="K2209" s="66" t="str">
        <f t="shared" si="240"/>
        <v>Khá</v>
      </c>
      <c r="L2209" s="66">
        <f t="shared" si="241"/>
        <v>395000</v>
      </c>
      <c r="M2209" s="218" t="str">
        <f t="shared" si="242"/>
        <v/>
      </c>
      <c r="N2209" s="219" t="str">
        <f t="shared" si="243"/>
        <v/>
      </c>
      <c r="O2209" s="219">
        <f t="shared" si="244"/>
        <v>1</v>
      </c>
      <c r="Q2209" s="114">
        <v>1</v>
      </c>
    </row>
    <row r="2210" spans="1:17" ht="21.75" customHeight="1" x14ac:dyDescent="0.3">
      <c r="A2210" s="214">
        <f>SUBTOTAL(9,$Q$22:Q2209)+1</f>
        <v>2188</v>
      </c>
      <c r="B2210" s="223">
        <v>118140037</v>
      </c>
      <c r="C2210" s="223" t="s">
        <v>3834</v>
      </c>
      <c r="D2210" s="223" t="s">
        <v>2183</v>
      </c>
      <c r="E2210" s="223">
        <v>20</v>
      </c>
      <c r="F2210" s="223">
        <v>7.46</v>
      </c>
      <c r="G2210" s="66" t="str">
        <f>IFERROR(VLOOKUP(B2210:B5250,'DOI TUONG'!$C$2:$E$1306,3,FALSE), "")</f>
        <v/>
      </c>
      <c r="H2210" s="66">
        <f t="shared" si="238"/>
        <v>0</v>
      </c>
      <c r="I2210" s="215">
        <f t="shared" si="239"/>
        <v>7.46</v>
      </c>
      <c r="J2210" s="223">
        <v>84</v>
      </c>
      <c r="K2210" s="66" t="str">
        <f t="shared" si="240"/>
        <v>Khá</v>
      </c>
      <c r="L2210" s="66">
        <f t="shared" si="241"/>
        <v>395000</v>
      </c>
      <c r="M2210" s="218" t="str">
        <f t="shared" si="242"/>
        <v/>
      </c>
      <c r="N2210" s="219" t="str">
        <f t="shared" si="243"/>
        <v/>
      </c>
      <c r="O2210" s="219">
        <f t="shared" si="244"/>
        <v>1</v>
      </c>
      <c r="Q2210" s="114">
        <v>1</v>
      </c>
    </row>
    <row r="2211" spans="1:17" ht="21.75" customHeight="1" x14ac:dyDescent="0.3">
      <c r="A2211" s="214">
        <f>SUBTOTAL(9,$Q$22:Q2210)+1</f>
        <v>2189</v>
      </c>
      <c r="B2211" s="223">
        <v>118130084</v>
      </c>
      <c r="C2211" s="223" t="s">
        <v>354</v>
      </c>
      <c r="D2211" s="223" t="s">
        <v>97</v>
      </c>
      <c r="E2211" s="223">
        <v>21</v>
      </c>
      <c r="F2211" s="223">
        <v>7.46</v>
      </c>
      <c r="G2211" s="66" t="str">
        <f>IFERROR(VLOOKUP(B2211:B5251,'DOI TUONG'!$C$2:$E$1306,3,FALSE), "")</f>
        <v/>
      </c>
      <c r="H2211" s="66">
        <f t="shared" si="238"/>
        <v>0</v>
      </c>
      <c r="I2211" s="215">
        <f t="shared" si="239"/>
        <v>7.46</v>
      </c>
      <c r="J2211" s="223">
        <v>84</v>
      </c>
      <c r="K2211" s="66" t="str">
        <f t="shared" si="240"/>
        <v>Khá</v>
      </c>
      <c r="L2211" s="66">
        <f t="shared" si="241"/>
        <v>395000</v>
      </c>
      <c r="M2211" s="218" t="str">
        <f t="shared" si="242"/>
        <v/>
      </c>
      <c r="N2211" s="219" t="str">
        <f t="shared" si="243"/>
        <v/>
      </c>
      <c r="O2211" s="219">
        <f t="shared" si="244"/>
        <v>1</v>
      </c>
      <c r="Q2211" s="114">
        <v>1</v>
      </c>
    </row>
    <row r="2212" spans="1:17" ht="21.75" customHeight="1" x14ac:dyDescent="0.3">
      <c r="A2212" s="214">
        <f>SUBTOTAL(9,$Q$22:Q2211)+1</f>
        <v>2190</v>
      </c>
      <c r="B2212" s="223">
        <v>109120324</v>
      </c>
      <c r="C2212" s="223" t="s">
        <v>2288</v>
      </c>
      <c r="D2212" s="223" t="s">
        <v>99</v>
      </c>
      <c r="E2212" s="223">
        <v>17</v>
      </c>
      <c r="F2212" s="223">
        <v>7.46</v>
      </c>
      <c r="G2212" s="66" t="str">
        <f>IFERROR(VLOOKUP(B2212:B5252,'DOI TUONG'!$C$2:$E$1306,3,FALSE), "")</f>
        <v/>
      </c>
      <c r="H2212" s="66">
        <f t="shared" si="238"/>
        <v>0</v>
      </c>
      <c r="I2212" s="215">
        <f t="shared" si="239"/>
        <v>7.46</v>
      </c>
      <c r="J2212" s="223">
        <v>84</v>
      </c>
      <c r="K2212" s="66" t="str">
        <f t="shared" si="240"/>
        <v>Khá</v>
      </c>
      <c r="L2212" s="66">
        <f t="shared" si="241"/>
        <v>395000</v>
      </c>
      <c r="M2212" s="218" t="str">
        <f t="shared" si="242"/>
        <v/>
      </c>
      <c r="N2212" s="219" t="str">
        <f t="shared" si="243"/>
        <v/>
      </c>
      <c r="O2212" s="219">
        <f t="shared" si="244"/>
        <v>1</v>
      </c>
      <c r="Q2212" s="114">
        <v>1</v>
      </c>
    </row>
    <row r="2213" spans="1:17" ht="21.75" customHeight="1" x14ac:dyDescent="0.3">
      <c r="A2213" s="214">
        <f>SUBTOTAL(9,$Q$22:Q2212)+1</f>
        <v>2191</v>
      </c>
      <c r="B2213" s="223">
        <v>102130200</v>
      </c>
      <c r="C2213" s="223" t="s">
        <v>3373</v>
      </c>
      <c r="D2213" s="223" t="s">
        <v>53</v>
      </c>
      <c r="E2213" s="223">
        <v>17</v>
      </c>
      <c r="F2213" s="223">
        <v>7.46</v>
      </c>
      <c r="G2213" s="66" t="str">
        <f>IFERROR(VLOOKUP(B2213:B5253,'DOI TUONG'!$C$2:$E$1306,3,FALSE), "")</f>
        <v/>
      </c>
      <c r="H2213" s="66">
        <f t="shared" si="238"/>
        <v>0</v>
      </c>
      <c r="I2213" s="215">
        <f t="shared" si="239"/>
        <v>7.46</v>
      </c>
      <c r="J2213" s="223">
        <v>83</v>
      </c>
      <c r="K2213" s="66" t="str">
        <f t="shared" si="240"/>
        <v>Khá</v>
      </c>
      <c r="L2213" s="66">
        <f t="shared" si="241"/>
        <v>395000</v>
      </c>
      <c r="M2213" s="218" t="str">
        <f t="shared" si="242"/>
        <v/>
      </c>
      <c r="N2213" s="219" t="str">
        <f t="shared" si="243"/>
        <v/>
      </c>
      <c r="O2213" s="219">
        <f t="shared" si="244"/>
        <v>1</v>
      </c>
      <c r="Q2213" s="114">
        <v>1</v>
      </c>
    </row>
    <row r="2214" spans="1:17" ht="21.75" customHeight="1" x14ac:dyDescent="0.3">
      <c r="A2214" s="214">
        <f>SUBTOTAL(9,$Q$22:Q2213)+1</f>
        <v>2192</v>
      </c>
      <c r="B2214" s="223">
        <v>118140098</v>
      </c>
      <c r="C2214" s="223" t="s">
        <v>3835</v>
      </c>
      <c r="D2214" s="223" t="s">
        <v>2232</v>
      </c>
      <c r="E2214" s="223">
        <v>20</v>
      </c>
      <c r="F2214" s="223">
        <v>7.46</v>
      </c>
      <c r="G2214" s="66" t="str">
        <f>IFERROR(VLOOKUP(B2214:B5254,'DOI TUONG'!$C$2:$E$1306,3,FALSE), "")</f>
        <v/>
      </c>
      <c r="H2214" s="66">
        <f t="shared" si="238"/>
        <v>0</v>
      </c>
      <c r="I2214" s="215">
        <f t="shared" si="239"/>
        <v>7.46</v>
      </c>
      <c r="J2214" s="223">
        <v>83</v>
      </c>
      <c r="K2214" s="66" t="str">
        <f t="shared" si="240"/>
        <v>Khá</v>
      </c>
      <c r="L2214" s="66">
        <f t="shared" si="241"/>
        <v>395000</v>
      </c>
      <c r="M2214" s="218" t="str">
        <f t="shared" si="242"/>
        <v/>
      </c>
      <c r="N2214" s="219" t="str">
        <f t="shared" si="243"/>
        <v/>
      </c>
      <c r="O2214" s="219">
        <f t="shared" si="244"/>
        <v>1</v>
      </c>
      <c r="Q2214" s="114">
        <v>1</v>
      </c>
    </row>
    <row r="2215" spans="1:17" ht="21.75" customHeight="1" x14ac:dyDescent="0.3">
      <c r="A2215" s="214">
        <f>SUBTOTAL(9,$Q$22:Q2214)+1</f>
        <v>2193</v>
      </c>
      <c r="B2215" s="223">
        <v>103140056</v>
      </c>
      <c r="C2215" s="223" t="s">
        <v>3286</v>
      </c>
      <c r="D2215" s="223" t="s">
        <v>1788</v>
      </c>
      <c r="E2215" s="223">
        <v>14</v>
      </c>
      <c r="F2215" s="223">
        <v>7.46</v>
      </c>
      <c r="G2215" s="66" t="str">
        <f>IFERROR(VLOOKUP(B2215:B5255,'DOI TUONG'!$C$2:$E$1306,3,FALSE), "")</f>
        <v/>
      </c>
      <c r="H2215" s="66">
        <f t="shared" si="238"/>
        <v>0</v>
      </c>
      <c r="I2215" s="215">
        <f t="shared" si="239"/>
        <v>7.46</v>
      </c>
      <c r="J2215" s="223">
        <v>82</v>
      </c>
      <c r="K2215" s="66" t="str">
        <f t="shared" si="240"/>
        <v>Khá</v>
      </c>
      <c r="L2215" s="66">
        <f t="shared" si="241"/>
        <v>395000</v>
      </c>
      <c r="M2215" s="218" t="str">
        <f t="shared" si="242"/>
        <v/>
      </c>
      <c r="N2215" s="219" t="str">
        <f t="shared" si="243"/>
        <v/>
      </c>
      <c r="O2215" s="219">
        <f t="shared" si="244"/>
        <v>1</v>
      </c>
      <c r="Q2215" s="114">
        <v>1</v>
      </c>
    </row>
    <row r="2216" spans="1:17" ht="21.75" customHeight="1" x14ac:dyDescent="0.3">
      <c r="A2216" s="214">
        <f>SUBTOTAL(9,$Q$22:Q2215)+1</f>
        <v>2194</v>
      </c>
      <c r="B2216" s="223">
        <v>118120084</v>
      </c>
      <c r="C2216" s="223" t="s">
        <v>1443</v>
      </c>
      <c r="D2216" s="223" t="s">
        <v>80</v>
      </c>
      <c r="E2216" s="223">
        <v>19</v>
      </c>
      <c r="F2216" s="223">
        <v>7.46</v>
      </c>
      <c r="G2216" s="66" t="str">
        <f>IFERROR(VLOOKUP(B2216:B5256,'DOI TUONG'!$C$2:$E$1306,3,FALSE), "")</f>
        <v/>
      </c>
      <c r="H2216" s="66">
        <f t="shared" si="238"/>
        <v>0</v>
      </c>
      <c r="I2216" s="215">
        <f t="shared" si="239"/>
        <v>7.46</v>
      </c>
      <c r="J2216" s="223">
        <v>82</v>
      </c>
      <c r="K2216" s="66" t="str">
        <f t="shared" si="240"/>
        <v>Khá</v>
      </c>
      <c r="L2216" s="66">
        <f t="shared" si="241"/>
        <v>395000</v>
      </c>
      <c r="M2216" s="218" t="str">
        <f t="shared" si="242"/>
        <v/>
      </c>
      <c r="N2216" s="219" t="str">
        <f t="shared" si="243"/>
        <v/>
      </c>
      <c r="O2216" s="219">
        <f t="shared" si="244"/>
        <v>1</v>
      </c>
      <c r="Q2216" s="114">
        <v>1</v>
      </c>
    </row>
    <row r="2217" spans="1:17" ht="21.75" customHeight="1" x14ac:dyDescent="0.3">
      <c r="A2217" s="214">
        <f>SUBTOTAL(9,$Q$22:Q2216)+1</f>
        <v>2195</v>
      </c>
      <c r="B2217" s="223">
        <v>101130170</v>
      </c>
      <c r="C2217" s="223" t="s">
        <v>3193</v>
      </c>
      <c r="D2217" s="223" t="s">
        <v>62</v>
      </c>
      <c r="E2217" s="223">
        <v>16.5</v>
      </c>
      <c r="F2217" s="223">
        <v>7.46</v>
      </c>
      <c r="G2217" s="66" t="str">
        <f>IFERROR(VLOOKUP(B2217:B5257,'DOI TUONG'!$C$2:$E$1306,3,FALSE), "")</f>
        <v/>
      </c>
      <c r="H2217" s="66">
        <f t="shared" si="238"/>
        <v>0</v>
      </c>
      <c r="I2217" s="215">
        <f t="shared" si="239"/>
        <v>7.46</v>
      </c>
      <c r="J2217" s="223">
        <v>80</v>
      </c>
      <c r="K2217" s="66" t="str">
        <f t="shared" si="240"/>
        <v>Khá</v>
      </c>
      <c r="L2217" s="66">
        <f t="shared" si="241"/>
        <v>395000</v>
      </c>
      <c r="M2217" s="218" t="str">
        <f t="shared" si="242"/>
        <v/>
      </c>
      <c r="N2217" s="219" t="str">
        <f t="shared" si="243"/>
        <v/>
      </c>
      <c r="O2217" s="219">
        <f t="shared" si="244"/>
        <v>1</v>
      </c>
      <c r="Q2217" s="114">
        <v>1</v>
      </c>
    </row>
    <row r="2218" spans="1:17" ht="21.75" customHeight="1" x14ac:dyDescent="0.3">
      <c r="A2218" s="214">
        <f>SUBTOTAL(9,$Q$22:Q2217)+1</f>
        <v>2196</v>
      </c>
      <c r="B2218" s="223">
        <v>117120136</v>
      </c>
      <c r="C2218" s="223" t="s">
        <v>3749</v>
      </c>
      <c r="D2218" s="223" t="s">
        <v>92</v>
      </c>
      <c r="E2218" s="223">
        <v>17</v>
      </c>
      <c r="F2218" s="223">
        <v>7.46</v>
      </c>
      <c r="G2218" s="66" t="str">
        <f>IFERROR(VLOOKUP(B2218:B5258,'DOI TUONG'!$C$2:$E$1306,3,FALSE), "")</f>
        <v/>
      </c>
      <c r="H2218" s="66">
        <f t="shared" si="238"/>
        <v>0</v>
      </c>
      <c r="I2218" s="215">
        <f t="shared" si="239"/>
        <v>7.46</v>
      </c>
      <c r="J2218" s="223">
        <v>78</v>
      </c>
      <c r="K2218" s="66" t="str">
        <f t="shared" si="240"/>
        <v>Khá</v>
      </c>
      <c r="L2218" s="66">
        <f t="shared" si="241"/>
        <v>395000</v>
      </c>
      <c r="M2218" s="218" t="str">
        <f t="shared" si="242"/>
        <v/>
      </c>
      <c r="N2218" s="219" t="str">
        <f t="shared" si="243"/>
        <v/>
      </c>
      <c r="O2218" s="219">
        <f t="shared" si="244"/>
        <v>1</v>
      </c>
      <c r="Q2218" s="114">
        <v>1</v>
      </c>
    </row>
    <row r="2219" spans="1:17" ht="21.75" customHeight="1" x14ac:dyDescent="0.3">
      <c r="A2219" s="214">
        <f>SUBTOTAL(9,$Q$22:Q2218)+1</f>
        <v>2197</v>
      </c>
      <c r="B2219" s="223">
        <v>107140104</v>
      </c>
      <c r="C2219" s="223" t="s">
        <v>3061</v>
      </c>
      <c r="D2219" s="223" t="s">
        <v>2028</v>
      </c>
      <c r="E2219" s="223">
        <v>22</v>
      </c>
      <c r="F2219" s="223">
        <v>7.15</v>
      </c>
      <c r="G2219" s="66" t="str">
        <f>IFERROR(VLOOKUP(B2219:B5259,'DOI TUONG'!$C$2:$E$1306,3,FALSE), "")</f>
        <v>LT</v>
      </c>
      <c r="H2219" s="66">
        <f t="shared" si="238"/>
        <v>0.3</v>
      </c>
      <c r="I2219" s="215">
        <f t="shared" si="239"/>
        <v>7.45</v>
      </c>
      <c r="J2219" s="223">
        <v>96</v>
      </c>
      <c r="K2219" s="66" t="str">
        <f t="shared" si="240"/>
        <v>Khá</v>
      </c>
      <c r="L2219" s="66">
        <f t="shared" si="241"/>
        <v>395000</v>
      </c>
      <c r="M2219" s="218" t="str">
        <f t="shared" si="242"/>
        <v/>
      </c>
      <c r="N2219" s="219" t="str">
        <f t="shared" si="243"/>
        <v/>
      </c>
      <c r="O2219" s="219">
        <f t="shared" si="244"/>
        <v>1</v>
      </c>
      <c r="Q2219" s="114">
        <v>1</v>
      </c>
    </row>
    <row r="2220" spans="1:17" ht="21.75" customHeight="1" x14ac:dyDescent="0.3">
      <c r="A2220" s="214">
        <f>SUBTOTAL(9,$Q$22:Q2219)+1</f>
        <v>2198</v>
      </c>
      <c r="B2220" s="223">
        <v>106120204</v>
      </c>
      <c r="C2220" s="223" t="s">
        <v>547</v>
      </c>
      <c r="D2220" s="223" t="s">
        <v>182</v>
      </c>
      <c r="E2220" s="223">
        <v>16</v>
      </c>
      <c r="F2220" s="223">
        <v>7.15</v>
      </c>
      <c r="G2220" s="66" t="str">
        <f>IFERROR(VLOOKUP(B2220:B5260,'DOI TUONG'!$C$2:$E$1306,3,FALSE), "")</f>
        <v>LT</v>
      </c>
      <c r="H2220" s="66">
        <f t="shared" si="238"/>
        <v>0.3</v>
      </c>
      <c r="I2220" s="215">
        <f t="shared" si="239"/>
        <v>7.45</v>
      </c>
      <c r="J2220" s="223">
        <v>92</v>
      </c>
      <c r="K2220" s="66" t="str">
        <f t="shared" si="240"/>
        <v>Khá</v>
      </c>
      <c r="L2220" s="66">
        <f t="shared" si="241"/>
        <v>395000</v>
      </c>
      <c r="M2220" s="218" t="str">
        <f t="shared" si="242"/>
        <v/>
      </c>
      <c r="N2220" s="219" t="str">
        <f t="shared" si="243"/>
        <v/>
      </c>
      <c r="O2220" s="219">
        <f t="shared" si="244"/>
        <v>1</v>
      </c>
      <c r="Q2220" s="114">
        <v>1</v>
      </c>
    </row>
    <row r="2221" spans="1:17" ht="21.75" customHeight="1" x14ac:dyDescent="0.3">
      <c r="A2221" s="214">
        <f>SUBTOTAL(9,$Q$22:Q2220)+1</f>
        <v>2199</v>
      </c>
      <c r="B2221" s="223">
        <v>110110308</v>
      </c>
      <c r="C2221" s="223" t="s">
        <v>2372</v>
      </c>
      <c r="D2221" s="223" t="s">
        <v>175</v>
      </c>
      <c r="E2221" s="223">
        <v>19</v>
      </c>
      <c r="F2221" s="223">
        <v>7.25</v>
      </c>
      <c r="G2221" s="66" t="str">
        <f>IFERROR(VLOOKUP(B2221:B5261,'DOI TUONG'!$C$2:$E$1306,3,FALSE), "")</f>
        <v>LP</v>
      </c>
      <c r="H2221" s="66">
        <f t="shared" si="238"/>
        <v>0.2</v>
      </c>
      <c r="I2221" s="215">
        <f t="shared" si="239"/>
        <v>7.45</v>
      </c>
      <c r="J2221" s="223">
        <v>90</v>
      </c>
      <c r="K2221" s="66" t="str">
        <f t="shared" si="240"/>
        <v>Khá</v>
      </c>
      <c r="L2221" s="66">
        <f t="shared" si="241"/>
        <v>395000</v>
      </c>
      <c r="M2221" s="218" t="str">
        <f t="shared" si="242"/>
        <v/>
      </c>
      <c r="N2221" s="219" t="str">
        <f t="shared" si="243"/>
        <v/>
      </c>
      <c r="O2221" s="219">
        <f t="shared" si="244"/>
        <v>1</v>
      </c>
      <c r="Q2221" s="114">
        <v>1</v>
      </c>
    </row>
    <row r="2222" spans="1:17" ht="21.75" customHeight="1" x14ac:dyDescent="0.3">
      <c r="A2222" s="214">
        <f>SUBTOTAL(9,$Q$22:Q2221)+1</f>
        <v>2200</v>
      </c>
      <c r="B2222" s="223">
        <v>110110472</v>
      </c>
      <c r="C2222" s="223" t="s">
        <v>2907</v>
      </c>
      <c r="D2222" s="223" t="s">
        <v>147</v>
      </c>
      <c r="E2222" s="223">
        <v>19</v>
      </c>
      <c r="F2222" s="223">
        <v>7.15</v>
      </c>
      <c r="G2222" s="66" t="str">
        <f>IFERROR(VLOOKUP(B2222:B5262,'DOI TUONG'!$C$2:$E$1306,3,FALSE), "")</f>
        <v>LT</v>
      </c>
      <c r="H2222" s="66">
        <f t="shared" si="238"/>
        <v>0.3</v>
      </c>
      <c r="I2222" s="215">
        <f t="shared" si="239"/>
        <v>7.45</v>
      </c>
      <c r="J2222" s="223">
        <v>90</v>
      </c>
      <c r="K2222" s="66" t="str">
        <f t="shared" si="240"/>
        <v>Khá</v>
      </c>
      <c r="L2222" s="66">
        <f t="shared" si="241"/>
        <v>395000</v>
      </c>
      <c r="M2222" s="218" t="str">
        <f t="shared" si="242"/>
        <v/>
      </c>
      <c r="N2222" s="219" t="str">
        <f t="shared" si="243"/>
        <v/>
      </c>
      <c r="O2222" s="219">
        <f t="shared" si="244"/>
        <v>1</v>
      </c>
      <c r="Q2222" s="114">
        <v>1</v>
      </c>
    </row>
    <row r="2223" spans="1:17" ht="21.75" customHeight="1" x14ac:dyDescent="0.3">
      <c r="A2223" s="214">
        <f>SUBTOTAL(9,$Q$22:Q2222)+1</f>
        <v>2201</v>
      </c>
      <c r="B2223" s="223">
        <v>102120178</v>
      </c>
      <c r="C2223" s="223" t="s">
        <v>3374</v>
      </c>
      <c r="D2223" s="223" t="s">
        <v>49</v>
      </c>
      <c r="E2223" s="223">
        <v>16</v>
      </c>
      <c r="F2223" s="223">
        <v>7.45</v>
      </c>
      <c r="G2223" s="66" t="str">
        <f>IFERROR(VLOOKUP(B2223:B5263,'DOI TUONG'!$C$2:$E$1306,3,FALSE), "")</f>
        <v/>
      </c>
      <c r="H2223" s="66">
        <f t="shared" si="238"/>
        <v>0</v>
      </c>
      <c r="I2223" s="215">
        <f t="shared" si="239"/>
        <v>7.45</v>
      </c>
      <c r="J2223" s="223">
        <v>89</v>
      </c>
      <c r="K2223" s="66" t="str">
        <f t="shared" si="240"/>
        <v>Khá</v>
      </c>
      <c r="L2223" s="66">
        <f t="shared" si="241"/>
        <v>395000</v>
      </c>
      <c r="M2223" s="218" t="str">
        <f t="shared" si="242"/>
        <v/>
      </c>
      <c r="N2223" s="219" t="str">
        <f t="shared" si="243"/>
        <v/>
      </c>
      <c r="O2223" s="219">
        <f t="shared" si="244"/>
        <v>1</v>
      </c>
      <c r="Q2223" s="114">
        <v>1</v>
      </c>
    </row>
    <row r="2224" spans="1:17" ht="21.75" customHeight="1" x14ac:dyDescent="0.3">
      <c r="A2224" s="214">
        <f>SUBTOTAL(9,$Q$22:Q2223)+1</f>
        <v>2202</v>
      </c>
      <c r="B2224" s="223">
        <v>105110219</v>
      </c>
      <c r="C2224" s="223" t="s">
        <v>1630</v>
      </c>
      <c r="D2224" s="223" t="s">
        <v>35</v>
      </c>
      <c r="E2224" s="223">
        <v>15</v>
      </c>
      <c r="F2224" s="223">
        <v>7.45</v>
      </c>
      <c r="G2224" s="66" t="str">
        <f>IFERROR(VLOOKUP(B2224:B5264,'DOI TUONG'!$C$2:$E$1306,3,FALSE), "")</f>
        <v/>
      </c>
      <c r="H2224" s="66">
        <f t="shared" si="238"/>
        <v>0</v>
      </c>
      <c r="I2224" s="215">
        <f t="shared" si="239"/>
        <v>7.45</v>
      </c>
      <c r="J2224" s="223">
        <v>89</v>
      </c>
      <c r="K2224" s="66" t="str">
        <f t="shared" si="240"/>
        <v>Khá</v>
      </c>
      <c r="L2224" s="66">
        <f t="shared" si="241"/>
        <v>395000</v>
      </c>
      <c r="M2224" s="218" t="str">
        <f t="shared" si="242"/>
        <v/>
      </c>
      <c r="N2224" s="219" t="str">
        <f t="shared" si="243"/>
        <v/>
      </c>
      <c r="O2224" s="219">
        <f t="shared" si="244"/>
        <v>1</v>
      </c>
      <c r="Q2224" s="114">
        <v>1</v>
      </c>
    </row>
    <row r="2225" spans="1:17" ht="21.75" customHeight="1" x14ac:dyDescent="0.3">
      <c r="A2225" s="214">
        <f>SUBTOTAL(9,$Q$22:Q2224)+1</f>
        <v>2203</v>
      </c>
      <c r="B2225" s="223">
        <v>107130169</v>
      </c>
      <c r="C2225" s="223" t="s">
        <v>2061</v>
      </c>
      <c r="D2225" s="223" t="s">
        <v>125</v>
      </c>
      <c r="E2225" s="223">
        <v>17</v>
      </c>
      <c r="F2225" s="223">
        <v>7.45</v>
      </c>
      <c r="G2225" s="66" t="str">
        <f>IFERROR(VLOOKUP(B2225:B5265,'DOI TUONG'!$C$2:$E$1306,3,FALSE), "")</f>
        <v/>
      </c>
      <c r="H2225" s="66">
        <f t="shared" si="238"/>
        <v>0</v>
      </c>
      <c r="I2225" s="215">
        <f t="shared" si="239"/>
        <v>7.45</v>
      </c>
      <c r="J2225" s="223">
        <v>89</v>
      </c>
      <c r="K2225" s="66" t="str">
        <f t="shared" si="240"/>
        <v>Khá</v>
      </c>
      <c r="L2225" s="66">
        <f t="shared" si="241"/>
        <v>395000</v>
      </c>
      <c r="M2225" s="218" t="str">
        <f t="shared" si="242"/>
        <v/>
      </c>
      <c r="N2225" s="219" t="str">
        <f t="shared" si="243"/>
        <v/>
      </c>
      <c r="O2225" s="219">
        <f t="shared" si="244"/>
        <v>1</v>
      </c>
      <c r="Q2225" s="114">
        <v>1</v>
      </c>
    </row>
    <row r="2226" spans="1:17" ht="21.75" customHeight="1" x14ac:dyDescent="0.3">
      <c r="A2226" s="214">
        <f>SUBTOTAL(9,$Q$22:Q2225)+1</f>
        <v>2204</v>
      </c>
      <c r="B2226" s="223">
        <v>101110157</v>
      </c>
      <c r="C2226" s="223" t="s">
        <v>3194</v>
      </c>
      <c r="D2226" s="223" t="s">
        <v>170</v>
      </c>
      <c r="E2226" s="223">
        <v>22</v>
      </c>
      <c r="F2226" s="223">
        <v>7.45</v>
      </c>
      <c r="G2226" s="66" t="str">
        <f>IFERROR(VLOOKUP(B2226:B5266,'DOI TUONG'!$C$2:$E$1306,3,FALSE), "")</f>
        <v/>
      </c>
      <c r="H2226" s="66">
        <f t="shared" si="238"/>
        <v>0</v>
      </c>
      <c r="I2226" s="215">
        <f t="shared" si="239"/>
        <v>7.45</v>
      </c>
      <c r="J2226" s="223">
        <v>88</v>
      </c>
      <c r="K2226" s="66" t="str">
        <f t="shared" si="240"/>
        <v>Khá</v>
      </c>
      <c r="L2226" s="66">
        <f t="shared" si="241"/>
        <v>395000</v>
      </c>
      <c r="M2226" s="218" t="str">
        <f t="shared" si="242"/>
        <v/>
      </c>
      <c r="N2226" s="219" t="str">
        <f t="shared" si="243"/>
        <v/>
      </c>
      <c r="O2226" s="219">
        <f t="shared" si="244"/>
        <v>1</v>
      </c>
      <c r="Q2226" s="114">
        <v>1</v>
      </c>
    </row>
    <row r="2227" spans="1:17" ht="21.75" customHeight="1" x14ac:dyDescent="0.3">
      <c r="A2227" s="214">
        <f>SUBTOTAL(9,$Q$22:Q2226)+1</f>
        <v>2205</v>
      </c>
      <c r="B2227" s="223">
        <v>107110237</v>
      </c>
      <c r="C2227" s="223" t="s">
        <v>1593</v>
      </c>
      <c r="D2227" s="223" t="s">
        <v>162</v>
      </c>
      <c r="E2227" s="223">
        <v>19</v>
      </c>
      <c r="F2227" s="223">
        <v>7.45</v>
      </c>
      <c r="G2227" s="66" t="str">
        <f>IFERROR(VLOOKUP(B2227:B5267,'DOI TUONG'!$C$2:$E$1306,3,FALSE), "")</f>
        <v/>
      </c>
      <c r="H2227" s="66">
        <f t="shared" si="238"/>
        <v>0</v>
      </c>
      <c r="I2227" s="215">
        <f t="shared" si="239"/>
        <v>7.45</v>
      </c>
      <c r="J2227" s="223">
        <v>88</v>
      </c>
      <c r="K2227" s="66" t="str">
        <f t="shared" si="240"/>
        <v>Khá</v>
      </c>
      <c r="L2227" s="66">
        <f t="shared" si="241"/>
        <v>395000</v>
      </c>
      <c r="M2227" s="218" t="str">
        <f t="shared" si="242"/>
        <v/>
      </c>
      <c r="N2227" s="219" t="str">
        <f t="shared" si="243"/>
        <v/>
      </c>
      <c r="O2227" s="219">
        <f t="shared" si="244"/>
        <v>1</v>
      </c>
      <c r="Q2227" s="114">
        <v>1</v>
      </c>
    </row>
    <row r="2228" spans="1:17" ht="21.75" customHeight="1" x14ac:dyDescent="0.3">
      <c r="A2228" s="214">
        <f>SUBTOTAL(9,$Q$22:Q2227)+1</f>
        <v>2206</v>
      </c>
      <c r="B2228" s="223">
        <v>118140006</v>
      </c>
      <c r="C2228" s="223" t="s">
        <v>3836</v>
      </c>
      <c r="D2228" s="223" t="s">
        <v>2183</v>
      </c>
      <c r="E2228" s="223">
        <v>19</v>
      </c>
      <c r="F2228" s="223">
        <v>7.45</v>
      </c>
      <c r="G2228" s="66" t="str">
        <f>IFERROR(VLOOKUP(B2228:B5268,'DOI TUONG'!$C$2:$E$1306,3,FALSE), "")</f>
        <v/>
      </c>
      <c r="H2228" s="66">
        <f t="shared" si="238"/>
        <v>0</v>
      </c>
      <c r="I2228" s="215">
        <f t="shared" si="239"/>
        <v>7.45</v>
      </c>
      <c r="J2228" s="223">
        <v>88</v>
      </c>
      <c r="K2228" s="66" t="str">
        <f t="shared" si="240"/>
        <v>Khá</v>
      </c>
      <c r="L2228" s="66">
        <f t="shared" si="241"/>
        <v>395000</v>
      </c>
      <c r="M2228" s="218" t="str">
        <f t="shared" si="242"/>
        <v/>
      </c>
      <c r="N2228" s="219" t="str">
        <f t="shared" si="243"/>
        <v/>
      </c>
      <c r="O2228" s="219">
        <f t="shared" si="244"/>
        <v>1</v>
      </c>
      <c r="Q2228" s="114">
        <v>1</v>
      </c>
    </row>
    <row r="2229" spans="1:17" ht="21.75" customHeight="1" x14ac:dyDescent="0.3">
      <c r="A2229" s="214">
        <f>SUBTOTAL(9,$Q$22:Q2228)+1</f>
        <v>2207</v>
      </c>
      <c r="B2229" s="223">
        <v>118130155</v>
      </c>
      <c r="C2229" s="223" t="s">
        <v>2233</v>
      </c>
      <c r="D2229" s="223" t="s">
        <v>59</v>
      </c>
      <c r="E2229" s="223">
        <v>16</v>
      </c>
      <c r="F2229" s="223">
        <v>7.45</v>
      </c>
      <c r="G2229" s="66" t="str">
        <f>IFERROR(VLOOKUP(B2229:B5269,'DOI TUONG'!$C$2:$E$1306,3,FALSE), "")</f>
        <v/>
      </c>
      <c r="H2229" s="66">
        <f t="shared" si="238"/>
        <v>0</v>
      </c>
      <c r="I2229" s="215">
        <f t="shared" si="239"/>
        <v>7.45</v>
      </c>
      <c r="J2229" s="223">
        <v>88</v>
      </c>
      <c r="K2229" s="66" t="str">
        <f t="shared" si="240"/>
        <v>Khá</v>
      </c>
      <c r="L2229" s="66">
        <f t="shared" si="241"/>
        <v>395000</v>
      </c>
      <c r="M2229" s="218" t="str">
        <f t="shared" si="242"/>
        <v/>
      </c>
      <c r="N2229" s="219" t="str">
        <f t="shared" si="243"/>
        <v/>
      </c>
      <c r="O2229" s="219">
        <f t="shared" si="244"/>
        <v>1</v>
      </c>
      <c r="Q2229" s="114">
        <v>1</v>
      </c>
    </row>
    <row r="2230" spans="1:17" ht="21.75" customHeight="1" x14ac:dyDescent="0.3">
      <c r="A2230" s="214">
        <f>SUBTOTAL(9,$Q$22:Q2229)+1</f>
        <v>2208</v>
      </c>
      <c r="B2230" s="223">
        <v>117120109</v>
      </c>
      <c r="C2230" s="223" t="s">
        <v>3750</v>
      </c>
      <c r="D2230" s="223" t="s">
        <v>92</v>
      </c>
      <c r="E2230" s="223">
        <v>15</v>
      </c>
      <c r="F2230" s="223">
        <v>7.45</v>
      </c>
      <c r="G2230" s="66" t="str">
        <f>IFERROR(VLOOKUP(B2230:B5270,'DOI TUONG'!$C$2:$E$1306,3,FALSE), "")</f>
        <v/>
      </c>
      <c r="H2230" s="66">
        <f t="shared" si="238"/>
        <v>0</v>
      </c>
      <c r="I2230" s="215">
        <f t="shared" si="239"/>
        <v>7.45</v>
      </c>
      <c r="J2230" s="223">
        <v>87</v>
      </c>
      <c r="K2230" s="66" t="str">
        <f t="shared" si="240"/>
        <v>Khá</v>
      </c>
      <c r="L2230" s="66">
        <f t="shared" si="241"/>
        <v>395000</v>
      </c>
      <c r="M2230" s="218" t="str">
        <f t="shared" si="242"/>
        <v/>
      </c>
      <c r="N2230" s="219" t="str">
        <f t="shared" si="243"/>
        <v/>
      </c>
      <c r="O2230" s="219">
        <f t="shared" si="244"/>
        <v>1</v>
      </c>
      <c r="Q2230" s="114">
        <v>1</v>
      </c>
    </row>
    <row r="2231" spans="1:17" ht="21.75" customHeight="1" x14ac:dyDescent="0.3">
      <c r="A2231" s="214">
        <f>SUBTOTAL(9,$Q$22:Q2230)+1</f>
        <v>2209</v>
      </c>
      <c r="B2231" s="223">
        <v>101120153</v>
      </c>
      <c r="C2231" s="223" t="s">
        <v>3195</v>
      </c>
      <c r="D2231" s="223" t="s">
        <v>155</v>
      </c>
      <c r="E2231" s="223">
        <v>17.5</v>
      </c>
      <c r="F2231" s="223">
        <v>7.45</v>
      </c>
      <c r="G2231" s="66" t="str">
        <f>IFERROR(VLOOKUP(B2231:B5271,'DOI TUONG'!$C$2:$E$1306,3,FALSE), "")</f>
        <v/>
      </c>
      <c r="H2231" s="66">
        <f t="shared" si="238"/>
        <v>0</v>
      </c>
      <c r="I2231" s="215">
        <f t="shared" si="239"/>
        <v>7.45</v>
      </c>
      <c r="J2231" s="223">
        <v>85</v>
      </c>
      <c r="K2231" s="66" t="str">
        <f t="shared" si="240"/>
        <v>Khá</v>
      </c>
      <c r="L2231" s="66">
        <f t="shared" si="241"/>
        <v>395000</v>
      </c>
      <c r="M2231" s="218" t="str">
        <f t="shared" si="242"/>
        <v/>
      </c>
      <c r="N2231" s="219" t="str">
        <f t="shared" si="243"/>
        <v/>
      </c>
      <c r="O2231" s="219">
        <f t="shared" si="244"/>
        <v>1</v>
      </c>
      <c r="Q2231" s="114">
        <v>1</v>
      </c>
    </row>
    <row r="2232" spans="1:17" ht="21.75" customHeight="1" x14ac:dyDescent="0.3">
      <c r="A2232" s="214">
        <f>SUBTOTAL(9,$Q$22:Q2231)+1</f>
        <v>2210</v>
      </c>
      <c r="B2232" s="223">
        <v>117110150</v>
      </c>
      <c r="C2232" s="223" t="s">
        <v>3751</v>
      </c>
      <c r="D2232" s="223" t="s">
        <v>297</v>
      </c>
      <c r="E2232" s="223">
        <v>19</v>
      </c>
      <c r="F2232" s="223">
        <v>7.45</v>
      </c>
      <c r="G2232" s="66" t="str">
        <f>IFERROR(VLOOKUP(B2232:B5272,'DOI TUONG'!$C$2:$E$1306,3,FALSE), "")</f>
        <v/>
      </c>
      <c r="H2232" s="66">
        <f t="shared" si="238"/>
        <v>0</v>
      </c>
      <c r="I2232" s="215">
        <f t="shared" si="239"/>
        <v>7.45</v>
      </c>
      <c r="J2232" s="223">
        <v>85</v>
      </c>
      <c r="K2232" s="66" t="str">
        <f t="shared" si="240"/>
        <v>Khá</v>
      </c>
      <c r="L2232" s="66">
        <f t="shared" si="241"/>
        <v>395000</v>
      </c>
      <c r="M2232" s="218" t="str">
        <f t="shared" si="242"/>
        <v/>
      </c>
      <c r="N2232" s="219" t="str">
        <f t="shared" si="243"/>
        <v/>
      </c>
      <c r="O2232" s="219">
        <f t="shared" si="244"/>
        <v>1</v>
      </c>
      <c r="Q2232" s="114">
        <v>1</v>
      </c>
    </row>
    <row r="2233" spans="1:17" ht="21.75" customHeight="1" x14ac:dyDescent="0.3">
      <c r="A2233" s="214">
        <f>SUBTOTAL(9,$Q$22:Q2232)+1</f>
        <v>2211</v>
      </c>
      <c r="B2233" s="223">
        <v>109120361</v>
      </c>
      <c r="C2233" s="223" t="s">
        <v>3879</v>
      </c>
      <c r="D2233" s="223" t="s">
        <v>99</v>
      </c>
      <c r="E2233" s="223">
        <v>17</v>
      </c>
      <c r="F2233" s="223">
        <v>7.45</v>
      </c>
      <c r="G2233" s="66" t="str">
        <f>IFERROR(VLOOKUP(B2233:B5273,'DOI TUONG'!$C$2:$E$1306,3,FALSE), "")</f>
        <v/>
      </c>
      <c r="H2233" s="66">
        <f t="shared" si="238"/>
        <v>0</v>
      </c>
      <c r="I2233" s="215">
        <f t="shared" si="239"/>
        <v>7.45</v>
      </c>
      <c r="J2233" s="223">
        <v>85</v>
      </c>
      <c r="K2233" s="66" t="str">
        <f t="shared" si="240"/>
        <v>Khá</v>
      </c>
      <c r="L2233" s="66">
        <f t="shared" si="241"/>
        <v>395000</v>
      </c>
      <c r="M2233" s="218" t="str">
        <f t="shared" si="242"/>
        <v/>
      </c>
      <c r="N2233" s="219" t="str">
        <f t="shared" si="243"/>
        <v/>
      </c>
      <c r="O2233" s="219">
        <f t="shared" si="244"/>
        <v>1</v>
      </c>
      <c r="Q2233" s="114">
        <v>1</v>
      </c>
    </row>
    <row r="2234" spans="1:17" ht="21.75" customHeight="1" x14ac:dyDescent="0.3">
      <c r="A2234" s="214">
        <f>SUBTOTAL(9,$Q$22:Q2233)+1</f>
        <v>2212</v>
      </c>
      <c r="B2234" s="223">
        <v>109120421</v>
      </c>
      <c r="C2234" s="223" t="s">
        <v>3880</v>
      </c>
      <c r="D2234" s="223" t="s">
        <v>58</v>
      </c>
      <c r="E2234" s="223">
        <v>19</v>
      </c>
      <c r="F2234" s="223">
        <v>7.45</v>
      </c>
      <c r="G2234" s="66" t="str">
        <f>IFERROR(VLOOKUP(B2234:B5274,'DOI TUONG'!$C$2:$E$1306,3,FALSE), "")</f>
        <v/>
      </c>
      <c r="H2234" s="66">
        <f t="shared" si="238"/>
        <v>0</v>
      </c>
      <c r="I2234" s="215">
        <f t="shared" si="239"/>
        <v>7.45</v>
      </c>
      <c r="J2234" s="223">
        <v>84</v>
      </c>
      <c r="K2234" s="66" t="str">
        <f t="shared" si="240"/>
        <v>Khá</v>
      </c>
      <c r="L2234" s="66">
        <f t="shared" si="241"/>
        <v>395000</v>
      </c>
      <c r="M2234" s="218" t="str">
        <f t="shared" si="242"/>
        <v/>
      </c>
      <c r="N2234" s="219" t="str">
        <f t="shared" si="243"/>
        <v/>
      </c>
      <c r="O2234" s="219">
        <f t="shared" si="244"/>
        <v>1</v>
      </c>
      <c r="Q2234" s="114">
        <v>1</v>
      </c>
    </row>
    <row r="2235" spans="1:17" ht="21.75" customHeight="1" x14ac:dyDescent="0.3">
      <c r="A2235" s="214">
        <f>SUBTOTAL(9,$Q$22:Q2234)+1</f>
        <v>2213</v>
      </c>
      <c r="B2235" s="223">
        <v>101110377</v>
      </c>
      <c r="C2235" s="223" t="s">
        <v>3196</v>
      </c>
      <c r="D2235" s="223" t="s">
        <v>140</v>
      </c>
      <c r="E2235" s="223">
        <v>23</v>
      </c>
      <c r="F2235" s="223">
        <v>7.45</v>
      </c>
      <c r="G2235" s="66" t="str">
        <f>IFERROR(VLOOKUP(B2235:B5275,'DOI TUONG'!$C$2:$E$1306,3,FALSE), "")</f>
        <v/>
      </c>
      <c r="H2235" s="66">
        <f t="shared" si="238"/>
        <v>0</v>
      </c>
      <c r="I2235" s="215">
        <f t="shared" si="239"/>
        <v>7.45</v>
      </c>
      <c r="J2235" s="223">
        <v>82</v>
      </c>
      <c r="K2235" s="66" t="str">
        <f t="shared" si="240"/>
        <v>Khá</v>
      </c>
      <c r="L2235" s="66">
        <f t="shared" si="241"/>
        <v>395000</v>
      </c>
      <c r="M2235" s="218" t="str">
        <f t="shared" si="242"/>
        <v/>
      </c>
      <c r="N2235" s="219" t="str">
        <f t="shared" si="243"/>
        <v/>
      </c>
      <c r="O2235" s="219">
        <f t="shared" si="244"/>
        <v>1</v>
      </c>
      <c r="Q2235" s="114">
        <v>1</v>
      </c>
    </row>
    <row r="2236" spans="1:17" ht="21.75" customHeight="1" x14ac:dyDescent="0.3">
      <c r="A2236" s="214">
        <f>SUBTOTAL(9,$Q$22:Q2235)+1</f>
        <v>2214</v>
      </c>
      <c r="B2236" s="223">
        <v>101140208</v>
      </c>
      <c r="C2236" s="223" t="s">
        <v>1764</v>
      </c>
      <c r="D2236" s="223" t="s">
        <v>1733</v>
      </c>
      <c r="E2236" s="223">
        <v>17</v>
      </c>
      <c r="F2236" s="223">
        <v>7.45</v>
      </c>
      <c r="G2236" s="66" t="str">
        <f>IFERROR(VLOOKUP(B2236:B5276,'DOI TUONG'!$C$2:$E$1306,3,FALSE), "")</f>
        <v/>
      </c>
      <c r="H2236" s="66">
        <f t="shared" si="238"/>
        <v>0</v>
      </c>
      <c r="I2236" s="215">
        <f t="shared" si="239"/>
        <v>7.45</v>
      </c>
      <c r="J2236" s="223">
        <v>82</v>
      </c>
      <c r="K2236" s="66" t="str">
        <f t="shared" si="240"/>
        <v>Khá</v>
      </c>
      <c r="L2236" s="66">
        <f t="shared" si="241"/>
        <v>395000</v>
      </c>
      <c r="M2236" s="218" t="str">
        <f t="shared" si="242"/>
        <v/>
      </c>
      <c r="N2236" s="219" t="str">
        <f t="shared" si="243"/>
        <v/>
      </c>
      <c r="O2236" s="219">
        <f t="shared" si="244"/>
        <v>1</v>
      </c>
      <c r="Q2236" s="114">
        <v>1</v>
      </c>
    </row>
    <row r="2237" spans="1:17" ht="21.75" customHeight="1" x14ac:dyDescent="0.3">
      <c r="A2237" s="214">
        <f>SUBTOTAL(9,$Q$22:Q2236)+1</f>
        <v>2215</v>
      </c>
      <c r="B2237" s="223">
        <v>107130199</v>
      </c>
      <c r="C2237" s="223" t="s">
        <v>1016</v>
      </c>
      <c r="D2237" s="223" t="s">
        <v>328</v>
      </c>
      <c r="E2237" s="223">
        <v>19</v>
      </c>
      <c r="F2237" s="223">
        <v>7.45</v>
      </c>
      <c r="G2237" s="66" t="str">
        <f>IFERROR(VLOOKUP(B2237:B5277,'DOI TUONG'!$C$2:$E$1306,3,FALSE), "")</f>
        <v/>
      </c>
      <c r="H2237" s="66">
        <f t="shared" si="238"/>
        <v>0</v>
      </c>
      <c r="I2237" s="215">
        <f t="shared" si="239"/>
        <v>7.45</v>
      </c>
      <c r="J2237" s="223">
        <v>82</v>
      </c>
      <c r="K2237" s="66" t="str">
        <f t="shared" si="240"/>
        <v>Khá</v>
      </c>
      <c r="L2237" s="66">
        <f t="shared" si="241"/>
        <v>395000</v>
      </c>
      <c r="M2237" s="218" t="str">
        <f t="shared" si="242"/>
        <v/>
      </c>
      <c r="N2237" s="219" t="str">
        <f t="shared" si="243"/>
        <v/>
      </c>
      <c r="O2237" s="219">
        <f t="shared" si="244"/>
        <v>1</v>
      </c>
      <c r="Q2237" s="114">
        <v>1</v>
      </c>
    </row>
    <row r="2238" spans="1:17" ht="21.75" customHeight="1" x14ac:dyDescent="0.3">
      <c r="A2238" s="214">
        <f>SUBTOTAL(9,$Q$22:Q2237)+1</f>
        <v>2216</v>
      </c>
      <c r="B2238" s="223">
        <v>106130126</v>
      </c>
      <c r="C2238" s="223" t="s">
        <v>1876</v>
      </c>
      <c r="D2238" s="223" t="s">
        <v>313</v>
      </c>
      <c r="E2238" s="223">
        <v>17</v>
      </c>
      <c r="F2238" s="223">
        <v>7.45</v>
      </c>
      <c r="G2238" s="66" t="str">
        <f>IFERROR(VLOOKUP(B2238:B5278,'DOI TUONG'!$C$2:$E$1306,3,FALSE), "")</f>
        <v/>
      </c>
      <c r="H2238" s="66">
        <f t="shared" si="238"/>
        <v>0</v>
      </c>
      <c r="I2238" s="215">
        <f t="shared" si="239"/>
        <v>7.45</v>
      </c>
      <c r="J2238" s="223">
        <v>81</v>
      </c>
      <c r="K2238" s="66" t="str">
        <f t="shared" si="240"/>
        <v>Khá</v>
      </c>
      <c r="L2238" s="66">
        <f t="shared" si="241"/>
        <v>395000</v>
      </c>
      <c r="M2238" s="218" t="str">
        <f t="shared" si="242"/>
        <v/>
      </c>
      <c r="N2238" s="219" t="str">
        <f t="shared" si="243"/>
        <v/>
      </c>
      <c r="O2238" s="219">
        <f t="shared" si="244"/>
        <v>1</v>
      </c>
      <c r="Q2238" s="114">
        <v>1</v>
      </c>
    </row>
    <row r="2239" spans="1:17" ht="21.75" customHeight="1" x14ac:dyDescent="0.3">
      <c r="A2239" s="214">
        <f>SUBTOTAL(9,$Q$22:Q2238)+1</f>
        <v>2217</v>
      </c>
      <c r="B2239" s="223">
        <v>110110199</v>
      </c>
      <c r="C2239" s="223" t="s">
        <v>3968</v>
      </c>
      <c r="D2239" s="223" t="s">
        <v>214</v>
      </c>
      <c r="E2239" s="223">
        <v>18</v>
      </c>
      <c r="F2239" s="223">
        <v>7.45</v>
      </c>
      <c r="G2239" s="66" t="str">
        <f>IFERROR(VLOOKUP(B2239:B5279,'DOI TUONG'!$C$2:$E$1306,3,FALSE), "")</f>
        <v/>
      </c>
      <c r="H2239" s="66">
        <f t="shared" si="238"/>
        <v>0</v>
      </c>
      <c r="I2239" s="215">
        <f t="shared" si="239"/>
        <v>7.45</v>
      </c>
      <c r="J2239" s="223">
        <v>80</v>
      </c>
      <c r="K2239" s="66" t="str">
        <f t="shared" si="240"/>
        <v>Khá</v>
      </c>
      <c r="L2239" s="66">
        <f t="shared" si="241"/>
        <v>395000</v>
      </c>
      <c r="M2239" s="218" t="str">
        <f t="shared" si="242"/>
        <v/>
      </c>
      <c r="N2239" s="219" t="str">
        <f t="shared" si="243"/>
        <v/>
      </c>
      <c r="O2239" s="219">
        <f t="shared" si="244"/>
        <v>1</v>
      </c>
      <c r="Q2239" s="114">
        <v>1</v>
      </c>
    </row>
    <row r="2240" spans="1:17" ht="21.75" customHeight="1" x14ac:dyDescent="0.3">
      <c r="A2240" s="214">
        <f>SUBTOTAL(9,$Q$22:Q2239)+1</f>
        <v>2218</v>
      </c>
      <c r="B2240" s="223">
        <v>107140110</v>
      </c>
      <c r="C2240" s="223" t="s">
        <v>3668</v>
      </c>
      <c r="D2240" s="223" t="s">
        <v>2028</v>
      </c>
      <c r="E2240" s="223">
        <v>23</v>
      </c>
      <c r="F2240" s="223">
        <v>7.24</v>
      </c>
      <c r="G2240" s="66" t="str">
        <f>IFERROR(VLOOKUP(B2240:B5280,'DOI TUONG'!$C$2:$E$1306,3,FALSE), "")</f>
        <v>PBT CĐ</v>
      </c>
      <c r="H2240" s="66">
        <f t="shared" si="238"/>
        <v>0.2</v>
      </c>
      <c r="I2240" s="215">
        <f t="shared" si="239"/>
        <v>7.44</v>
      </c>
      <c r="J2240" s="223">
        <v>92</v>
      </c>
      <c r="K2240" s="66" t="str">
        <f t="shared" si="240"/>
        <v>Khá</v>
      </c>
      <c r="L2240" s="66">
        <f t="shared" si="241"/>
        <v>395000</v>
      </c>
      <c r="M2240" s="218" t="str">
        <f t="shared" si="242"/>
        <v/>
      </c>
      <c r="N2240" s="219" t="str">
        <f t="shared" si="243"/>
        <v/>
      </c>
      <c r="O2240" s="219">
        <f t="shared" si="244"/>
        <v>1</v>
      </c>
      <c r="Q2240" s="114">
        <v>1</v>
      </c>
    </row>
    <row r="2241" spans="1:17" ht="21.75" customHeight="1" x14ac:dyDescent="0.3">
      <c r="A2241" s="214">
        <f>SUBTOTAL(9,$Q$22:Q2240)+1</f>
        <v>2219</v>
      </c>
      <c r="B2241" s="223">
        <v>101140144</v>
      </c>
      <c r="C2241" s="223" t="s">
        <v>3197</v>
      </c>
      <c r="D2241" s="223" t="s">
        <v>1731</v>
      </c>
      <c r="E2241" s="223">
        <v>18</v>
      </c>
      <c r="F2241" s="223">
        <v>7.44</v>
      </c>
      <c r="G2241" s="66" t="str">
        <f>IFERROR(VLOOKUP(B2241:B5281,'DOI TUONG'!$C$2:$E$1306,3,FALSE), "")</f>
        <v/>
      </c>
      <c r="H2241" s="66">
        <f t="shared" si="238"/>
        <v>0</v>
      </c>
      <c r="I2241" s="215">
        <f t="shared" si="239"/>
        <v>7.44</v>
      </c>
      <c r="J2241" s="223">
        <v>90</v>
      </c>
      <c r="K2241" s="66" t="str">
        <f t="shared" si="240"/>
        <v>Khá</v>
      </c>
      <c r="L2241" s="66">
        <f t="shared" si="241"/>
        <v>395000</v>
      </c>
      <c r="M2241" s="218" t="str">
        <f t="shared" si="242"/>
        <v/>
      </c>
      <c r="N2241" s="219" t="str">
        <f t="shared" si="243"/>
        <v/>
      </c>
      <c r="O2241" s="219">
        <f t="shared" si="244"/>
        <v>1</v>
      </c>
      <c r="Q2241" s="114">
        <v>1</v>
      </c>
    </row>
    <row r="2242" spans="1:17" ht="21.75" customHeight="1" x14ac:dyDescent="0.3">
      <c r="A2242" s="214">
        <f>SUBTOTAL(9,$Q$22:Q2241)+1</f>
        <v>2220</v>
      </c>
      <c r="B2242" s="223">
        <v>106130190</v>
      </c>
      <c r="C2242" s="223" t="s">
        <v>1868</v>
      </c>
      <c r="D2242" s="223" t="s">
        <v>209</v>
      </c>
      <c r="E2242" s="223">
        <v>17</v>
      </c>
      <c r="F2242" s="223">
        <v>7.44</v>
      </c>
      <c r="G2242" s="66" t="str">
        <f>IFERROR(VLOOKUP(B2242:B5282,'DOI TUONG'!$C$2:$E$1306,3,FALSE), "")</f>
        <v/>
      </c>
      <c r="H2242" s="66">
        <f t="shared" si="238"/>
        <v>0</v>
      </c>
      <c r="I2242" s="215">
        <f t="shared" si="239"/>
        <v>7.44</v>
      </c>
      <c r="J2242" s="223">
        <v>90</v>
      </c>
      <c r="K2242" s="66" t="str">
        <f t="shared" si="240"/>
        <v>Khá</v>
      </c>
      <c r="L2242" s="66">
        <f t="shared" si="241"/>
        <v>395000</v>
      </c>
      <c r="M2242" s="218" t="str">
        <f t="shared" si="242"/>
        <v/>
      </c>
      <c r="N2242" s="219" t="str">
        <f t="shared" si="243"/>
        <v/>
      </c>
      <c r="O2242" s="219">
        <f t="shared" si="244"/>
        <v>1</v>
      </c>
      <c r="Q2242" s="114">
        <v>1</v>
      </c>
    </row>
    <row r="2243" spans="1:17" ht="21.75" customHeight="1" x14ac:dyDescent="0.3">
      <c r="A2243" s="214">
        <f>SUBTOTAL(9,$Q$22:Q2242)+1</f>
        <v>2221</v>
      </c>
      <c r="B2243" s="223">
        <v>109140244</v>
      </c>
      <c r="C2243" s="223" t="s">
        <v>2263</v>
      </c>
      <c r="D2243" s="223" t="s">
        <v>2264</v>
      </c>
      <c r="E2243" s="223">
        <v>17</v>
      </c>
      <c r="F2243" s="223">
        <v>7.44</v>
      </c>
      <c r="G2243" s="66" t="str">
        <f>IFERROR(VLOOKUP(B2243:B5283,'DOI TUONG'!$C$2:$E$1306,3,FALSE), "")</f>
        <v/>
      </c>
      <c r="H2243" s="66">
        <f t="shared" si="238"/>
        <v>0</v>
      </c>
      <c r="I2243" s="215">
        <f t="shared" si="239"/>
        <v>7.44</v>
      </c>
      <c r="J2243" s="223">
        <v>90</v>
      </c>
      <c r="K2243" s="66" t="str">
        <f t="shared" si="240"/>
        <v>Khá</v>
      </c>
      <c r="L2243" s="66">
        <f t="shared" si="241"/>
        <v>395000</v>
      </c>
      <c r="M2243" s="218" t="str">
        <f t="shared" si="242"/>
        <v/>
      </c>
      <c r="N2243" s="219" t="str">
        <f t="shared" si="243"/>
        <v/>
      </c>
      <c r="O2243" s="219">
        <f t="shared" si="244"/>
        <v>1</v>
      </c>
      <c r="Q2243" s="114">
        <v>1</v>
      </c>
    </row>
    <row r="2244" spans="1:17" ht="21.75" customHeight="1" x14ac:dyDescent="0.3">
      <c r="A2244" s="214">
        <f>SUBTOTAL(9,$Q$22:Q2243)+1</f>
        <v>2222</v>
      </c>
      <c r="B2244" s="223">
        <v>102120249</v>
      </c>
      <c r="C2244" s="223" t="s">
        <v>3375</v>
      </c>
      <c r="D2244" s="223" t="s">
        <v>78</v>
      </c>
      <c r="E2244" s="223">
        <v>16</v>
      </c>
      <c r="F2244" s="223">
        <v>7.44</v>
      </c>
      <c r="G2244" s="66" t="str">
        <f>IFERROR(VLOOKUP(B2244:B5284,'DOI TUONG'!$C$2:$E$1306,3,FALSE), "")</f>
        <v/>
      </c>
      <c r="H2244" s="66">
        <f t="shared" si="238"/>
        <v>0</v>
      </c>
      <c r="I2244" s="215">
        <f t="shared" si="239"/>
        <v>7.44</v>
      </c>
      <c r="J2244" s="223">
        <v>88</v>
      </c>
      <c r="K2244" s="66" t="str">
        <f t="shared" si="240"/>
        <v>Khá</v>
      </c>
      <c r="L2244" s="66">
        <f t="shared" si="241"/>
        <v>395000</v>
      </c>
      <c r="M2244" s="218" t="str">
        <f t="shared" si="242"/>
        <v/>
      </c>
      <c r="N2244" s="219" t="str">
        <f t="shared" si="243"/>
        <v/>
      </c>
      <c r="O2244" s="219">
        <f t="shared" si="244"/>
        <v>1</v>
      </c>
      <c r="Q2244" s="114">
        <v>1</v>
      </c>
    </row>
    <row r="2245" spans="1:17" ht="21.75" customHeight="1" x14ac:dyDescent="0.3">
      <c r="A2245" s="214">
        <f>SUBTOTAL(9,$Q$22:Q2244)+1</f>
        <v>2223</v>
      </c>
      <c r="B2245" s="223">
        <v>104120091</v>
      </c>
      <c r="C2245" s="223" t="s">
        <v>1723</v>
      </c>
      <c r="D2245" s="223" t="s">
        <v>239</v>
      </c>
      <c r="E2245" s="223">
        <v>14</v>
      </c>
      <c r="F2245" s="223">
        <v>7.44</v>
      </c>
      <c r="G2245" s="66" t="str">
        <f>IFERROR(VLOOKUP(B2245:B5285,'DOI TUONG'!$C$2:$E$1306,3,FALSE), "")</f>
        <v/>
      </c>
      <c r="H2245" s="66">
        <f t="shared" si="238"/>
        <v>0</v>
      </c>
      <c r="I2245" s="215">
        <f t="shared" si="239"/>
        <v>7.44</v>
      </c>
      <c r="J2245" s="223">
        <v>87</v>
      </c>
      <c r="K2245" s="66" t="str">
        <f t="shared" si="240"/>
        <v>Khá</v>
      </c>
      <c r="L2245" s="66">
        <f t="shared" si="241"/>
        <v>395000</v>
      </c>
      <c r="M2245" s="218" t="str">
        <f t="shared" si="242"/>
        <v/>
      </c>
      <c r="N2245" s="219" t="str">
        <f t="shared" si="243"/>
        <v/>
      </c>
      <c r="O2245" s="219">
        <f t="shared" si="244"/>
        <v>1</v>
      </c>
      <c r="Q2245" s="114">
        <v>1</v>
      </c>
    </row>
    <row r="2246" spans="1:17" ht="21.75" customHeight="1" x14ac:dyDescent="0.3">
      <c r="A2246" s="214">
        <f>SUBTOTAL(9,$Q$22:Q2245)+1</f>
        <v>2224</v>
      </c>
      <c r="B2246" s="223">
        <v>105110329</v>
      </c>
      <c r="C2246" s="223" t="s">
        <v>3492</v>
      </c>
      <c r="D2246" s="223" t="s">
        <v>56</v>
      </c>
      <c r="E2246" s="223">
        <v>15</v>
      </c>
      <c r="F2246" s="223">
        <v>7.44</v>
      </c>
      <c r="G2246" s="66" t="str">
        <f>IFERROR(VLOOKUP(B2246:B5286,'DOI TUONG'!$C$2:$E$1306,3,FALSE), "")</f>
        <v/>
      </c>
      <c r="H2246" s="66">
        <f t="shared" si="238"/>
        <v>0</v>
      </c>
      <c r="I2246" s="215">
        <f t="shared" si="239"/>
        <v>7.44</v>
      </c>
      <c r="J2246" s="223">
        <v>85</v>
      </c>
      <c r="K2246" s="66" t="str">
        <f t="shared" si="240"/>
        <v>Khá</v>
      </c>
      <c r="L2246" s="66">
        <f t="shared" si="241"/>
        <v>395000</v>
      </c>
      <c r="M2246" s="218" t="str">
        <f t="shared" si="242"/>
        <v/>
      </c>
      <c r="N2246" s="219" t="str">
        <f t="shared" si="243"/>
        <v/>
      </c>
      <c r="O2246" s="219">
        <f t="shared" si="244"/>
        <v>1</v>
      </c>
      <c r="Q2246" s="114">
        <v>1</v>
      </c>
    </row>
    <row r="2247" spans="1:17" ht="21.75" customHeight="1" x14ac:dyDescent="0.3">
      <c r="A2247" s="214">
        <f>SUBTOTAL(9,$Q$22:Q2246)+1</f>
        <v>2225</v>
      </c>
      <c r="B2247" s="223">
        <v>117110079</v>
      </c>
      <c r="C2247" s="223" t="s">
        <v>3752</v>
      </c>
      <c r="D2247" s="223" t="s">
        <v>278</v>
      </c>
      <c r="E2247" s="223">
        <v>19</v>
      </c>
      <c r="F2247" s="223">
        <v>7.44</v>
      </c>
      <c r="G2247" s="66" t="str">
        <f>IFERROR(VLOOKUP(B2247:B5287,'DOI TUONG'!$C$2:$E$1306,3,FALSE), "")</f>
        <v/>
      </c>
      <c r="H2247" s="66">
        <f t="shared" si="238"/>
        <v>0</v>
      </c>
      <c r="I2247" s="215">
        <f t="shared" si="239"/>
        <v>7.44</v>
      </c>
      <c r="J2247" s="223">
        <v>85</v>
      </c>
      <c r="K2247" s="66" t="str">
        <f t="shared" si="240"/>
        <v>Khá</v>
      </c>
      <c r="L2247" s="66">
        <f t="shared" si="241"/>
        <v>395000</v>
      </c>
      <c r="M2247" s="218" t="str">
        <f t="shared" si="242"/>
        <v/>
      </c>
      <c r="N2247" s="219" t="str">
        <f t="shared" si="243"/>
        <v/>
      </c>
      <c r="O2247" s="219">
        <f t="shared" si="244"/>
        <v>1</v>
      </c>
      <c r="Q2247" s="114">
        <v>1</v>
      </c>
    </row>
    <row r="2248" spans="1:17" ht="21.75" customHeight="1" x14ac:dyDescent="0.3">
      <c r="A2248" s="214">
        <f>SUBTOTAL(9,$Q$22:Q2247)+1</f>
        <v>2226</v>
      </c>
      <c r="B2248" s="223">
        <v>117140027</v>
      </c>
      <c r="C2248" s="223" t="s">
        <v>3753</v>
      </c>
      <c r="D2248" s="223" t="s">
        <v>2144</v>
      </c>
      <c r="E2248" s="223">
        <v>18</v>
      </c>
      <c r="F2248" s="223">
        <v>7.44</v>
      </c>
      <c r="G2248" s="66" t="str">
        <f>IFERROR(VLOOKUP(B2248:B5288,'DOI TUONG'!$C$2:$E$1306,3,FALSE), "")</f>
        <v/>
      </c>
      <c r="H2248" s="66">
        <f t="shared" si="238"/>
        <v>0</v>
      </c>
      <c r="I2248" s="215">
        <f t="shared" si="239"/>
        <v>7.44</v>
      </c>
      <c r="J2248" s="223">
        <v>85</v>
      </c>
      <c r="K2248" s="66" t="str">
        <f t="shared" si="240"/>
        <v>Khá</v>
      </c>
      <c r="L2248" s="66">
        <f t="shared" si="241"/>
        <v>395000</v>
      </c>
      <c r="M2248" s="218" t="str">
        <f t="shared" si="242"/>
        <v/>
      </c>
      <c r="N2248" s="219" t="str">
        <f t="shared" si="243"/>
        <v/>
      </c>
      <c r="O2248" s="219">
        <f t="shared" si="244"/>
        <v>1</v>
      </c>
      <c r="Q2248" s="114">
        <v>1</v>
      </c>
    </row>
    <row r="2249" spans="1:17" ht="21.75" customHeight="1" x14ac:dyDescent="0.3">
      <c r="A2249" s="214">
        <f>SUBTOTAL(9,$Q$22:Q2248)+1</f>
        <v>2227</v>
      </c>
      <c r="B2249" s="223">
        <v>110110091</v>
      </c>
      <c r="C2249" s="223" t="s">
        <v>1332</v>
      </c>
      <c r="D2249" s="223" t="s">
        <v>214</v>
      </c>
      <c r="E2249" s="223">
        <v>18</v>
      </c>
      <c r="F2249" s="223">
        <v>7.44</v>
      </c>
      <c r="G2249" s="66" t="str">
        <f>IFERROR(VLOOKUP(B2249:B5289,'DOI TUONG'!$C$2:$E$1306,3,FALSE), "")</f>
        <v/>
      </c>
      <c r="H2249" s="66">
        <f t="shared" si="238"/>
        <v>0</v>
      </c>
      <c r="I2249" s="215">
        <f t="shared" si="239"/>
        <v>7.44</v>
      </c>
      <c r="J2249" s="223">
        <v>85</v>
      </c>
      <c r="K2249" s="66" t="str">
        <f t="shared" si="240"/>
        <v>Khá</v>
      </c>
      <c r="L2249" s="66">
        <f t="shared" si="241"/>
        <v>395000</v>
      </c>
      <c r="M2249" s="218" t="str">
        <f t="shared" si="242"/>
        <v/>
      </c>
      <c r="N2249" s="219" t="str">
        <f t="shared" si="243"/>
        <v/>
      </c>
      <c r="O2249" s="219">
        <f t="shared" si="244"/>
        <v>1</v>
      </c>
      <c r="Q2249" s="114">
        <v>1</v>
      </c>
    </row>
    <row r="2250" spans="1:17" ht="21.75" customHeight="1" x14ac:dyDescent="0.3">
      <c r="A2250" s="214">
        <f>SUBTOTAL(9,$Q$22:Q2249)+1</f>
        <v>2228</v>
      </c>
      <c r="B2250" s="223">
        <v>103130073</v>
      </c>
      <c r="C2250" s="223" t="s">
        <v>1242</v>
      </c>
      <c r="D2250" s="223" t="s">
        <v>207</v>
      </c>
      <c r="E2250" s="223">
        <v>17</v>
      </c>
      <c r="F2250" s="223">
        <v>7.44</v>
      </c>
      <c r="G2250" s="66" t="str">
        <f>IFERROR(VLOOKUP(B2250:B5290,'DOI TUONG'!$C$2:$E$1306,3,FALSE), "")</f>
        <v/>
      </c>
      <c r="H2250" s="66">
        <f t="shared" si="238"/>
        <v>0</v>
      </c>
      <c r="I2250" s="215">
        <f t="shared" si="239"/>
        <v>7.44</v>
      </c>
      <c r="J2250" s="223">
        <v>84</v>
      </c>
      <c r="K2250" s="66" t="str">
        <f t="shared" si="240"/>
        <v>Khá</v>
      </c>
      <c r="L2250" s="66">
        <f t="shared" si="241"/>
        <v>395000</v>
      </c>
      <c r="M2250" s="218" t="str">
        <f t="shared" si="242"/>
        <v/>
      </c>
      <c r="N2250" s="219" t="str">
        <f t="shared" si="243"/>
        <v/>
      </c>
      <c r="O2250" s="219">
        <f t="shared" si="244"/>
        <v>1</v>
      </c>
      <c r="Q2250" s="114">
        <v>1</v>
      </c>
    </row>
    <row r="2251" spans="1:17" ht="21.75" customHeight="1" x14ac:dyDescent="0.3">
      <c r="A2251" s="214">
        <f>SUBTOTAL(9,$Q$22:Q2250)+1</f>
        <v>2229</v>
      </c>
      <c r="B2251" s="223">
        <v>105140095</v>
      </c>
      <c r="C2251" s="223" t="s">
        <v>3493</v>
      </c>
      <c r="D2251" s="223" t="s">
        <v>1869</v>
      </c>
      <c r="E2251" s="223">
        <v>18</v>
      </c>
      <c r="F2251" s="223">
        <v>7.44</v>
      </c>
      <c r="G2251" s="66" t="str">
        <f>IFERROR(VLOOKUP(B2251:B5291,'DOI TUONG'!$C$2:$E$1306,3,FALSE), "")</f>
        <v/>
      </c>
      <c r="H2251" s="66">
        <f t="shared" si="238"/>
        <v>0</v>
      </c>
      <c r="I2251" s="215">
        <f t="shared" si="239"/>
        <v>7.44</v>
      </c>
      <c r="J2251" s="223">
        <v>84</v>
      </c>
      <c r="K2251" s="66" t="str">
        <f t="shared" si="240"/>
        <v>Khá</v>
      </c>
      <c r="L2251" s="66">
        <f t="shared" si="241"/>
        <v>395000</v>
      </c>
      <c r="M2251" s="218" t="str">
        <f t="shared" si="242"/>
        <v/>
      </c>
      <c r="N2251" s="219" t="str">
        <f t="shared" si="243"/>
        <v/>
      </c>
      <c r="O2251" s="219">
        <f t="shared" si="244"/>
        <v>1</v>
      </c>
      <c r="Q2251" s="114">
        <v>1</v>
      </c>
    </row>
    <row r="2252" spans="1:17" ht="21.75" customHeight="1" x14ac:dyDescent="0.3">
      <c r="A2252" s="214">
        <f>SUBTOTAL(9,$Q$22:Q2251)+1</f>
        <v>2230</v>
      </c>
      <c r="B2252" s="223">
        <v>110120286</v>
      </c>
      <c r="C2252" s="223" t="s">
        <v>2969</v>
      </c>
      <c r="D2252" s="223" t="s">
        <v>50</v>
      </c>
      <c r="E2252" s="223">
        <v>16.5</v>
      </c>
      <c r="F2252" s="223">
        <v>7.44</v>
      </c>
      <c r="G2252" s="66" t="str">
        <f>IFERROR(VLOOKUP(B2252:B5292,'DOI TUONG'!$C$2:$E$1306,3,FALSE), "")</f>
        <v/>
      </c>
      <c r="H2252" s="66">
        <f t="shared" si="238"/>
        <v>0</v>
      </c>
      <c r="I2252" s="215">
        <f t="shared" si="239"/>
        <v>7.44</v>
      </c>
      <c r="J2252" s="223">
        <v>84</v>
      </c>
      <c r="K2252" s="66" t="str">
        <f t="shared" si="240"/>
        <v>Khá</v>
      </c>
      <c r="L2252" s="66">
        <f t="shared" si="241"/>
        <v>395000</v>
      </c>
      <c r="M2252" s="218" t="str">
        <f t="shared" si="242"/>
        <v/>
      </c>
      <c r="N2252" s="219" t="str">
        <f t="shared" si="243"/>
        <v/>
      </c>
      <c r="O2252" s="219">
        <f t="shared" si="244"/>
        <v>1</v>
      </c>
      <c r="Q2252" s="114">
        <v>1</v>
      </c>
    </row>
    <row r="2253" spans="1:17" ht="21.75" customHeight="1" x14ac:dyDescent="0.3">
      <c r="A2253" s="214">
        <f>SUBTOTAL(9,$Q$22:Q2252)+1</f>
        <v>2231</v>
      </c>
      <c r="B2253" s="223">
        <v>107140037</v>
      </c>
      <c r="C2253" s="223" t="s">
        <v>3637</v>
      </c>
      <c r="D2253" s="223" t="s">
        <v>2063</v>
      </c>
      <c r="E2253" s="223">
        <v>20</v>
      </c>
      <c r="F2253" s="223">
        <v>7.44</v>
      </c>
      <c r="G2253" s="66" t="str">
        <f>IFERROR(VLOOKUP(B2253:B5293,'DOI TUONG'!$C$2:$E$1306,3,FALSE), "")</f>
        <v/>
      </c>
      <c r="H2253" s="66">
        <f t="shared" si="238"/>
        <v>0</v>
      </c>
      <c r="I2253" s="215">
        <f t="shared" si="239"/>
        <v>7.44</v>
      </c>
      <c r="J2253" s="223">
        <v>83</v>
      </c>
      <c r="K2253" s="66" t="str">
        <f t="shared" si="240"/>
        <v>Khá</v>
      </c>
      <c r="L2253" s="66">
        <f t="shared" si="241"/>
        <v>395000</v>
      </c>
      <c r="M2253" s="218" t="str">
        <f t="shared" si="242"/>
        <v/>
      </c>
      <c r="N2253" s="219" t="str">
        <f t="shared" si="243"/>
        <v/>
      </c>
      <c r="O2253" s="219">
        <f t="shared" si="244"/>
        <v>1</v>
      </c>
      <c r="Q2253" s="114">
        <v>1</v>
      </c>
    </row>
    <row r="2254" spans="1:17" ht="21.75" customHeight="1" x14ac:dyDescent="0.3">
      <c r="A2254" s="214">
        <f>SUBTOTAL(9,$Q$22:Q2253)+1</f>
        <v>2232</v>
      </c>
      <c r="B2254" s="223">
        <v>105140088</v>
      </c>
      <c r="C2254" s="223" t="s">
        <v>3494</v>
      </c>
      <c r="D2254" s="223" t="s">
        <v>1884</v>
      </c>
      <c r="E2254" s="223">
        <v>18</v>
      </c>
      <c r="F2254" s="223">
        <v>7.44</v>
      </c>
      <c r="G2254" s="66" t="str">
        <f>IFERROR(VLOOKUP(B2254:B5294,'DOI TUONG'!$C$2:$E$1306,3,FALSE), "")</f>
        <v/>
      </c>
      <c r="H2254" s="66">
        <f t="shared" si="238"/>
        <v>0</v>
      </c>
      <c r="I2254" s="215">
        <f t="shared" si="239"/>
        <v>7.44</v>
      </c>
      <c r="J2254" s="223">
        <v>82</v>
      </c>
      <c r="K2254" s="66" t="str">
        <f t="shared" si="240"/>
        <v>Khá</v>
      </c>
      <c r="L2254" s="66">
        <f t="shared" si="241"/>
        <v>395000</v>
      </c>
      <c r="M2254" s="218" t="str">
        <f t="shared" si="242"/>
        <v/>
      </c>
      <c r="N2254" s="219" t="str">
        <f t="shared" si="243"/>
        <v/>
      </c>
      <c r="O2254" s="219">
        <f t="shared" si="244"/>
        <v>1</v>
      </c>
      <c r="Q2254" s="114">
        <v>1</v>
      </c>
    </row>
    <row r="2255" spans="1:17" ht="21.75" customHeight="1" x14ac:dyDescent="0.3">
      <c r="A2255" s="214">
        <f>SUBTOTAL(9,$Q$22:Q2254)+1</f>
        <v>2233</v>
      </c>
      <c r="B2255" s="223">
        <v>105140375</v>
      </c>
      <c r="C2255" s="223" t="s">
        <v>3495</v>
      </c>
      <c r="D2255" s="223" t="s">
        <v>1900</v>
      </c>
      <c r="E2255" s="223">
        <v>19</v>
      </c>
      <c r="F2255" s="223">
        <v>7.44</v>
      </c>
      <c r="G2255" s="66" t="str">
        <f>IFERROR(VLOOKUP(B2255:B5295,'DOI TUONG'!$C$2:$E$1306,3,FALSE), "")</f>
        <v/>
      </c>
      <c r="H2255" s="66">
        <f t="shared" si="238"/>
        <v>0</v>
      </c>
      <c r="I2255" s="215">
        <f t="shared" si="239"/>
        <v>7.44</v>
      </c>
      <c r="J2255" s="223">
        <v>82</v>
      </c>
      <c r="K2255" s="66" t="str">
        <f t="shared" si="240"/>
        <v>Khá</v>
      </c>
      <c r="L2255" s="66">
        <f t="shared" si="241"/>
        <v>395000</v>
      </c>
      <c r="M2255" s="218" t="str">
        <f t="shared" si="242"/>
        <v/>
      </c>
      <c r="N2255" s="219" t="str">
        <f t="shared" si="243"/>
        <v/>
      </c>
      <c r="O2255" s="219">
        <f t="shared" si="244"/>
        <v>1</v>
      </c>
      <c r="Q2255" s="114">
        <v>1</v>
      </c>
    </row>
    <row r="2256" spans="1:17" ht="21.75" customHeight="1" x14ac:dyDescent="0.3">
      <c r="A2256" s="214">
        <f>SUBTOTAL(9,$Q$22:Q2255)+1</f>
        <v>2234</v>
      </c>
      <c r="B2256" s="223">
        <v>118130034</v>
      </c>
      <c r="C2256" s="223" t="s">
        <v>2190</v>
      </c>
      <c r="D2256" s="223" t="s">
        <v>298</v>
      </c>
      <c r="E2256" s="223">
        <v>19</v>
      </c>
      <c r="F2256" s="223">
        <v>7.44</v>
      </c>
      <c r="G2256" s="66" t="str">
        <f>IFERROR(VLOOKUP(B2256:B5296,'DOI TUONG'!$C$2:$E$1306,3,FALSE), "")</f>
        <v/>
      </c>
      <c r="H2256" s="66">
        <f t="shared" si="238"/>
        <v>0</v>
      </c>
      <c r="I2256" s="215">
        <f t="shared" si="239"/>
        <v>7.44</v>
      </c>
      <c r="J2256" s="223">
        <v>82</v>
      </c>
      <c r="K2256" s="66" t="str">
        <f t="shared" si="240"/>
        <v>Khá</v>
      </c>
      <c r="L2256" s="66">
        <f t="shared" si="241"/>
        <v>395000</v>
      </c>
      <c r="M2256" s="218" t="str">
        <f t="shared" si="242"/>
        <v/>
      </c>
      <c r="N2256" s="219" t="str">
        <f t="shared" si="243"/>
        <v/>
      </c>
      <c r="O2256" s="219">
        <f t="shared" si="244"/>
        <v>1</v>
      </c>
      <c r="Q2256" s="114">
        <v>1</v>
      </c>
    </row>
    <row r="2257" spans="1:17" ht="21.75" customHeight="1" x14ac:dyDescent="0.3">
      <c r="A2257" s="214">
        <f>SUBTOTAL(9,$Q$22:Q2256)+1</f>
        <v>2235</v>
      </c>
      <c r="B2257" s="223">
        <v>110140075</v>
      </c>
      <c r="C2257" s="223" t="s">
        <v>2365</v>
      </c>
      <c r="D2257" s="223" t="s">
        <v>2293</v>
      </c>
      <c r="E2257" s="223">
        <v>19</v>
      </c>
      <c r="F2257" s="223">
        <v>7.44</v>
      </c>
      <c r="G2257" s="66" t="str">
        <f>IFERROR(VLOOKUP(B2257:B5297,'DOI TUONG'!$C$2:$E$1306,3,FALSE), "")</f>
        <v/>
      </c>
      <c r="H2257" s="66">
        <f t="shared" si="238"/>
        <v>0</v>
      </c>
      <c r="I2257" s="215">
        <f t="shared" si="239"/>
        <v>7.44</v>
      </c>
      <c r="J2257" s="223">
        <v>82</v>
      </c>
      <c r="K2257" s="66" t="str">
        <f t="shared" si="240"/>
        <v>Khá</v>
      </c>
      <c r="L2257" s="66">
        <f t="shared" si="241"/>
        <v>395000</v>
      </c>
      <c r="M2257" s="218" t="str">
        <f t="shared" si="242"/>
        <v/>
      </c>
      <c r="N2257" s="219" t="str">
        <f t="shared" si="243"/>
        <v/>
      </c>
      <c r="O2257" s="219">
        <f t="shared" si="244"/>
        <v>1</v>
      </c>
      <c r="Q2257" s="114">
        <v>1</v>
      </c>
    </row>
    <row r="2258" spans="1:17" ht="21.75" customHeight="1" x14ac:dyDescent="0.3">
      <c r="A2258" s="214">
        <f>SUBTOTAL(9,$Q$22:Q2257)+1</f>
        <v>2236</v>
      </c>
      <c r="B2258" s="223">
        <v>105140196</v>
      </c>
      <c r="C2258" s="223" t="s">
        <v>1885</v>
      </c>
      <c r="D2258" s="223" t="s">
        <v>1866</v>
      </c>
      <c r="E2258" s="223">
        <v>19</v>
      </c>
      <c r="F2258" s="223">
        <v>7.44</v>
      </c>
      <c r="G2258" s="66" t="str">
        <f>IFERROR(VLOOKUP(B2258:B5298,'DOI TUONG'!$C$2:$E$1306,3,FALSE), "")</f>
        <v/>
      </c>
      <c r="H2258" s="66">
        <f t="shared" si="238"/>
        <v>0</v>
      </c>
      <c r="I2258" s="215">
        <f t="shared" si="239"/>
        <v>7.44</v>
      </c>
      <c r="J2258" s="223">
        <v>81</v>
      </c>
      <c r="K2258" s="66" t="str">
        <f t="shared" si="240"/>
        <v>Khá</v>
      </c>
      <c r="L2258" s="66">
        <f t="shared" si="241"/>
        <v>395000</v>
      </c>
      <c r="M2258" s="218" t="str">
        <f t="shared" si="242"/>
        <v/>
      </c>
      <c r="N2258" s="219" t="str">
        <f t="shared" si="243"/>
        <v/>
      </c>
      <c r="O2258" s="219">
        <f t="shared" si="244"/>
        <v>1</v>
      </c>
      <c r="Q2258" s="114">
        <v>1</v>
      </c>
    </row>
    <row r="2259" spans="1:17" ht="21.75" customHeight="1" x14ac:dyDescent="0.3">
      <c r="A2259" s="214">
        <f>SUBTOTAL(9,$Q$22:Q2258)+1</f>
        <v>2237</v>
      </c>
      <c r="B2259" s="223">
        <v>106130031</v>
      </c>
      <c r="C2259" s="223" t="s">
        <v>1491</v>
      </c>
      <c r="D2259" s="223" t="s">
        <v>279</v>
      </c>
      <c r="E2259" s="223">
        <v>20</v>
      </c>
      <c r="F2259" s="223">
        <v>7.44</v>
      </c>
      <c r="G2259" s="66" t="str">
        <f>IFERROR(VLOOKUP(B2259:B5299,'DOI TUONG'!$C$2:$E$1306,3,FALSE), "")</f>
        <v/>
      </c>
      <c r="H2259" s="66">
        <f t="shared" si="238"/>
        <v>0</v>
      </c>
      <c r="I2259" s="215">
        <f t="shared" si="239"/>
        <v>7.44</v>
      </c>
      <c r="J2259" s="223">
        <v>81</v>
      </c>
      <c r="K2259" s="66" t="str">
        <f t="shared" si="240"/>
        <v>Khá</v>
      </c>
      <c r="L2259" s="66">
        <f t="shared" si="241"/>
        <v>395000</v>
      </c>
      <c r="M2259" s="218" t="str">
        <f t="shared" si="242"/>
        <v/>
      </c>
      <c r="N2259" s="219" t="str">
        <f t="shared" si="243"/>
        <v/>
      </c>
      <c r="O2259" s="219">
        <f t="shared" si="244"/>
        <v>1</v>
      </c>
      <c r="Q2259" s="114">
        <v>1</v>
      </c>
    </row>
    <row r="2260" spans="1:17" ht="21.75" customHeight="1" x14ac:dyDescent="0.3">
      <c r="A2260" s="214">
        <f>SUBTOTAL(9,$Q$22:Q2259)+1</f>
        <v>2238</v>
      </c>
      <c r="B2260" s="223">
        <v>107130178</v>
      </c>
      <c r="C2260" s="223" t="s">
        <v>466</v>
      </c>
      <c r="D2260" s="223" t="s">
        <v>328</v>
      </c>
      <c r="E2260" s="223">
        <v>16</v>
      </c>
      <c r="F2260" s="223">
        <v>7.44</v>
      </c>
      <c r="G2260" s="66" t="str">
        <f>IFERROR(VLOOKUP(B2260:B5300,'DOI TUONG'!$C$2:$E$1306,3,FALSE), "")</f>
        <v/>
      </c>
      <c r="H2260" s="66">
        <f t="shared" si="238"/>
        <v>0</v>
      </c>
      <c r="I2260" s="215">
        <f t="shared" si="239"/>
        <v>7.44</v>
      </c>
      <c r="J2260" s="223">
        <v>81</v>
      </c>
      <c r="K2260" s="66" t="str">
        <f t="shared" si="240"/>
        <v>Khá</v>
      </c>
      <c r="L2260" s="66">
        <f t="shared" si="241"/>
        <v>395000</v>
      </c>
      <c r="M2260" s="218" t="str">
        <f t="shared" si="242"/>
        <v/>
      </c>
      <c r="N2260" s="219" t="str">
        <f t="shared" si="243"/>
        <v/>
      </c>
      <c r="O2260" s="219">
        <f t="shared" si="244"/>
        <v>1</v>
      </c>
      <c r="Q2260" s="114">
        <v>1</v>
      </c>
    </row>
    <row r="2261" spans="1:17" ht="21.75" customHeight="1" x14ac:dyDescent="0.3">
      <c r="A2261" s="214">
        <f>SUBTOTAL(9,$Q$22:Q2260)+1</f>
        <v>2239</v>
      </c>
      <c r="B2261" s="223">
        <v>105140334</v>
      </c>
      <c r="C2261" s="223" t="s">
        <v>2656</v>
      </c>
      <c r="D2261" s="223" t="s">
        <v>1900</v>
      </c>
      <c r="E2261" s="223">
        <v>18</v>
      </c>
      <c r="F2261" s="223">
        <v>7.13</v>
      </c>
      <c r="G2261" s="66" t="str">
        <f>IFERROR(VLOOKUP(B2261:B5301,'DOI TUONG'!$C$2:$E$1306,3,FALSE), "")</f>
        <v>LT</v>
      </c>
      <c r="H2261" s="66">
        <f t="shared" si="238"/>
        <v>0.3</v>
      </c>
      <c r="I2261" s="215">
        <f t="shared" si="239"/>
        <v>7.43</v>
      </c>
      <c r="J2261" s="223">
        <v>92</v>
      </c>
      <c r="K2261" s="66" t="str">
        <f t="shared" si="240"/>
        <v>Khá</v>
      </c>
      <c r="L2261" s="66">
        <f t="shared" si="241"/>
        <v>395000</v>
      </c>
      <c r="M2261" s="218" t="str">
        <f t="shared" si="242"/>
        <v/>
      </c>
      <c r="N2261" s="219" t="str">
        <f t="shared" si="243"/>
        <v/>
      </c>
      <c r="O2261" s="219">
        <f t="shared" si="244"/>
        <v>1</v>
      </c>
      <c r="Q2261" s="114">
        <v>1</v>
      </c>
    </row>
    <row r="2262" spans="1:17" ht="21.75" customHeight="1" x14ac:dyDescent="0.3">
      <c r="A2262" s="214">
        <f>SUBTOTAL(9,$Q$22:Q2261)+1</f>
        <v>2240</v>
      </c>
      <c r="B2262" s="223">
        <v>111110033</v>
      </c>
      <c r="C2262" s="223" t="s">
        <v>611</v>
      </c>
      <c r="D2262" s="223" t="s">
        <v>435</v>
      </c>
      <c r="E2262" s="223">
        <v>19</v>
      </c>
      <c r="F2262" s="223">
        <v>7.13</v>
      </c>
      <c r="G2262" s="66" t="str">
        <f>IFERROR(VLOOKUP(B2262:B5302,'DOI TUONG'!$C$2:$E$1306,3,FALSE), "")</f>
        <v>LT</v>
      </c>
      <c r="H2262" s="66">
        <f t="shared" ref="H2262:H2325" si="245">IF(G2262="UV ĐT",0.3, 0)+IF(G2262="UV HSV", 0.3, 0)+IF(G2262="PBT LCĐ", 0.3,0)+ IF(G2262="UV LCĐ", 0.2, 0)+IF(G2262="BT CĐ", 0.3,0)+ IF(G2262="PBT CĐ", 0.2,0)+ IF(G2262="CN CLB", 0.2,0)+ IF(G2262="CN DĐ", 0.2,0)+IF(G2262="TĐXK", 0.3, 0)+IF(G2262="PĐXK", 0.2, 0)+IF(G2262="LT", 0.3,0)+IF(G2262="LP", 0.2, 0)+IF(G2262="GK 0.2",0.2,0)+IF(G2262="GK 0.3", 0.3, 0)+IF(G2262="TB ĐD",0.3,0)+IF(G2262="PB ĐD",0.2,0)+IF(G2262="ĐT ĐTQ",0.3,0)+IF(G2262="ĐP ĐTQ",0.2,0)</f>
        <v>0.3</v>
      </c>
      <c r="I2262" s="215">
        <f t="shared" ref="I2262:I2325" si="246">F2262+H2262</f>
        <v>7.43</v>
      </c>
      <c r="J2262" s="223">
        <v>92</v>
      </c>
      <c r="K2262" s="66" t="str">
        <f t="shared" ref="K2262:K2325" si="247">IF(AND(I2262&gt;=9,J2262&gt;=90), "Xuất sắc", IF(AND(I2262&gt;=8,J2262&gt;=80), "Giỏi", "Khá"))</f>
        <v>Khá</v>
      </c>
      <c r="L2262" s="66">
        <f t="shared" ref="L2262:L2325" si="248">IF(K2262="Xuất sắc", 500000, IF(K2262="Giỏi", 450000, 395000))</f>
        <v>395000</v>
      </c>
      <c r="M2262" s="218" t="str">
        <f t="shared" si="242"/>
        <v/>
      </c>
      <c r="N2262" s="219" t="str">
        <f t="shared" si="243"/>
        <v/>
      </c>
      <c r="O2262" s="219">
        <f t="shared" si="244"/>
        <v>1</v>
      </c>
      <c r="Q2262" s="114">
        <v>1</v>
      </c>
    </row>
    <row r="2263" spans="1:17" ht="21.75" customHeight="1" x14ac:dyDescent="0.3">
      <c r="A2263" s="214">
        <f>SUBTOTAL(9,$Q$22:Q2262)+1</f>
        <v>2241</v>
      </c>
      <c r="B2263" s="223">
        <v>107110236</v>
      </c>
      <c r="C2263" s="223" t="s">
        <v>1547</v>
      </c>
      <c r="D2263" s="223" t="s">
        <v>162</v>
      </c>
      <c r="E2263" s="223">
        <v>19</v>
      </c>
      <c r="F2263" s="223">
        <v>7.43</v>
      </c>
      <c r="G2263" s="66" t="str">
        <f>IFERROR(VLOOKUP(B2263:B5303,'DOI TUONG'!$C$2:$E$1306,3,FALSE), "")</f>
        <v/>
      </c>
      <c r="H2263" s="66">
        <f t="shared" si="245"/>
        <v>0</v>
      </c>
      <c r="I2263" s="215">
        <f t="shared" si="246"/>
        <v>7.43</v>
      </c>
      <c r="J2263" s="223">
        <v>88</v>
      </c>
      <c r="K2263" s="66" t="str">
        <f t="shared" si="247"/>
        <v>Khá</v>
      </c>
      <c r="L2263" s="66">
        <f t="shared" si="248"/>
        <v>395000</v>
      </c>
      <c r="M2263" s="218" t="str">
        <f t="shared" si="242"/>
        <v/>
      </c>
      <c r="N2263" s="219" t="str">
        <f t="shared" si="243"/>
        <v/>
      </c>
      <c r="O2263" s="219">
        <f t="shared" si="244"/>
        <v>1</v>
      </c>
      <c r="Q2263" s="114">
        <v>1</v>
      </c>
    </row>
    <row r="2264" spans="1:17" ht="21.75" customHeight="1" x14ac:dyDescent="0.3">
      <c r="A2264" s="214">
        <f>SUBTOTAL(9,$Q$22:Q2263)+1</f>
        <v>2242</v>
      </c>
      <c r="B2264" s="223">
        <v>110110502</v>
      </c>
      <c r="C2264" s="223" t="s">
        <v>2383</v>
      </c>
      <c r="D2264" s="223" t="s">
        <v>147</v>
      </c>
      <c r="E2264" s="223">
        <v>19</v>
      </c>
      <c r="F2264" s="223">
        <v>7.43</v>
      </c>
      <c r="G2264" s="66" t="str">
        <f>IFERROR(VLOOKUP(B2264:B5304,'DOI TUONG'!$C$2:$E$1306,3,FALSE), "")</f>
        <v/>
      </c>
      <c r="H2264" s="66">
        <f t="shared" si="245"/>
        <v>0</v>
      </c>
      <c r="I2264" s="215">
        <f t="shared" si="246"/>
        <v>7.43</v>
      </c>
      <c r="J2264" s="223">
        <v>88</v>
      </c>
      <c r="K2264" s="66" t="str">
        <f t="shared" si="247"/>
        <v>Khá</v>
      </c>
      <c r="L2264" s="66">
        <f t="shared" si="248"/>
        <v>395000</v>
      </c>
      <c r="M2264" s="218" t="str">
        <f t="shared" si="242"/>
        <v/>
      </c>
      <c r="N2264" s="219" t="str">
        <f t="shared" si="243"/>
        <v/>
      </c>
      <c r="O2264" s="219">
        <f t="shared" si="244"/>
        <v>1</v>
      </c>
      <c r="Q2264" s="114">
        <v>1</v>
      </c>
    </row>
    <row r="2265" spans="1:17" ht="21.75" customHeight="1" x14ac:dyDescent="0.3">
      <c r="A2265" s="214">
        <f>SUBTOTAL(9,$Q$22:Q2264)+1</f>
        <v>2243</v>
      </c>
      <c r="B2265" s="223">
        <v>121140056</v>
      </c>
      <c r="C2265" s="223" t="s">
        <v>3709</v>
      </c>
      <c r="D2265" s="223" t="s">
        <v>2118</v>
      </c>
      <c r="E2265" s="223">
        <v>16</v>
      </c>
      <c r="F2265" s="223">
        <v>7.43</v>
      </c>
      <c r="G2265" s="66" t="str">
        <f>IFERROR(VLOOKUP(B2265:B5305,'DOI TUONG'!$C$2:$E$1306,3,FALSE), "")</f>
        <v/>
      </c>
      <c r="H2265" s="66">
        <f t="shared" si="245"/>
        <v>0</v>
      </c>
      <c r="I2265" s="215">
        <f t="shared" si="246"/>
        <v>7.43</v>
      </c>
      <c r="J2265" s="223">
        <v>87</v>
      </c>
      <c r="K2265" s="66" t="str">
        <f t="shared" si="247"/>
        <v>Khá</v>
      </c>
      <c r="L2265" s="66">
        <f t="shared" si="248"/>
        <v>395000</v>
      </c>
      <c r="M2265" s="218" t="str">
        <f t="shared" si="242"/>
        <v/>
      </c>
      <c r="N2265" s="219" t="str">
        <f t="shared" si="243"/>
        <v/>
      </c>
      <c r="O2265" s="219">
        <f t="shared" si="244"/>
        <v>1</v>
      </c>
      <c r="Q2265" s="114">
        <v>1</v>
      </c>
    </row>
    <row r="2266" spans="1:17" ht="21.75" customHeight="1" x14ac:dyDescent="0.3">
      <c r="A2266" s="214">
        <f>SUBTOTAL(9,$Q$22:Q2265)+1</f>
        <v>2244</v>
      </c>
      <c r="B2266" s="223">
        <v>118120081</v>
      </c>
      <c r="C2266" s="223" t="s">
        <v>1425</v>
      </c>
      <c r="D2266" s="223" t="s">
        <v>80</v>
      </c>
      <c r="E2266" s="223">
        <v>19</v>
      </c>
      <c r="F2266" s="223">
        <v>7.43</v>
      </c>
      <c r="G2266" s="66" t="str">
        <f>IFERROR(VLOOKUP(B2266:B5306,'DOI TUONG'!$C$2:$E$1306,3,FALSE), "")</f>
        <v/>
      </c>
      <c r="H2266" s="66">
        <f t="shared" si="245"/>
        <v>0</v>
      </c>
      <c r="I2266" s="215">
        <f t="shared" si="246"/>
        <v>7.43</v>
      </c>
      <c r="J2266" s="223">
        <v>87</v>
      </c>
      <c r="K2266" s="66" t="str">
        <f t="shared" si="247"/>
        <v>Khá</v>
      </c>
      <c r="L2266" s="66">
        <f t="shared" si="248"/>
        <v>395000</v>
      </c>
      <c r="M2266" s="218" t="str">
        <f t="shared" si="242"/>
        <v/>
      </c>
      <c r="N2266" s="219" t="str">
        <f t="shared" si="243"/>
        <v/>
      </c>
      <c r="O2266" s="219">
        <f t="shared" si="244"/>
        <v>1</v>
      </c>
      <c r="Q2266" s="114">
        <v>1</v>
      </c>
    </row>
    <row r="2267" spans="1:17" ht="21.75" customHeight="1" x14ac:dyDescent="0.3">
      <c r="A2267" s="214">
        <f>SUBTOTAL(9,$Q$22:Q2266)+1</f>
        <v>2245</v>
      </c>
      <c r="B2267" s="223">
        <v>105130168</v>
      </c>
      <c r="C2267" s="223" t="s">
        <v>3496</v>
      </c>
      <c r="D2267" s="223" t="s">
        <v>218</v>
      </c>
      <c r="E2267" s="223">
        <v>17.5</v>
      </c>
      <c r="F2267" s="223">
        <v>7.43</v>
      </c>
      <c r="G2267" s="66" t="str">
        <f>IFERROR(VLOOKUP(B2267:B5307,'DOI TUONG'!$C$2:$E$1306,3,FALSE), "")</f>
        <v/>
      </c>
      <c r="H2267" s="66">
        <f t="shared" si="245"/>
        <v>0</v>
      </c>
      <c r="I2267" s="215">
        <f t="shared" si="246"/>
        <v>7.43</v>
      </c>
      <c r="J2267" s="223">
        <v>86</v>
      </c>
      <c r="K2267" s="66" t="str">
        <f t="shared" si="247"/>
        <v>Khá</v>
      </c>
      <c r="L2267" s="66">
        <f t="shared" si="248"/>
        <v>395000</v>
      </c>
      <c r="M2267" s="218" t="str">
        <f t="shared" si="242"/>
        <v/>
      </c>
      <c r="N2267" s="219" t="str">
        <f t="shared" si="243"/>
        <v/>
      </c>
      <c r="O2267" s="219">
        <f t="shared" si="244"/>
        <v>1</v>
      </c>
      <c r="Q2267" s="114">
        <v>1</v>
      </c>
    </row>
    <row r="2268" spans="1:17" ht="21.75" customHeight="1" x14ac:dyDescent="0.3">
      <c r="A2268" s="214">
        <f>SUBTOTAL(9,$Q$22:Q2267)+1</f>
        <v>2246</v>
      </c>
      <c r="B2268" s="223">
        <v>105120074</v>
      </c>
      <c r="C2268" s="223" t="s">
        <v>3497</v>
      </c>
      <c r="D2268" s="223" t="s">
        <v>110</v>
      </c>
      <c r="E2268" s="223">
        <v>14</v>
      </c>
      <c r="F2268" s="223">
        <v>7.43</v>
      </c>
      <c r="G2268" s="66" t="str">
        <f>IFERROR(VLOOKUP(B2268:B5308,'DOI TUONG'!$C$2:$E$1306,3,FALSE), "")</f>
        <v/>
      </c>
      <c r="H2268" s="66">
        <f t="shared" si="245"/>
        <v>0</v>
      </c>
      <c r="I2268" s="215">
        <f t="shared" si="246"/>
        <v>7.43</v>
      </c>
      <c r="J2268" s="223">
        <v>86</v>
      </c>
      <c r="K2268" s="66" t="str">
        <f t="shared" si="247"/>
        <v>Khá</v>
      </c>
      <c r="L2268" s="66">
        <f t="shared" si="248"/>
        <v>395000</v>
      </c>
      <c r="M2268" s="218" t="str">
        <f t="shared" ref="M2268:M2331" si="249">IF(K2268="Xuất sắc",1,"")</f>
        <v/>
      </c>
      <c r="N2268" s="219" t="str">
        <f t="shared" ref="N2268:N2331" si="250">IF(K2268="Giỏi",1,"")</f>
        <v/>
      </c>
      <c r="O2268" s="219">
        <f t="shared" ref="O2268:O2331" si="251">IF(K2268="Khá",1,"")</f>
        <v>1</v>
      </c>
      <c r="Q2268" s="114">
        <v>1</v>
      </c>
    </row>
    <row r="2269" spans="1:17" ht="21.75" customHeight="1" x14ac:dyDescent="0.3">
      <c r="A2269" s="214">
        <f>SUBTOTAL(9,$Q$22:Q2268)+1</f>
        <v>2247</v>
      </c>
      <c r="B2269" s="223">
        <v>110120284</v>
      </c>
      <c r="C2269" s="223" t="s">
        <v>2368</v>
      </c>
      <c r="D2269" s="223" t="s">
        <v>50</v>
      </c>
      <c r="E2269" s="223">
        <v>16.5</v>
      </c>
      <c r="F2269" s="223">
        <v>7.43</v>
      </c>
      <c r="G2269" s="66" t="str">
        <f>IFERROR(VLOOKUP(B2269:B5309,'DOI TUONG'!$C$2:$E$1306,3,FALSE), "")</f>
        <v/>
      </c>
      <c r="H2269" s="66">
        <f t="shared" si="245"/>
        <v>0</v>
      </c>
      <c r="I2269" s="215">
        <f t="shared" si="246"/>
        <v>7.43</v>
      </c>
      <c r="J2269" s="223">
        <v>85</v>
      </c>
      <c r="K2269" s="66" t="str">
        <f t="shared" si="247"/>
        <v>Khá</v>
      </c>
      <c r="L2269" s="66">
        <f t="shared" si="248"/>
        <v>395000</v>
      </c>
      <c r="M2269" s="218" t="str">
        <f t="shared" si="249"/>
        <v/>
      </c>
      <c r="N2269" s="219" t="str">
        <f t="shared" si="250"/>
        <v/>
      </c>
      <c r="O2269" s="219">
        <f t="shared" si="251"/>
        <v>1</v>
      </c>
      <c r="Q2269" s="114">
        <v>1</v>
      </c>
    </row>
    <row r="2270" spans="1:17" ht="21.75" customHeight="1" x14ac:dyDescent="0.3">
      <c r="A2270" s="214">
        <f>SUBTOTAL(9,$Q$22:Q2269)+1</f>
        <v>2248</v>
      </c>
      <c r="B2270" s="223">
        <v>110120313</v>
      </c>
      <c r="C2270" s="223" t="s">
        <v>3969</v>
      </c>
      <c r="D2270" s="223" t="s">
        <v>50</v>
      </c>
      <c r="E2270" s="223">
        <v>16.5</v>
      </c>
      <c r="F2270" s="223">
        <v>7.43</v>
      </c>
      <c r="G2270" s="66" t="str">
        <f>IFERROR(VLOOKUP(B2270:B5310,'DOI TUONG'!$C$2:$E$1306,3,FALSE), "")</f>
        <v/>
      </c>
      <c r="H2270" s="66">
        <f t="shared" si="245"/>
        <v>0</v>
      </c>
      <c r="I2270" s="215">
        <f t="shared" si="246"/>
        <v>7.43</v>
      </c>
      <c r="J2270" s="223">
        <v>85</v>
      </c>
      <c r="K2270" s="66" t="str">
        <f t="shared" si="247"/>
        <v>Khá</v>
      </c>
      <c r="L2270" s="66">
        <f t="shared" si="248"/>
        <v>395000</v>
      </c>
      <c r="M2270" s="218" t="str">
        <f t="shared" si="249"/>
        <v/>
      </c>
      <c r="N2270" s="219" t="str">
        <f t="shared" si="250"/>
        <v/>
      </c>
      <c r="O2270" s="219">
        <f t="shared" si="251"/>
        <v>1</v>
      </c>
      <c r="Q2270" s="114">
        <v>1</v>
      </c>
    </row>
    <row r="2271" spans="1:17" ht="21.75" customHeight="1" x14ac:dyDescent="0.3">
      <c r="A2271" s="214">
        <f>SUBTOTAL(9,$Q$22:Q2270)+1</f>
        <v>2249</v>
      </c>
      <c r="B2271" s="223">
        <v>102110224</v>
      </c>
      <c r="C2271" s="223" t="s">
        <v>3376</v>
      </c>
      <c r="D2271" s="223" t="s">
        <v>205</v>
      </c>
      <c r="E2271" s="223">
        <v>16</v>
      </c>
      <c r="F2271" s="223">
        <v>7.43</v>
      </c>
      <c r="G2271" s="66" t="str">
        <f>IFERROR(VLOOKUP(B2271:B5311,'DOI TUONG'!$C$2:$E$1306,3,FALSE), "")</f>
        <v/>
      </c>
      <c r="H2271" s="66">
        <f t="shared" si="245"/>
        <v>0</v>
      </c>
      <c r="I2271" s="215">
        <f t="shared" si="246"/>
        <v>7.43</v>
      </c>
      <c r="J2271" s="223">
        <v>84</v>
      </c>
      <c r="K2271" s="66" t="str">
        <f t="shared" si="247"/>
        <v>Khá</v>
      </c>
      <c r="L2271" s="66">
        <f t="shared" si="248"/>
        <v>395000</v>
      </c>
      <c r="M2271" s="218" t="str">
        <f t="shared" si="249"/>
        <v/>
      </c>
      <c r="N2271" s="219" t="str">
        <f t="shared" si="250"/>
        <v/>
      </c>
      <c r="O2271" s="219">
        <f t="shared" si="251"/>
        <v>1</v>
      </c>
      <c r="Q2271" s="114">
        <v>1</v>
      </c>
    </row>
    <row r="2272" spans="1:17" ht="21.75" customHeight="1" x14ac:dyDescent="0.3">
      <c r="A2272" s="214">
        <f>SUBTOTAL(9,$Q$22:Q2271)+1</f>
        <v>2250</v>
      </c>
      <c r="B2272" s="223">
        <v>117120048</v>
      </c>
      <c r="C2272" s="223" t="s">
        <v>3754</v>
      </c>
      <c r="D2272" s="223" t="s">
        <v>189</v>
      </c>
      <c r="E2272" s="223">
        <v>17</v>
      </c>
      <c r="F2272" s="223">
        <v>7.43</v>
      </c>
      <c r="G2272" s="66" t="str">
        <f>IFERROR(VLOOKUP(B2272:B5312,'DOI TUONG'!$C$2:$E$1306,3,FALSE), "")</f>
        <v/>
      </c>
      <c r="H2272" s="66">
        <f t="shared" si="245"/>
        <v>0</v>
      </c>
      <c r="I2272" s="215">
        <f t="shared" si="246"/>
        <v>7.43</v>
      </c>
      <c r="J2272" s="223">
        <v>84</v>
      </c>
      <c r="K2272" s="66" t="str">
        <f t="shared" si="247"/>
        <v>Khá</v>
      </c>
      <c r="L2272" s="66">
        <f t="shared" si="248"/>
        <v>395000</v>
      </c>
      <c r="M2272" s="218" t="str">
        <f t="shared" si="249"/>
        <v/>
      </c>
      <c r="N2272" s="219" t="str">
        <f t="shared" si="250"/>
        <v/>
      </c>
      <c r="O2272" s="219">
        <f t="shared" si="251"/>
        <v>1</v>
      </c>
      <c r="Q2272" s="114">
        <v>1</v>
      </c>
    </row>
    <row r="2273" spans="1:17" ht="21.75" customHeight="1" x14ac:dyDescent="0.3">
      <c r="A2273" s="214">
        <f>SUBTOTAL(9,$Q$22:Q2272)+1</f>
        <v>2251</v>
      </c>
      <c r="B2273" s="223">
        <v>118130030</v>
      </c>
      <c r="C2273" s="223" t="s">
        <v>3837</v>
      </c>
      <c r="D2273" s="223" t="s">
        <v>298</v>
      </c>
      <c r="E2273" s="223">
        <v>20</v>
      </c>
      <c r="F2273" s="223">
        <v>7.43</v>
      </c>
      <c r="G2273" s="66" t="str">
        <f>IFERROR(VLOOKUP(B2273:B5313,'DOI TUONG'!$C$2:$E$1306,3,FALSE), "")</f>
        <v/>
      </c>
      <c r="H2273" s="66">
        <f t="shared" si="245"/>
        <v>0</v>
      </c>
      <c r="I2273" s="215">
        <f t="shared" si="246"/>
        <v>7.43</v>
      </c>
      <c r="J2273" s="223">
        <v>84</v>
      </c>
      <c r="K2273" s="66" t="str">
        <f t="shared" si="247"/>
        <v>Khá</v>
      </c>
      <c r="L2273" s="66">
        <f t="shared" si="248"/>
        <v>395000</v>
      </c>
      <c r="M2273" s="218" t="str">
        <f t="shared" si="249"/>
        <v/>
      </c>
      <c r="N2273" s="219" t="str">
        <f t="shared" si="250"/>
        <v/>
      </c>
      <c r="O2273" s="219">
        <f t="shared" si="251"/>
        <v>1</v>
      </c>
      <c r="Q2273" s="114">
        <v>1</v>
      </c>
    </row>
    <row r="2274" spans="1:17" ht="21.75" customHeight="1" x14ac:dyDescent="0.3">
      <c r="A2274" s="214">
        <f>SUBTOTAL(9,$Q$22:Q2273)+1</f>
        <v>2252</v>
      </c>
      <c r="B2274" s="223">
        <v>107130027</v>
      </c>
      <c r="C2274" s="223" t="s">
        <v>3638</v>
      </c>
      <c r="D2274" s="223" t="s">
        <v>773</v>
      </c>
      <c r="E2274" s="223">
        <v>16</v>
      </c>
      <c r="F2274" s="223">
        <v>7.43</v>
      </c>
      <c r="G2274" s="66" t="str">
        <f>IFERROR(VLOOKUP(B2274:B5314,'DOI TUONG'!$C$2:$E$1306,3,FALSE), "")</f>
        <v/>
      </c>
      <c r="H2274" s="66">
        <f t="shared" si="245"/>
        <v>0</v>
      </c>
      <c r="I2274" s="215">
        <f t="shared" si="246"/>
        <v>7.43</v>
      </c>
      <c r="J2274" s="223">
        <v>82</v>
      </c>
      <c r="K2274" s="66" t="str">
        <f t="shared" si="247"/>
        <v>Khá</v>
      </c>
      <c r="L2274" s="66">
        <f t="shared" si="248"/>
        <v>395000</v>
      </c>
      <c r="M2274" s="218" t="str">
        <f t="shared" si="249"/>
        <v/>
      </c>
      <c r="N2274" s="219" t="str">
        <f t="shared" si="250"/>
        <v/>
      </c>
      <c r="O2274" s="219">
        <f t="shared" si="251"/>
        <v>1</v>
      </c>
      <c r="Q2274" s="114">
        <v>1</v>
      </c>
    </row>
    <row r="2275" spans="1:17" ht="21.75" customHeight="1" x14ac:dyDescent="0.3">
      <c r="A2275" s="214">
        <f>SUBTOTAL(9,$Q$22:Q2274)+1</f>
        <v>2253</v>
      </c>
      <c r="B2275" s="223">
        <v>110110147</v>
      </c>
      <c r="C2275" s="223" t="s">
        <v>3970</v>
      </c>
      <c r="D2275" s="223" t="s">
        <v>214</v>
      </c>
      <c r="E2275" s="223">
        <v>18</v>
      </c>
      <c r="F2275" s="223">
        <v>7.43</v>
      </c>
      <c r="G2275" s="66" t="str">
        <f>IFERROR(VLOOKUP(B2275:B5315,'DOI TUONG'!$C$2:$E$1306,3,FALSE), "")</f>
        <v/>
      </c>
      <c r="H2275" s="66">
        <f t="shared" si="245"/>
        <v>0</v>
      </c>
      <c r="I2275" s="215">
        <f t="shared" si="246"/>
        <v>7.43</v>
      </c>
      <c r="J2275" s="223">
        <v>82</v>
      </c>
      <c r="K2275" s="66" t="str">
        <f t="shared" si="247"/>
        <v>Khá</v>
      </c>
      <c r="L2275" s="66">
        <f t="shared" si="248"/>
        <v>395000</v>
      </c>
      <c r="M2275" s="218" t="str">
        <f t="shared" si="249"/>
        <v/>
      </c>
      <c r="N2275" s="219" t="str">
        <f t="shared" si="250"/>
        <v/>
      </c>
      <c r="O2275" s="219">
        <f t="shared" si="251"/>
        <v>1</v>
      </c>
      <c r="Q2275" s="114">
        <v>1</v>
      </c>
    </row>
    <row r="2276" spans="1:17" ht="21.75" customHeight="1" x14ac:dyDescent="0.3">
      <c r="A2276" s="214">
        <f>SUBTOTAL(9,$Q$22:Q2275)+1</f>
        <v>2254</v>
      </c>
      <c r="B2276" s="223">
        <v>101140103</v>
      </c>
      <c r="C2276" s="223" t="s">
        <v>1384</v>
      </c>
      <c r="D2276" s="223" t="s">
        <v>2574</v>
      </c>
      <c r="E2276" s="223">
        <v>21</v>
      </c>
      <c r="F2276" s="223">
        <v>7.43</v>
      </c>
      <c r="G2276" s="66" t="str">
        <f>IFERROR(VLOOKUP(B2276:B5316,'DOI TUONG'!$C$2:$E$1306,3,FALSE), "")</f>
        <v/>
      </c>
      <c r="H2276" s="66">
        <f t="shared" si="245"/>
        <v>0</v>
      </c>
      <c r="I2276" s="215">
        <f t="shared" si="246"/>
        <v>7.43</v>
      </c>
      <c r="J2276" s="223">
        <v>80</v>
      </c>
      <c r="K2276" s="66" t="str">
        <f t="shared" si="247"/>
        <v>Khá</v>
      </c>
      <c r="L2276" s="66">
        <f t="shared" si="248"/>
        <v>395000</v>
      </c>
      <c r="M2276" s="218" t="str">
        <f t="shared" si="249"/>
        <v/>
      </c>
      <c r="N2276" s="219" t="str">
        <f t="shared" si="250"/>
        <v/>
      </c>
      <c r="O2276" s="219">
        <f t="shared" si="251"/>
        <v>1</v>
      </c>
      <c r="Q2276" s="114">
        <v>1</v>
      </c>
    </row>
    <row r="2277" spans="1:17" ht="21.75" customHeight="1" x14ac:dyDescent="0.3">
      <c r="A2277" s="214">
        <f>SUBTOTAL(9,$Q$22:Q2276)+1</f>
        <v>2255</v>
      </c>
      <c r="B2277" s="223">
        <v>111110067</v>
      </c>
      <c r="C2277" s="223" t="s">
        <v>486</v>
      </c>
      <c r="D2277" s="223" t="s">
        <v>160</v>
      </c>
      <c r="E2277" s="223">
        <v>21</v>
      </c>
      <c r="F2277" s="223">
        <v>7.22</v>
      </c>
      <c r="G2277" s="66" t="str">
        <f>IFERROR(VLOOKUP(B2277:B5317,'DOI TUONG'!$C$2:$E$1306,3,FALSE), "")</f>
        <v>LP</v>
      </c>
      <c r="H2277" s="66">
        <f t="shared" si="245"/>
        <v>0.2</v>
      </c>
      <c r="I2277" s="215">
        <f t="shared" si="246"/>
        <v>7.42</v>
      </c>
      <c r="J2277" s="223">
        <v>92</v>
      </c>
      <c r="K2277" s="66" t="str">
        <f t="shared" si="247"/>
        <v>Khá</v>
      </c>
      <c r="L2277" s="66">
        <f t="shared" si="248"/>
        <v>395000</v>
      </c>
      <c r="M2277" s="218" t="str">
        <f t="shared" si="249"/>
        <v/>
      </c>
      <c r="N2277" s="219" t="str">
        <f t="shared" si="250"/>
        <v/>
      </c>
      <c r="O2277" s="219">
        <f t="shared" si="251"/>
        <v>1</v>
      </c>
      <c r="Q2277" s="114">
        <v>1</v>
      </c>
    </row>
    <row r="2278" spans="1:17" ht="21.75" customHeight="1" x14ac:dyDescent="0.3">
      <c r="A2278" s="214">
        <f>SUBTOTAL(9,$Q$22:Q2277)+1</f>
        <v>2256</v>
      </c>
      <c r="B2278" s="223">
        <v>107140277</v>
      </c>
      <c r="C2278" s="223" t="s">
        <v>2034</v>
      </c>
      <c r="D2278" s="223" t="s">
        <v>2000</v>
      </c>
      <c r="E2278" s="223">
        <v>18</v>
      </c>
      <c r="F2278" s="223">
        <v>7.42</v>
      </c>
      <c r="G2278" s="66" t="str">
        <f>IFERROR(VLOOKUP(B2278:B5318,'DOI TUONG'!$C$2:$E$1306,3,FALSE), "")</f>
        <v/>
      </c>
      <c r="H2278" s="66">
        <f t="shared" si="245"/>
        <v>0</v>
      </c>
      <c r="I2278" s="215">
        <f t="shared" si="246"/>
        <v>7.42</v>
      </c>
      <c r="J2278" s="223">
        <v>90</v>
      </c>
      <c r="K2278" s="66" t="str">
        <f t="shared" si="247"/>
        <v>Khá</v>
      </c>
      <c r="L2278" s="66">
        <f t="shared" si="248"/>
        <v>395000</v>
      </c>
      <c r="M2278" s="218" t="str">
        <f t="shared" si="249"/>
        <v/>
      </c>
      <c r="N2278" s="219" t="str">
        <f t="shared" si="250"/>
        <v/>
      </c>
      <c r="O2278" s="219">
        <f t="shared" si="251"/>
        <v>1</v>
      </c>
      <c r="Q2278" s="114">
        <v>1</v>
      </c>
    </row>
    <row r="2279" spans="1:17" ht="21.75" customHeight="1" x14ac:dyDescent="0.3">
      <c r="A2279" s="214">
        <f>SUBTOTAL(9,$Q$22:Q2278)+1</f>
        <v>2257</v>
      </c>
      <c r="B2279" s="223">
        <v>105130301</v>
      </c>
      <c r="C2279" s="223" t="s">
        <v>3498</v>
      </c>
      <c r="D2279" s="223" t="s">
        <v>181</v>
      </c>
      <c r="E2279" s="223">
        <v>21.5</v>
      </c>
      <c r="F2279" s="223">
        <v>7.42</v>
      </c>
      <c r="G2279" s="66" t="str">
        <f>IFERROR(VLOOKUP(B2279:B5319,'DOI TUONG'!$C$2:$E$1306,3,FALSE), "")</f>
        <v/>
      </c>
      <c r="H2279" s="66">
        <f t="shared" si="245"/>
        <v>0</v>
      </c>
      <c r="I2279" s="215">
        <f t="shared" si="246"/>
        <v>7.42</v>
      </c>
      <c r="J2279" s="223">
        <v>88</v>
      </c>
      <c r="K2279" s="66" t="str">
        <f t="shared" si="247"/>
        <v>Khá</v>
      </c>
      <c r="L2279" s="66">
        <f t="shared" si="248"/>
        <v>395000</v>
      </c>
      <c r="M2279" s="218" t="str">
        <f t="shared" si="249"/>
        <v/>
      </c>
      <c r="N2279" s="219" t="str">
        <f t="shared" si="250"/>
        <v/>
      </c>
      <c r="O2279" s="219">
        <f t="shared" si="251"/>
        <v>1</v>
      </c>
      <c r="Q2279" s="114">
        <v>1</v>
      </c>
    </row>
    <row r="2280" spans="1:17" ht="21.75" customHeight="1" x14ac:dyDescent="0.3">
      <c r="A2280" s="214">
        <f>SUBTOTAL(9,$Q$22:Q2279)+1</f>
        <v>2258</v>
      </c>
      <c r="B2280" s="223">
        <v>106110203</v>
      </c>
      <c r="C2280" s="223" t="s">
        <v>1592</v>
      </c>
      <c r="D2280" s="223" t="s">
        <v>196</v>
      </c>
      <c r="E2280" s="223">
        <v>15</v>
      </c>
      <c r="F2280" s="223">
        <v>7.42</v>
      </c>
      <c r="G2280" s="66" t="str">
        <f>IFERROR(VLOOKUP(B2280:B5320,'DOI TUONG'!$C$2:$E$1306,3,FALSE), "")</f>
        <v/>
      </c>
      <c r="H2280" s="66">
        <f t="shared" si="245"/>
        <v>0</v>
      </c>
      <c r="I2280" s="215">
        <f t="shared" si="246"/>
        <v>7.42</v>
      </c>
      <c r="J2280" s="223">
        <v>88</v>
      </c>
      <c r="K2280" s="66" t="str">
        <f t="shared" si="247"/>
        <v>Khá</v>
      </c>
      <c r="L2280" s="66">
        <f t="shared" si="248"/>
        <v>395000</v>
      </c>
      <c r="M2280" s="218" t="str">
        <f t="shared" si="249"/>
        <v/>
      </c>
      <c r="N2280" s="219" t="str">
        <f t="shared" si="250"/>
        <v/>
      </c>
      <c r="O2280" s="219">
        <f t="shared" si="251"/>
        <v>1</v>
      </c>
      <c r="Q2280" s="114">
        <v>1</v>
      </c>
    </row>
    <row r="2281" spans="1:17" ht="21.75" customHeight="1" x14ac:dyDescent="0.3">
      <c r="A2281" s="214">
        <f>SUBTOTAL(9,$Q$22:Q2280)+1</f>
        <v>2259</v>
      </c>
      <c r="B2281" s="223">
        <v>118130200</v>
      </c>
      <c r="C2281" s="223" t="s">
        <v>1709</v>
      </c>
      <c r="D2281" s="223" t="s">
        <v>59</v>
      </c>
      <c r="E2281" s="223">
        <v>19</v>
      </c>
      <c r="F2281" s="223">
        <v>7.42</v>
      </c>
      <c r="G2281" s="66" t="str">
        <f>IFERROR(VLOOKUP(B2281:B5321,'DOI TUONG'!$C$2:$E$1306,3,FALSE), "")</f>
        <v/>
      </c>
      <c r="H2281" s="66">
        <f t="shared" si="245"/>
        <v>0</v>
      </c>
      <c r="I2281" s="215">
        <f t="shared" si="246"/>
        <v>7.42</v>
      </c>
      <c r="J2281" s="223">
        <v>88</v>
      </c>
      <c r="K2281" s="66" t="str">
        <f t="shared" si="247"/>
        <v>Khá</v>
      </c>
      <c r="L2281" s="66">
        <f t="shared" si="248"/>
        <v>395000</v>
      </c>
      <c r="M2281" s="218" t="str">
        <f t="shared" si="249"/>
        <v/>
      </c>
      <c r="N2281" s="219" t="str">
        <f t="shared" si="250"/>
        <v/>
      </c>
      <c r="O2281" s="219">
        <f t="shared" si="251"/>
        <v>1</v>
      </c>
      <c r="Q2281" s="114">
        <v>1</v>
      </c>
    </row>
    <row r="2282" spans="1:17" ht="21.75" customHeight="1" x14ac:dyDescent="0.3">
      <c r="A2282" s="214">
        <f>SUBTOTAL(9,$Q$22:Q2281)+1</f>
        <v>2260</v>
      </c>
      <c r="B2282" s="223">
        <v>107140128</v>
      </c>
      <c r="C2282" s="223" t="s">
        <v>2018</v>
      </c>
      <c r="D2282" s="223" t="s">
        <v>1998</v>
      </c>
      <c r="E2282" s="223">
        <v>21</v>
      </c>
      <c r="F2282" s="223">
        <v>7.42</v>
      </c>
      <c r="G2282" s="66" t="str">
        <f>IFERROR(VLOOKUP(B2282:B5322,'DOI TUONG'!$C$2:$E$1306,3,FALSE), "")</f>
        <v/>
      </c>
      <c r="H2282" s="66">
        <f t="shared" si="245"/>
        <v>0</v>
      </c>
      <c r="I2282" s="215">
        <f t="shared" si="246"/>
        <v>7.42</v>
      </c>
      <c r="J2282" s="223">
        <v>86</v>
      </c>
      <c r="K2282" s="66" t="str">
        <f t="shared" si="247"/>
        <v>Khá</v>
      </c>
      <c r="L2282" s="66">
        <f t="shared" si="248"/>
        <v>395000</v>
      </c>
      <c r="M2282" s="218" t="str">
        <f t="shared" si="249"/>
        <v/>
      </c>
      <c r="N2282" s="219" t="str">
        <f t="shared" si="250"/>
        <v/>
      </c>
      <c r="O2282" s="219">
        <f t="shared" si="251"/>
        <v>1</v>
      </c>
      <c r="Q2282" s="114">
        <v>1</v>
      </c>
    </row>
    <row r="2283" spans="1:17" ht="21.75" customHeight="1" x14ac:dyDescent="0.3">
      <c r="A2283" s="214">
        <f>SUBTOTAL(9,$Q$22:Q2282)+1</f>
        <v>2261</v>
      </c>
      <c r="B2283" s="223">
        <v>110130073</v>
      </c>
      <c r="C2283" s="223" t="s">
        <v>3971</v>
      </c>
      <c r="D2283" s="223" t="s">
        <v>179</v>
      </c>
      <c r="E2283" s="223">
        <v>15.5</v>
      </c>
      <c r="F2283" s="223">
        <v>7.42</v>
      </c>
      <c r="G2283" s="66" t="str">
        <f>IFERROR(VLOOKUP(B2283:B5323,'DOI TUONG'!$C$2:$E$1306,3,FALSE), "")</f>
        <v/>
      </c>
      <c r="H2283" s="66">
        <f t="shared" si="245"/>
        <v>0</v>
      </c>
      <c r="I2283" s="215">
        <f t="shared" si="246"/>
        <v>7.42</v>
      </c>
      <c r="J2283" s="223">
        <v>86</v>
      </c>
      <c r="K2283" s="66" t="str">
        <f t="shared" si="247"/>
        <v>Khá</v>
      </c>
      <c r="L2283" s="66">
        <f t="shared" si="248"/>
        <v>395000</v>
      </c>
      <c r="M2283" s="218" t="str">
        <f t="shared" si="249"/>
        <v/>
      </c>
      <c r="N2283" s="219" t="str">
        <f t="shared" si="250"/>
        <v/>
      </c>
      <c r="O2283" s="219">
        <f t="shared" si="251"/>
        <v>1</v>
      </c>
      <c r="Q2283" s="114">
        <v>1</v>
      </c>
    </row>
    <row r="2284" spans="1:17" ht="21.75" customHeight="1" x14ac:dyDescent="0.3">
      <c r="A2284" s="214">
        <f>SUBTOTAL(9,$Q$22:Q2283)+1</f>
        <v>2262</v>
      </c>
      <c r="B2284" s="223">
        <v>121120060</v>
      </c>
      <c r="C2284" s="223" t="s">
        <v>2133</v>
      </c>
      <c r="D2284" s="223" t="s">
        <v>229</v>
      </c>
      <c r="E2284" s="223">
        <v>19</v>
      </c>
      <c r="F2284" s="223">
        <v>7.42</v>
      </c>
      <c r="G2284" s="66" t="str">
        <f>IFERROR(VLOOKUP(B2284:B5324,'DOI TUONG'!$C$2:$E$1306,3,FALSE), "")</f>
        <v/>
      </c>
      <c r="H2284" s="66">
        <f t="shared" si="245"/>
        <v>0</v>
      </c>
      <c r="I2284" s="215">
        <f t="shared" si="246"/>
        <v>7.42</v>
      </c>
      <c r="J2284" s="223">
        <v>85</v>
      </c>
      <c r="K2284" s="66" t="str">
        <f t="shared" si="247"/>
        <v>Khá</v>
      </c>
      <c r="L2284" s="66">
        <f t="shared" si="248"/>
        <v>395000</v>
      </c>
      <c r="M2284" s="218" t="str">
        <f t="shared" si="249"/>
        <v/>
      </c>
      <c r="N2284" s="219" t="str">
        <f t="shared" si="250"/>
        <v/>
      </c>
      <c r="O2284" s="219">
        <f t="shared" si="251"/>
        <v>1</v>
      </c>
      <c r="Q2284" s="114">
        <v>1</v>
      </c>
    </row>
    <row r="2285" spans="1:17" ht="21.75" customHeight="1" x14ac:dyDescent="0.3">
      <c r="A2285" s="214">
        <f>SUBTOTAL(9,$Q$22:Q2284)+1</f>
        <v>2263</v>
      </c>
      <c r="B2285" s="223">
        <v>117110124</v>
      </c>
      <c r="C2285" s="223" t="s">
        <v>1182</v>
      </c>
      <c r="D2285" s="223" t="s">
        <v>297</v>
      </c>
      <c r="E2285" s="223">
        <v>19</v>
      </c>
      <c r="F2285" s="223">
        <v>7.42</v>
      </c>
      <c r="G2285" s="66" t="str">
        <f>IFERROR(VLOOKUP(B2285:B5325,'DOI TUONG'!$C$2:$E$1306,3,FALSE), "")</f>
        <v/>
      </c>
      <c r="H2285" s="66">
        <f t="shared" si="245"/>
        <v>0</v>
      </c>
      <c r="I2285" s="215">
        <f t="shared" si="246"/>
        <v>7.42</v>
      </c>
      <c r="J2285" s="223">
        <v>85</v>
      </c>
      <c r="K2285" s="66" t="str">
        <f t="shared" si="247"/>
        <v>Khá</v>
      </c>
      <c r="L2285" s="66">
        <f t="shared" si="248"/>
        <v>395000</v>
      </c>
      <c r="M2285" s="218" t="str">
        <f t="shared" si="249"/>
        <v/>
      </c>
      <c r="N2285" s="219" t="str">
        <f t="shared" si="250"/>
        <v/>
      </c>
      <c r="O2285" s="219">
        <f t="shared" si="251"/>
        <v>1</v>
      </c>
      <c r="Q2285" s="114">
        <v>1</v>
      </c>
    </row>
    <row r="2286" spans="1:17" ht="21.75" customHeight="1" x14ac:dyDescent="0.3">
      <c r="A2286" s="214">
        <f>SUBTOTAL(9,$Q$22:Q2285)+1</f>
        <v>2264</v>
      </c>
      <c r="B2286" s="223">
        <v>107130038</v>
      </c>
      <c r="C2286" s="223" t="s">
        <v>1477</v>
      </c>
      <c r="D2286" s="223" t="s">
        <v>773</v>
      </c>
      <c r="E2286" s="223">
        <v>17</v>
      </c>
      <c r="F2286" s="223">
        <v>7.42</v>
      </c>
      <c r="G2286" s="66" t="str">
        <f>IFERROR(VLOOKUP(B2286:B5326,'DOI TUONG'!$C$2:$E$1306,3,FALSE), "")</f>
        <v/>
      </c>
      <c r="H2286" s="66">
        <f t="shared" si="245"/>
        <v>0</v>
      </c>
      <c r="I2286" s="215">
        <f t="shared" si="246"/>
        <v>7.42</v>
      </c>
      <c r="J2286" s="223">
        <v>84</v>
      </c>
      <c r="K2286" s="66" t="str">
        <f t="shared" si="247"/>
        <v>Khá</v>
      </c>
      <c r="L2286" s="66">
        <f t="shared" si="248"/>
        <v>395000</v>
      </c>
      <c r="M2286" s="218" t="str">
        <f t="shared" si="249"/>
        <v/>
      </c>
      <c r="N2286" s="219" t="str">
        <f t="shared" si="250"/>
        <v/>
      </c>
      <c r="O2286" s="219">
        <f t="shared" si="251"/>
        <v>1</v>
      </c>
      <c r="Q2286" s="114">
        <v>1</v>
      </c>
    </row>
    <row r="2287" spans="1:17" ht="21.75" customHeight="1" x14ac:dyDescent="0.3">
      <c r="A2287" s="214">
        <f>SUBTOTAL(9,$Q$22:Q2286)+1</f>
        <v>2265</v>
      </c>
      <c r="B2287" s="223">
        <v>102130195</v>
      </c>
      <c r="C2287" s="223" t="s">
        <v>1225</v>
      </c>
      <c r="D2287" s="223" t="s">
        <v>53</v>
      </c>
      <c r="E2287" s="223">
        <v>17</v>
      </c>
      <c r="F2287" s="223">
        <v>7.42</v>
      </c>
      <c r="G2287" s="66" t="str">
        <f>IFERROR(VLOOKUP(B2287:B5327,'DOI TUONG'!$C$2:$E$1306,3,FALSE), "")</f>
        <v/>
      </c>
      <c r="H2287" s="66">
        <f t="shared" si="245"/>
        <v>0</v>
      </c>
      <c r="I2287" s="215">
        <f t="shared" si="246"/>
        <v>7.42</v>
      </c>
      <c r="J2287" s="223">
        <v>83</v>
      </c>
      <c r="K2287" s="66" t="str">
        <f t="shared" si="247"/>
        <v>Khá</v>
      </c>
      <c r="L2287" s="66">
        <f t="shared" si="248"/>
        <v>395000</v>
      </c>
      <c r="M2287" s="218" t="str">
        <f t="shared" si="249"/>
        <v/>
      </c>
      <c r="N2287" s="219" t="str">
        <f t="shared" si="250"/>
        <v/>
      </c>
      <c r="O2287" s="219">
        <f t="shared" si="251"/>
        <v>1</v>
      </c>
      <c r="Q2287" s="114">
        <v>1</v>
      </c>
    </row>
    <row r="2288" spans="1:17" ht="21.75" customHeight="1" x14ac:dyDescent="0.3">
      <c r="A2288" s="214">
        <f>SUBTOTAL(9,$Q$22:Q2287)+1</f>
        <v>2266</v>
      </c>
      <c r="B2288" s="223">
        <v>110120071</v>
      </c>
      <c r="C2288" s="223" t="s">
        <v>2378</v>
      </c>
      <c r="D2288" s="223" t="s">
        <v>61</v>
      </c>
      <c r="E2288" s="223">
        <v>14.5</v>
      </c>
      <c r="F2288" s="223">
        <v>7.22</v>
      </c>
      <c r="G2288" s="66" t="str">
        <f>IFERROR(VLOOKUP(B2288:B5328,'DOI TUONG'!$C$2:$E$1306,3,FALSE), "")</f>
        <v>LP</v>
      </c>
      <c r="H2288" s="66">
        <f t="shared" si="245"/>
        <v>0.2</v>
      </c>
      <c r="I2288" s="215">
        <f t="shared" si="246"/>
        <v>7.42</v>
      </c>
      <c r="J2288" s="223">
        <v>83</v>
      </c>
      <c r="K2288" s="66" t="str">
        <f t="shared" si="247"/>
        <v>Khá</v>
      </c>
      <c r="L2288" s="66">
        <f t="shared" si="248"/>
        <v>395000</v>
      </c>
      <c r="M2288" s="218" t="str">
        <f t="shared" si="249"/>
        <v/>
      </c>
      <c r="N2288" s="219" t="str">
        <f t="shared" si="250"/>
        <v/>
      </c>
      <c r="O2288" s="219">
        <f t="shared" si="251"/>
        <v>1</v>
      </c>
      <c r="Q2288" s="114">
        <v>1</v>
      </c>
    </row>
    <row r="2289" spans="1:17" ht="21.75" customHeight="1" x14ac:dyDescent="0.3">
      <c r="A2289" s="214">
        <f>SUBTOTAL(9,$Q$22:Q2288)+1</f>
        <v>2267</v>
      </c>
      <c r="B2289" s="223">
        <v>101120326</v>
      </c>
      <c r="C2289" s="223" t="s">
        <v>3198</v>
      </c>
      <c r="D2289" s="223" t="s">
        <v>103</v>
      </c>
      <c r="E2289" s="223">
        <v>17</v>
      </c>
      <c r="F2289" s="223">
        <v>7.42</v>
      </c>
      <c r="G2289" s="66" t="str">
        <f>IFERROR(VLOOKUP(B2289:B5329,'DOI TUONG'!$C$2:$E$1306,3,FALSE), "")</f>
        <v/>
      </c>
      <c r="H2289" s="66">
        <f t="shared" si="245"/>
        <v>0</v>
      </c>
      <c r="I2289" s="215">
        <f t="shared" si="246"/>
        <v>7.42</v>
      </c>
      <c r="J2289" s="223">
        <v>82</v>
      </c>
      <c r="K2289" s="66" t="str">
        <f t="shared" si="247"/>
        <v>Khá</v>
      </c>
      <c r="L2289" s="66">
        <f t="shared" si="248"/>
        <v>395000</v>
      </c>
      <c r="M2289" s="218" t="str">
        <f t="shared" si="249"/>
        <v/>
      </c>
      <c r="N2289" s="219" t="str">
        <f t="shared" si="250"/>
        <v/>
      </c>
      <c r="O2289" s="219">
        <f t="shared" si="251"/>
        <v>1</v>
      </c>
      <c r="Q2289" s="114">
        <v>1</v>
      </c>
    </row>
    <row r="2290" spans="1:17" ht="21.75" customHeight="1" x14ac:dyDescent="0.3">
      <c r="A2290" s="214">
        <f>SUBTOTAL(9,$Q$22:Q2289)+1</f>
        <v>2268</v>
      </c>
      <c r="B2290" s="223">
        <v>106140041</v>
      </c>
      <c r="C2290" s="223" t="s">
        <v>3562</v>
      </c>
      <c r="D2290" s="223" t="s">
        <v>1971</v>
      </c>
      <c r="E2290" s="223">
        <v>17</v>
      </c>
      <c r="F2290" s="223">
        <v>7.42</v>
      </c>
      <c r="G2290" s="66" t="str">
        <f>IFERROR(VLOOKUP(B2290:B5330,'DOI TUONG'!$C$2:$E$1306,3,FALSE), "")</f>
        <v/>
      </c>
      <c r="H2290" s="66">
        <f t="shared" si="245"/>
        <v>0</v>
      </c>
      <c r="I2290" s="215">
        <f t="shared" si="246"/>
        <v>7.42</v>
      </c>
      <c r="J2290" s="223">
        <v>82</v>
      </c>
      <c r="K2290" s="66" t="str">
        <f t="shared" si="247"/>
        <v>Khá</v>
      </c>
      <c r="L2290" s="66">
        <f t="shared" si="248"/>
        <v>395000</v>
      </c>
      <c r="M2290" s="218" t="str">
        <f t="shared" si="249"/>
        <v/>
      </c>
      <c r="N2290" s="219" t="str">
        <f t="shared" si="250"/>
        <v/>
      </c>
      <c r="O2290" s="219">
        <f t="shared" si="251"/>
        <v>1</v>
      </c>
      <c r="Q2290" s="114">
        <v>1</v>
      </c>
    </row>
    <row r="2291" spans="1:17" ht="21.75" customHeight="1" x14ac:dyDescent="0.3">
      <c r="A2291" s="214">
        <f>SUBTOTAL(9,$Q$22:Q2290)+1</f>
        <v>2269</v>
      </c>
      <c r="B2291" s="223">
        <v>110140008</v>
      </c>
      <c r="C2291" s="223" t="s">
        <v>1200</v>
      </c>
      <c r="D2291" s="223" t="s">
        <v>2344</v>
      </c>
      <c r="E2291" s="223">
        <v>23.5</v>
      </c>
      <c r="F2291" s="223">
        <v>7.42</v>
      </c>
      <c r="G2291" s="66" t="str">
        <f>IFERROR(VLOOKUP(B2291:B5331,'DOI TUONG'!$C$2:$E$1306,3,FALSE), "")</f>
        <v/>
      </c>
      <c r="H2291" s="66">
        <f t="shared" si="245"/>
        <v>0</v>
      </c>
      <c r="I2291" s="215">
        <f t="shared" si="246"/>
        <v>7.42</v>
      </c>
      <c r="J2291" s="223">
        <v>82</v>
      </c>
      <c r="K2291" s="66" t="str">
        <f t="shared" si="247"/>
        <v>Khá</v>
      </c>
      <c r="L2291" s="66">
        <f t="shared" si="248"/>
        <v>395000</v>
      </c>
      <c r="M2291" s="218" t="str">
        <f t="shared" si="249"/>
        <v/>
      </c>
      <c r="N2291" s="219" t="str">
        <f t="shared" si="250"/>
        <v/>
      </c>
      <c r="O2291" s="219">
        <f t="shared" si="251"/>
        <v>1</v>
      </c>
      <c r="Q2291" s="114">
        <v>1</v>
      </c>
    </row>
    <row r="2292" spans="1:17" ht="21.75" customHeight="1" x14ac:dyDescent="0.3">
      <c r="A2292" s="214">
        <f>SUBTOTAL(9,$Q$22:Q2291)+1</f>
        <v>2270</v>
      </c>
      <c r="B2292" s="223">
        <v>106130116</v>
      </c>
      <c r="C2292" s="223" t="s">
        <v>440</v>
      </c>
      <c r="D2292" s="223" t="s">
        <v>313</v>
      </c>
      <c r="E2292" s="223">
        <v>20</v>
      </c>
      <c r="F2292" s="223">
        <v>7.42</v>
      </c>
      <c r="G2292" s="66" t="str">
        <f>IFERROR(VLOOKUP(B2292:B5332,'DOI TUONG'!$C$2:$E$1306,3,FALSE), "")</f>
        <v/>
      </c>
      <c r="H2292" s="66">
        <f t="shared" si="245"/>
        <v>0</v>
      </c>
      <c r="I2292" s="215">
        <f t="shared" si="246"/>
        <v>7.42</v>
      </c>
      <c r="J2292" s="223">
        <v>80</v>
      </c>
      <c r="K2292" s="66" t="str">
        <f t="shared" si="247"/>
        <v>Khá</v>
      </c>
      <c r="L2292" s="66">
        <f t="shared" si="248"/>
        <v>395000</v>
      </c>
      <c r="M2292" s="218" t="str">
        <f t="shared" si="249"/>
        <v/>
      </c>
      <c r="N2292" s="219" t="str">
        <f t="shared" si="250"/>
        <v/>
      </c>
      <c r="O2292" s="219">
        <f t="shared" si="251"/>
        <v>1</v>
      </c>
      <c r="Q2292" s="114">
        <v>1</v>
      </c>
    </row>
    <row r="2293" spans="1:17" ht="21.75" customHeight="1" x14ac:dyDescent="0.3">
      <c r="A2293" s="214">
        <f>SUBTOTAL(9,$Q$22:Q2292)+1</f>
        <v>2271</v>
      </c>
      <c r="B2293" s="223">
        <v>101140156</v>
      </c>
      <c r="C2293" s="223" t="s">
        <v>1734</v>
      </c>
      <c r="D2293" s="223" t="s">
        <v>1731</v>
      </c>
      <c r="E2293" s="223">
        <v>18</v>
      </c>
      <c r="F2293" s="223">
        <v>7.11</v>
      </c>
      <c r="G2293" s="66" t="str">
        <f>IFERROR(VLOOKUP(B2293:B5333,'DOI TUONG'!$C$2:$E$1306,3,FALSE), "")</f>
        <v>LT</v>
      </c>
      <c r="H2293" s="66">
        <f t="shared" si="245"/>
        <v>0.3</v>
      </c>
      <c r="I2293" s="215">
        <f t="shared" si="246"/>
        <v>7.41</v>
      </c>
      <c r="J2293" s="223">
        <v>92</v>
      </c>
      <c r="K2293" s="66" t="str">
        <f t="shared" si="247"/>
        <v>Khá</v>
      </c>
      <c r="L2293" s="66">
        <f t="shared" si="248"/>
        <v>395000</v>
      </c>
      <c r="M2293" s="218" t="str">
        <f t="shared" si="249"/>
        <v/>
      </c>
      <c r="N2293" s="219" t="str">
        <f t="shared" si="250"/>
        <v/>
      </c>
      <c r="O2293" s="219">
        <f t="shared" si="251"/>
        <v>1</v>
      </c>
      <c r="Q2293" s="114">
        <v>1</v>
      </c>
    </row>
    <row r="2294" spans="1:17" ht="21.75" customHeight="1" x14ac:dyDescent="0.3">
      <c r="A2294" s="214">
        <f>SUBTOTAL(9,$Q$22:Q2293)+1</f>
        <v>2272</v>
      </c>
      <c r="B2294" s="223">
        <v>101120226</v>
      </c>
      <c r="C2294" s="223" t="s">
        <v>3199</v>
      </c>
      <c r="D2294" s="223" t="s">
        <v>101</v>
      </c>
      <c r="E2294" s="223">
        <v>19.5</v>
      </c>
      <c r="F2294" s="223">
        <v>7.41</v>
      </c>
      <c r="G2294" s="66" t="str">
        <f>IFERROR(VLOOKUP(B2294:B5334,'DOI TUONG'!$C$2:$E$1306,3,FALSE), "")</f>
        <v/>
      </c>
      <c r="H2294" s="66">
        <f t="shared" si="245"/>
        <v>0</v>
      </c>
      <c r="I2294" s="215">
        <f t="shared" si="246"/>
        <v>7.41</v>
      </c>
      <c r="J2294" s="223">
        <v>89</v>
      </c>
      <c r="K2294" s="66" t="str">
        <f t="shared" si="247"/>
        <v>Khá</v>
      </c>
      <c r="L2294" s="66">
        <f t="shared" si="248"/>
        <v>395000</v>
      </c>
      <c r="M2294" s="218" t="str">
        <f t="shared" si="249"/>
        <v/>
      </c>
      <c r="N2294" s="219" t="str">
        <f t="shared" si="250"/>
        <v/>
      </c>
      <c r="O2294" s="219">
        <f t="shared" si="251"/>
        <v>1</v>
      </c>
      <c r="Q2294" s="114">
        <v>1</v>
      </c>
    </row>
    <row r="2295" spans="1:17" ht="21.75" customHeight="1" x14ac:dyDescent="0.3">
      <c r="A2295" s="214">
        <f>SUBTOTAL(9,$Q$22:Q2294)+1</f>
        <v>2273</v>
      </c>
      <c r="B2295" s="223">
        <v>118130166</v>
      </c>
      <c r="C2295" s="223" t="s">
        <v>1634</v>
      </c>
      <c r="D2295" s="223" t="s">
        <v>59</v>
      </c>
      <c r="E2295" s="223">
        <v>19</v>
      </c>
      <c r="F2295" s="223">
        <v>7.41</v>
      </c>
      <c r="G2295" s="66" t="str">
        <f>IFERROR(VLOOKUP(B2295:B5335,'DOI TUONG'!$C$2:$E$1306,3,FALSE), "")</f>
        <v/>
      </c>
      <c r="H2295" s="66">
        <f t="shared" si="245"/>
        <v>0</v>
      </c>
      <c r="I2295" s="215">
        <f t="shared" si="246"/>
        <v>7.41</v>
      </c>
      <c r="J2295" s="223">
        <v>88</v>
      </c>
      <c r="K2295" s="66" t="str">
        <f t="shared" si="247"/>
        <v>Khá</v>
      </c>
      <c r="L2295" s="66">
        <f t="shared" si="248"/>
        <v>395000</v>
      </c>
      <c r="M2295" s="218" t="str">
        <f t="shared" si="249"/>
        <v/>
      </c>
      <c r="N2295" s="219" t="str">
        <f t="shared" si="250"/>
        <v/>
      </c>
      <c r="O2295" s="219">
        <f t="shared" si="251"/>
        <v>1</v>
      </c>
      <c r="Q2295" s="114">
        <v>1</v>
      </c>
    </row>
    <row r="2296" spans="1:17" ht="21.75" customHeight="1" x14ac:dyDescent="0.3">
      <c r="A2296" s="214">
        <f>SUBTOTAL(9,$Q$22:Q2295)+1</f>
        <v>2274</v>
      </c>
      <c r="B2296" s="223">
        <v>107110399</v>
      </c>
      <c r="C2296" s="223" t="s">
        <v>2083</v>
      </c>
      <c r="D2296" s="223" t="s">
        <v>112</v>
      </c>
      <c r="E2296" s="223">
        <v>17</v>
      </c>
      <c r="F2296" s="223">
        <v>7.41</v>
      </c>
      <c r="G2296" s="66" t="str">
        <f>IFERROR(VLOOKUP(B2296:B5336,'DOI TUONG'!$C$2:$E$1306,3,FALSE), "")</f>
        <v/>
      </c>
      <c r="H2296" s="66">
        <f t="shared" si="245"/>
        <v>0</v>
      </c>
      <c r="I2296" s="215">
        <f t="shared" si="246"/>
        <v>7.41</v>
      </c>
      <c r="J2296" s="223">
        <v>87</v>
      </c>
      <c r="K2296" s="66" t="str">
        <f t="shared" si="247"/>
        <v>Khá</v>
      </c>
      <c r="L2296" s="66">
        <f t="shared" si="248"/>
        <v>395000</v>
      </c>
      <c r="M2296" s="218" t="str">
        <f t="shared" si="249"/>
        <v/>
      </c>
      <c r="N2296" s="219" t="str">
        <f t="shared" si="250"/>
        <v/>
      </c>
      <c r="O2296" s="219">
        <f t="shared" si="251"/>
        <v>1</v>
      </c>
      <c r="Q2296" s="114">
        <v>1</v>
      </c>
    </row>
    <row r="2297" spans="1:17" ht="21.75" customHeight="1" x14ac:dyDescent="0.3">
      <c r="A2297" s="214">
        <f>SUBTOTAL(9,$Q$22:Q2296)+1</f>
        <v>2275</v>
      </c>
      <c r="B2297" s="223">
        <v>117120148</v>
      </c>
      <c r="C2297" s="223" t="s">
        <v>1138</v>
      </c>
      <c r="D2297" s="223" t="s">
        <v>92</v>
      </c>
      <c r="E2297" s="223">
        <v>15</v>
      </c>
      <c r="F2297" s="223">
        <v>7.41</v>
      </c>
      <c r="G2297" s="66" t="str">
        <f>IFERROR(VLOOKUP(B2297:B5337,'DOI TUONG'!$C$2:$E$1306,3,FALSE), "")</f>
        <v/>
      </c>
      <c r="H2297" s="66">
        <f t="shared" si="245"/>
        <v>0</v>
      </c>
      <c r="I2297" s="215">
        <f t="shared" si="246"/>
        <v>7.41</v>
      </c>
      <c r="J2297" s="223">
        <v>87</v>
      </c>
      <c r="K2297" s="66" t="str">
        <f t="shared" si="247"/>
        <v>Khá</v>
      </c>
      <c r="L2297" s="66">
        <f t="shared" si="248"/>
        <v>395000</v>
      </c>
      <c r="M2297" s="218" t="str">
        <f t="shared" si="249"/>
        <v/>
      </c>
      <c r="N2297" s="219" t="str">
        <f t="shared" si="250"/>
        <v/>
      </c>
      <c r="O2297" s="219">
        <f t="shared" si="251"/>
        <v>1</v>
      </c>
      <c r="Q2297" s="114">
        <v>1</v>
      </c>
    </row>
    <row r="2298" spans="1:17" ht="21.75" customHeight="1" x14ac:dyDescent="0.3">
      <c r="A2298" s="214">
        <f>SUBTOTAL(9,$Q$22:Q2297)+1</f>
        <v>2276</v>
      </c>
      <c r="B2298" s="223">
        <v>105140152</v>
      </c>
      <c r="C2298" s="223" t="s">
        <v>1873</v>
      </c>
      <c r="D2298" s="223" t="s">
        <v>1869</v>
      </c>
      <c r="E2298" s="223">
        <v>20</v>
      </c>
      <c r="F2298" s="223">
        <v>7.41</v>
      </c>
      <c r="G2298" s="66" t="str">
        <f>IFERROR(VLOOKUP(B2298:B5338,'DOI TUONG'!$C$2:$E$1306,3,FALSE), "")</f>
        <v/>
      </c>
      <c r="H2298" s="66">
        <f t="shared" si="245"/>
        <v>0</v>
      </c>
      <c r="I2298" s="215">
        <f t="shared" si="246"/>
        <v>7.41</v>
      </c>
      <c r="J2298" s="223">
        <v>86</v>
      </c>
      <c r="K2298" s="66" t="str">
        <f t="shared" si="247"/>
        <v>Khá</v>
      </c>
      <c r="L2298" s="66">
        <f t="shared" si="248"/>
        <v>395000</v>
      </c>
      <c r="M2298" s="218" t="str">
        <f t="shared" si="249"/>
        <v/>
      </c>
      <c r="N2298" s="219" t="str">
        <f t="shared" si="250"/>
        <v/>
      </c>
      <c r="O2298" s="219">
        <f t="shared" si="251"/>
        <v>1</v>
      </c>
      <c r="Q2298" s="114">
        <v>1</v>
      </c>
    </row>
    <row r="2299" spans="1:17" ht="21.75" customHeight="1" x14ac:dyDescent="0.3">
      <c r="A2299" s="214">
        <f>SUBTOTAL(9,$Q$22:Q2298)+1</f>
        <v>2277</v>
      </c>
      <c r="B2299" s="223">
        <v>118140004</v>
      </c>
      <c r="C2299" s="223" t="s">
        <v>3838</v>
      </c>
      <c r="D2299" s="223" t="s">
        <v>2183</v>
      </c>
      <c r="E2299" s="223">
        <v>23</v>
      </c>
      <c r="F2299" s="223">
        <v>7.41</v>
      </c>
      <c r="G2299" s="66" t="str">
        <f>IFERROR(VLOOKUP(B2299:B5339,'DOI TUONG'!$C$2:$E$1306,3,FALSE), "")</f>
        <v/>
      </c>
      <c r="H2299" s="66">
        <f t="shared" si="245"/>
        <v>0</v>
      </c>
      <c r="I2299" s="215">
        <f t="shared" si="246"/>
        <v>7.41</v>
      </c>
      <c r="J2299" s="223">
        <v>86</v>
      </c>
      <c r="K2299" s="66" t="str">
        <f t="shared" si="247"/>
        <v>Khá</v>
      </c>
      <c r="L2299" s="66">
        <f t="shared" si="248"/>
        <v>395000</v>
      </c>
      <c r="M2299" s="218" t="str">
        <f t="shared" si="249"/>
        <v/>
      </c>
      <c r="N2299" s="219" t="str">
        <f t="shared" si="250"/>
        <v/>
      </c>
      <c r="O2299" s="219">
        <f t="shared" si="251"/>
        <v>1</v>
      </c>
      <c r="Q2299" s="114">
        <v>1</v>
      </c>
    </row>
    <row r="2300" spans="1:17" ht="21.75" customHeight="1" x14ac:dyDescent="0.3">
      <c r="A2300" s="214">
        <f>SUBTOTAL(9,$Q$22:Q2299)+1</f>
        <v>2278</v>
      </c>
      <c r="B2300" s="223">
        <v>105110099</v>
      </c>
      <c r="C2300" s="223" t="s">
        <v>3499</v>
      </c>
      <c r="D2300" s="223" t="s">
        <v>285</v>
      </c>
      <c r="E2300" s="223">
        <v>15</v>
      </c>
      <c r="F2300" s="223">
        <v>7.41</v>
      </c>
      <c r="G2300" s="66" t="str">
        <f>IFERROR(VLOOKUP(B2300:B5340,'DOI TUONG'!$C$2:$E$1306,3,FALSE), "")</f>
        <v/>
      </c>
      <c r="H2300" s="66">
        <f t="shared" si="245"/>
        <v>0</v>
      </c>
      <c r="I2300" s="215">
        <f t="shared" si="246"/>
        <v>7.41</v>
      </c>
      <c r="J2300" s="223">
        <v>85</v>
      </c>
      <c r="K2300" s="66" t="str">
        <f t="shared" si="247"/>
        <v>Khá</v>
      </c>
      <c r="L2300" s="66">
        <f t="shared" si="248"/>
        <v>395000</v>
      </c>
      <c r="M2300" s="218" t="str">
        <f t="shared" si="249"/>
        <v/>
      </c>
      <c r="N2300" s="219" t="str">
        <f t="shared" si="250"/>
        <v/>
      </c>
      <c r="O2300" s="219">
        <f t="shared" si="251"/>
        <v>1</v>
      </c>
      <c r="Q2300" s="114">
        <v>1</v>
      </c>
    </row>
    <row r="2301" spans="1:17" ht="21.75" customHeight="1" x14ac:dyDescent="0.3">
      <c r="A2301" s="214">
        <f>SUBTOTAL(9,$Q$22:Q2300)+1</f>
        <v>2279</v>
      </c>
      <c r="B2301" s="223">
        <v>101140071</v>
      </c>
      <c r="C2301" s="223" t="s">
        <v>3200</v>
      </c>
      <c r="D2301" s="223" t="s">
        <v>2574</v>
      </c>
      <c r="E2301" s="223">
        <v>20</v>
      </c>
      <c r="F2301" s="223">
        <v>7.41</v>
      </c>
      <c r="G2301" s="66" t="str">
        <f>IFERROR(VLOOKUP(B2301:B5341,'DOI TUONG'!$C$2:$E$1306,3,FALSE), "")</f>
        <v/>
      </c>
      <c r="H2301" s="66">
        <f t="shared" si="245"/>
        <v>0</v>
      </c>
      <c r="I2301" s="215">
        <f t="shared" si="246"/>
        <v>7.41</v>
      </c>
      <c r="J2301" s="223">
        <v>84</v>
      </c>
      <c r="K2301" s="66" t="str">
        <f t="shared" si="247"/>
        <v>Khá</v>
      </c>
      <c r="L2301" s="66">
        <f t="shared" si="248"/>
        <v>395000</v>
      </c>
      <c r="M2301" s="218" t="str">
        <f t="shared" si="249"/>
        <v/>
      </c>
      <c r="N2301" s="219" t="str">
        <f t="shared" si="250"/>
        <v/>
      </c>
      <c r="O2301" s="219">
        <f t="shared" si="251"/>
        <v>1</v>
      </c>
      <c r="Q2301" s="114">
        <v>1</v>
      </c>
    </row>
    <row r="2302" spans="1:17" ht="21.75" customHeight="1" x14ac:dyDescent="0.3">
      <c r="A2302" s="214">
        <f>SUBTOTAL(9,$Q$22:Q2301)+1</f>
        <v>2280</v>
      </c>
      <c r="B2302" s="223">
        <v>102110193</v>
      </c>
      <c r="C2302" s="223" t="s">
        <v>3377</v>
      </c>
      <c r="D2302" s="223" t="s">
        <v>205</v>
      </c>
      <c r="E2302" s="223">
        <v>16</v>
      </c>
      <c r="F2302" s="223">
        <v>7.41</v>
      </c>
      <c r="G2302" s="66" t="str">
        <f>IFERROR(VLOOKUP(B2302:B5342,'DOI TUONG'!$C$2:$E$1306,3,FALSE), "")</f>
        <v/>
      </c>
      <c r="H2302" s="66">
        <f t="shared" si="245"/>
        <v>0</v>
      </c>
      <c r="I2302" s="215">
        <f t="shared" si="246"/>
        <v>7.41</v>
      </c>
      <c r="J2302" s="223">
        <v>84</v>
      </c>
      <c r="K2302" s="66" t="str">
        <f t="shared" si="247"/>
        <v>Khá</v>
      </c>
      <c r="L2302" s="66">
        <f t="shared" si="248"/>
        <v>395000</v>
      </c>
      <c r="M2302" s="218" t="str">
        <f t="shared" si="249"/>
        <v/>
      </c>
      <c r="N2302" s="219" t="str">
        <f t="shared" si="250"/>
        <v/>
      </c>
      <c r="O2302" s="219">
        <f t="shared" si="251"/>
        <v>1</v>
      </c>
      <c r="Q2302" s="114">
        <v>1</v>
      </c>
    </row>
    <row r="2303" spans="1:17" ht="21.75" customHeight="1" x14ac:dyDescent="0.3">
      <c r="A2303" s="214">
        <f>SUBTOTAL(9,$Q$22:Q2302)+1</f>
        <v>2281</v>
      </c>
      <c r="B2303" s="223">
        <v>103130195</v>
      </c>
      <c r="C2303" s="223" t="s">
        <v>1503</v>
      </c>
      <c r="D2303" s="223" t="s">
        <v>314</v>
      </c>
      <c r="E2303" s="223">
        <v>18</v>
      </c>
      <c r="F2303" s="223">
        <v>7.41</v>
      </c>
      <c r="G2303" s="66" t="str">
        <f>IFERROR(VLOOKUP(B2303:B5343,'DOI TUONG'!$C$2:$E$1306,3,FALSE), "")</f>
        <v/>
      </c>
      <c r="H2303" s="66">
        <f t="shared" si="245"/>
        <v>0</v>
      </c>
      <c r="I2303" s="215">
        <f t="shared" si="246"/>
        <v>7.41</v>
      </c>
      <c r="J2303" s="223">
        <v>83</v>
      </c>
      <c r="K2303" s="66" t="str">
        <f t="shared" si="247"/>
        <v>Khá</v>
      </c>
      <c r="L2303" s="66">
        <f t="shared" si="248"/>
        <v>395000</v>
      </c>
      <c r="M2303" s="218" t="str">
        <f t="shared" si="249"/>
        <v/>
      </c>
      <c r="N2303" s="219" t="str">
        <f t="shared" si="250"/>
        <v/>
      </c>
      <c r="O2303" s="219">
        <f t="shared" si="251"/>
        <v>1</v>
      </c>
      <c r="Q2303" s="114">
        <v>1</v>
      </c>
    </row>
    <row r="2304" spans="1:17" ht="21.75" customHeight="1" x14ac:dyDescent="0.3">
      <c r="A2304" s="214">
        <f>SUBTOTAL(9,$Q$22:Q2303)+1</f>
        <v>2282</v>
      </c>
      <c r="B2304" s="223">
        <v>109110164</v>
      </c>
      <c r="C2304" s="223" t="s">
        <v>3867</v>
      </c>
      <c r="D2304" s="223" t="s">
        <v>40</v>
      </c>
      <c r="E2304" s="223">
        <v>18.5</v>
      </c>
      <c r="F2304" s="223">
        <v>7.41</v>
      </c>
      <c r="G2304" s="66" t="str">
        <f>IFERROR(VLOOKUP(B2304:B5344,'DOI TUONG'!$C$2:$E$1306,3,FALSE), "")</f>
        <v/>
      </c>
      <c r="H2304" s="66">
        <f t="shared" si="245"/>
        <v>0</v>
      </c>
      <c r="I2304" s="215">
        <f t="shared" si="246"/>
        <v>7.41</v>
      </c>
      <c r="J2304" s="223">
        <v>83</v>
      </c>
      <c r="K2304" s="66" t="str">
        <f t="shared" si="247"/>
        <v>Khá</v>
      </c>
      <c r="L2304" s="66">
        <f t="shared" si="248"/>
        <v>395000</v>
      </c>
      <c r="M2304" s="218" t="str">
        <f t="shared" si="249"/>
        <v/>
      </c>
      <c r="N2304" s="219" t="str">
        <f t="shared" si="250"/>
        <v/>
      </c>
      <c r="O2304" s="219">
        <f t="shared" si="251"/>
        <v>1</v>
      </c>
      <c r="Q2304" s="114">
        <v>1</v>
      </c>
    </row>
    <row r="2305" spans="1:17" ht="21.75" customHeight="1" x14ac:dyDescent="0.3">
      <c r="A2305" s="214">
        <f>SUBTOTAL(9,$Q$22:Q2304)+1</f>
        <v>2283</v>
      </c>
      <c r="B2305" s="223">
        <v>110110510</v>
      </c>
      <c r="C2305" s="223" t="s">
        <v>2908</v>
      </c>
      <c r="D2305" s="223" t="s">
        <v>147</v>
      </c>
      <c r="E2305" s="223">
        <v>19</v>
      </c>
      <c r="F2305" s="223">
        <v>7.21</v>
      </c>
      <c r="G2305" s="66" t="str">
        <f>IFERROR(VLOOKUP(B2305:B5345,'DOI TUONG'!$C$2:$E$1306,3,FALSE), "")</f>
        <v>LP</v>
      </c>
      <c r="H2305" s="66">
        <f t="shared" si="245"/>
        <v>0.2</v>
      </c>
      <c r="I2305" s="215">
        <f t="shared" si="246"/>
        <v>7.41</v>
      </c>
      <c r="J2305" s="223">
        <v>82</v>
      </c>
      <c r="K2305" s="66" t="str">
        <f t="shared" si="247"/>
        <v>Khá</v>
      </c>
      <c r="L2305" s="66">
        <f t="shared" si="248"/>
        <v>395000</v>
      </c>
      <c r="M2305" s="218" t="str">
        <f t="shared" si="249"/>
        <v/>
      </c>
      <c r="N2305" s="219" t="str">
        <f t="shared" si="250"/>
        <v/>
      </c>
      <c r="O2305" s="219">
        <f t="shared" si="251"/>
        <v>1</v>
      </c>
      <c r="Q2305" s="114">
        <v>1</v>
      </c>
    </row>
    <row r="2306" spans="1:17" ht="21.75" customHeight="1" x14ac:dyDescent="0.3">
      <c r="A2306" s="214">
        <f>SUBTOTAL(9,$Q$22:Q2305)+1</f>
        <v>2284</v>
      </c>
      <c r="B2306" s="223">
        <v>101110477</v>
      </c>
      <c r="C2306" s="223" t="s">
        <v>3201</v>
      </c>
      <c r="D2306" s="223" t="s">
        <v>100</v>
      </c>
      <c r="E2306" s="223">
        <v>21</v>
      </c>
      <c r="F2306" s="223">
        <v>7.41</v>
      </c>
      <c r="G2306" s="66" t="str">
        <f>IFERROR(VLOOKUP(B2306:B5346,'DOI TUONG'!$C$2:$E$1306,3,FALSE), "")</f>
        <v/>
      </c>
      <c r="H2306" s="66">
        <f t="shared" si="245"/>
        <v>0</v>
      </c>
      <c r="I2306" s="215">
        <f t="shared" si="246"/>
        <v>7.41</v>
      </c>
      <c r="J2306" s="223">
        <v>81</v>
      </c>
      <c r="K2306" s="66" t="str">
        <f t="shared" si="247"/>
        <v>Khá</v>
      </c>
      <c r="L2306" s="66">
        <f t="shared" si="248"/>
        <v>395000</v>
      </c>
      <c r="M2306" s="218" t="str">
        <f t="shared" si="249"/>
        <v/>
      </c>
      <c r="N2306" s="219" t="str">
        <f t="shared" si="250"/>
        <v/>
      </c>
      <c r="O2306" s="219">
        <f t="shared" si="251"/>
        <v>1</v>
      </c>
      <c r="Q2306" s="114">
        <v>1</v>
      </c>
    </row>
    <row r="2307" spans="1:17" ht="21.75" customHeight="1" x14ac:dyDescent="0.3">
      <c r="A2307" s="214">
        <f>SUBTOTAL(9,$Q$22:Q2306)+1</f>
        <v>2285</v>
      </c>
      <c r="B2307" s="223">
        <v>105120298</v>
      </c>
      <c r="C2307" s="223" t="s">
        <v>3500</v>
      </c>
      <c r="D2307" s="223" t="s">
        <v>153</v>
      </c>
      <c r="E2307" s="223">
        <v>16</v>
      </c>
      <c r="F2307" s="223">
        <v>7.41</v>
      </c>
      <c r="G2307" s="66" t="str">
        <f>IFERROR(VLOOKUP(B2307:B5347,'DOI TUONG'!$C$2:$E$1306,3,FALSE), "")</f>
        <v/>
      </c>
      <c r="H2307" s="66">
        <f t="shared" si="245"/>
        <v>0</v>
      </c>
      <c r="I2307" s="215">
        <f t="shared" si="246"/>
        <v>7.41</v>
      </c>
      <c r="J2307" s="223">
        <v>81</v>
      </c>
      <c r="K2307" s="66" t="str">
        <f t="shared" si="247"/>
        <v>Khá</v>
      </c>
      <c r="L2307" s="66">
        <f t="shared" si="248"/>
        <v>395000</v>
      </c>
      <c r="M2307" s="218" t="str">
        <f t="shared" si="249"/>
        <v/>
      </c>
      <c r="N2307" s="219" t="str">
        <f t="shared" si="250"/>
        <v/>
      </c>
      <c r="O2307" s="219">
        <f t="shared" si="251"/>
        <v>1</v>
      </c>
      <c r="Q2307" s="114">
        <v>1</v>
      </c>
    </row>
    <row r="2308" spans="1:17" ht="21.75" customHeight="1" x14ac:dyDescent="0.3">
      <c r="A2308" s="214">
        <f>SUBTOTAL(9,$Q$22:Q2307)+1</f>
        <v>2286</v>
      </c>
      <c r="B2308" s="223">
        <v>117120061</v>
      </c>
      <c r="C2308" s="223" t="s">
        <v>2162</v>
      </c>
      <c r="D2308" s="223" t="s">
        <v>189</v>
      </c>
      <c r="E2308" s="223">
        <v>19</v>
      </c>
      <c r="F2308" s="223">
        <v>7.41</v>
      </c>
      <c r="G2308" s="66" t="str">
        <f>IFERROR(VLOOKUP(B2308:B5348,'DOI TUONG'!$C$2:$E$1306,3,FALSE), "")</f>
        <v/>
      </c>
      <c r="H2308" s="66">
        <f t="shared" si="245"/>
        <v>0</v>
      </c>
      <c r="I2308" s="215">
        <f t="shared" si="246"/>
        <v>7.41</v>
      </c>
      <c r="J2308" s="223">
        <v>81</v>
      </c>
      <c r="K2308" s="66" t="str">
        <f t="shared" si="247"/>
        <v>Khá</v>
      </c>
      <c r="L2308" s="66">
        <f t="shared" si="248"/>
        <v>395000</v>
      </c>
      <c r="M2308" s="218" t="str">
        <f t="shared" si="249"/>
        <v/>
      </c>
      <c r="N2308" s="219" t="str">
        <f t="shared" si="250"/>
        <v/>
      </c>
      <c r="O2308" s="219">
        <f t="shared" si="251"/>
        <v>1</v>
      </c>
      <c r="Q2308" s="114">
        <v>1</v>
      </c>
    </row>
    <row r="2309" spans="1:17" ht="21.75" customHeight="1" x14ac:dyDescent="0.3">
      <c r="A2309" s="214">
        <f>SUBTOTAL(9,$Q$22:Q2308)+1</f>
        <v>2287</v>
      </c>
      <c r="B2309" s="223">
        <v>109110128</v>
      </c>
      <c r="C2309" s="223" t="s">
        <v>2285</v>
      </c>
      <c r="D2309" s="223" t="s">
        <v>128</v>
      </c>
      <c r="E2309" s="223">
        <v>18.5</v>
      </c>
      <c r="F2309" s="223">
        <v>7.41</v>
      </c>
      <c r="G2309" s="66" t="str">
        <f>IFERROR(VLOOKUP(B2309:B5349,'DOI TUONG'!$C$2:$E$1306,3,FALSE), "")</f>
        <v/>
      </c>
      <c r="H2309" s="66">
        <f t="shared" si="245"/>
        <v>0</v>
      </c>
      <c r="I2309" s="215">
        <f t="shared" si="246"/>
        <v>7.41</v>
      </c>
      <c r="J2309" s="223">
        <v>81</v>
      </c>
      <c r="K2309" s="66" t="str">
        <f t="shared" si="247"/>
        <v>Khá</v>
      </c>
      <c r="L2309" s="66">
        <f t="shared" si="248"/>
        <v>395000</v>
      </c>
      <c r="M2309" s="218" t="str">
        <f t="shared" si="249"/>
        <v/>
      </c>
      <c r="N2309" s="219" t="str">
        <f t="shared" si="250"/>
        <v/>
      </c>
      <c r="O2309" s="219">
        <f t="shared" si="251"/>
        <v>1</v>
      </c>
      <c r="Q2309" s="114">
        <v>1</v>
      </c>
    </row>
    <row r="2310" spans="1:17" ht="21.75" customHeight="1" x14ac:dyDescent="0.3">
      <c r="A2310" s="214">
        <f>SUBTOTAL(9,$Q$22:Q2309)+1</f>
        <v>2288</v>
      </c>
      <c r="B2310" s="223">
        <v>121140060</v>
      </c>
      <c r="C2310" s="223" t="s">
        <v>2129</v>
      </c>
      <c r="D2310" s="223" t="s">
        <v>2118</v>
      </c>
      <c r="E2310" s="223">
        <v>23</v>
      </c>
      <c r="F2310" s="223">
        <v>7.4</v>
      </c>
      <c r="G2310" s="66" t="str">
        <f>IFERROR(VLOOKUP(B2310:B5350,'DOI TUONG'!$C$2:$E$1306,3,FALSE), "")</f>
        <v/>
      </c>
      <c r="H2310" s="66">
        <f t="shared" si="245"/>
        <v>0</v>
      </c>
      <c r="I2310" s="215">
        <f t="shared" si="246"/>
        <v>7.4</v>
      </c>
      <c r="J2310" s="223">
        <v>90</v>
      </c>
      <c r="K2310" s="66" t="str">
        <f t="shared" si="247"/>
        <v>Khá</v>
      </c>
      <c r="L2310" s="66">
        <f t="shared" si="248"/>
        <v>395000</v>
      </c>
      <c r="M2310" s="218" t="str">
        <f t="shared" si="249"/>
        <v/>
      </c>
      <c r="N2310" s="219" t="str">
        <f t="shared" si="250"/>
        <v/>
      </c>
      <c r="O2310" s="219">
        <f t="shared" si="251"/>
        <v>1</v>
      </c>
      <c r="Q2310" s="114">
        <v>1</v>
      </c>
    </row>
    <row r="2311" spans="1:17" ht="21.75" customHeight="1" x14ac:dyDescent="0.3">
      <c r="A2311" s="214">
        <f>SUBTOTAL(9,$Q$22:Q2310)+1</f>
        <v>2289</v>
      </c>
      <c r="B2311" s="223">
        <v>118110162</v>
      </c>
      <c r="C2311" s="223" t="s">
        <v>443</v>
      </c>
      <c r="D2311" s="223" t="s">
        <v>95</v>
      </c>
      <c r="E2311" s="223">
        <v>20</v>
      </c>
      <c r="F2311" s="223">
        <v>7.4</v>
      </c>
      <c r="G2311" s="66" t="str">
        <f>IFERROR(VLOOKUP(B2311:B5351,'DOI TUONG'!$C$2:$E$1306,3,FALSE), "")</f>
        <v/>
      </c>
      <c r="H2311" s="66">
        <f t="shared" si="245"/>
        <v>0</v>
      </c>
      <c r="I2311" s="215">
        <f t="shared" si="246"/>
        <v>7.4</v>
      </c>
      <c r="J2311" s="223">
        <v>88</v>
      </c>
      <c r="K2311" s="66" t="str">
        <f t="shared" si="247"/>
        <v>Khá</v>
      </c>
      <c r="L2311" s="66">
        <f t="shared" si="248"/>
        <v>395000</v>
      </c>
      <c r="M2311" s="218" t="str">
        <f t="shared" si="249"/>
        <v/>
      </c>
      <c r="N2311" s="219" t="str">
        <f t="shared" si="250"/>
        <v/>
      </c>
      <c r="O2311" s="219">
        <f t="shared" si="251"/>
        <v>1</v>
      </c>
      <c r="Q2311" s="114">
        <v>1</v>
      </c>
    </row>
    <row r="2312" spans="1:17" ht="21.75" customHeight="1" x14ac:dyDescent="0.3">
      <c r="A2312" s="214">
        <f>SUBTOTAL(9,$Q$22:Q2311)+1</f>
        <v>2290</v>
      </c>
      <c r="B2312" s="223">
        <v>110110278</v>
      </c>
      <c r="C2312" s="223" t="s">
        <v>1539</v>
      </c>
      <c r="D2312" s="223" t="s">
        <v>175</v>
      </c>
      <c r="E2312" s="223">
        <v>19</v>
      </c>
      <c r="F2312" s="223">
        <v>7.4</v>
      </c>
      <c r="G2312" s="66" t="str">
        <f>IFERROR(VLOOKUP(B2312:B5352,'DOI TUONG'!$C$2:$E$1306,3,FALSE), "")</f>
        <v/>
      </c>
      <c r="H2312" s="66">
        <f t="shared" si="245"/>
        <v>0</v>
      </c>
      <c r="I2312" s="215">
        <f t="shared" si="246"/>
        <v>7.4</v>
      </c>
      <c r="J2312" s="223">
        <v>88</v>
      </c>
      <c r="K2312" s="66" t="str">
        <f t="shared" si="247"/>
        <v>Khá</v>
      </c>
      <c r="L2312" s="66">
        <f t="shared" si="248"/>
        <v>395000</v>
      </c>
      <c r="M2312" s="218" t="str">
        <f t="shared" si="249"/>
        <v/>
      </c>
      <c r="N2312" s="219" t="str">
        <f t="shared" si="250"/>
        <v/>
      </c>
      <c r="O2312" s="219">
        <f t="shared" si="251"/>
        <v>1</v>
      </c>
      <c r="Q2312" s="114">
        <v>1</v>
      </c>
    </row>
    <row r="2313" spans="1:17" ht="21.75" customHeight="1" x14ac:dyDescent="0.3">
      <c r="A2313" s="214">
        <f>SUBTOTAL(9,$Q$22:Q2312)+1</f>
        <v>2291</v>
      </c>
      <c r="B2313" s="223">
        <v>105130252</v>
      </c>
      <c r="C2313" s="223" t="s">
        <v>3501</v>
      </c>
      <c r="D2313" s="223" t="s">
        <v>181</v>
      </c>
      <c r="E2313" s="223">
        <v>20.5</v>
      </c>
      <c r="F2313" s="223">
        <v>7.4</v>
      </c>
      <c r="G2313" s="66" t="str">
        <f>IFERROR(VLOOKUP(B2313:B5353,'DOI TUONG'!$C$2:$E$1306,3,FALSE), "")</f>
        <v/>
      </c>
      <c r="H2313" s="66">
        <f t="shared" si="245"/>
        <v>0</v>
      </c>
      <c r="I2313" s="215">
        <f t="shared" si="246"/>
        <v>7.4</v>
      </c>
      <c r="J2313" s="223">
        <v>87</v>
      </c>
      <c r="K2313" s="66" t="str">
        <f t="shared" si="247"/>
        <v>Khá</v>
      </c>
      <c r="L2313" s="66">
        <f t="shared" si="248"/>
        <v>395000</v>
      </c>
      <c r="M2313" s="218" t="str">
        <f t="shared" si="249"/>
        <v/>
      </c>
      <c r="N2313" s="219" t="str">
        <f t="shared" si="250"/>
        <v/>
      </c>
      <c r="O2313" s="219">
        <f t="shared" si="251"/>
        <v>1</v>
      </c>
      <c r="Q2313" s="114">
        <v>1</v>
      </c>
    </row>
    <row r="2314" spans="1:17" ht="21.75" customHeight="1" x14ac:dyDescent="0.3">
      <c r="A2314" s="214">
        <f>SUBTOTAL(9,$Q$22:Q2313)+1</f>
        <v>2292</v>
      </c>
      <c r="B2314" s="223">
        <v>118120048</v>
      </c>
      <c r="C2314" s="223" t="s">
        <v>2240</v>
      </c>
      <c r="D2314" s="223" t="s">
        <v>82</v>
      </c>
      <c r="E2314" s="223">
        <v>19</v>
      </c>
      <c r="F2314" s="223">
        <v>7.4</v>
      </c>
      <c r="G2314" s="66" t="str">
        <f>IFERROR(VLOOKUP(B2314:B5354,'DOI TUONG'!$C$2:$E$1306,3,FALSE), "")</f>
        <v/>
      </c>
      <c r="H2314" s="66">
        <f t="shared" si="245"/>
        <v>0</v>
      </c>
      <c r="I2314" s="215">
        <f t="shared" si="246"/>
        <v>7.4</v>
      </c>
      <c r="J2314" s="223">
        <v>87</v>
      </c>
      <c r="K2314" s="66" t="str">
        <f t="shared" si="247"/>
        <v>Khá</v>
      </c>
      <c r="L2314" s="66">
        <f t="shared" si="248"/>
        <v>395000</v>
      </c>
      <c r="M2314" s="218" t="str">
        <f t="shared" si="249"/>
        <v/>
      </c>
      <c r="N2314" s="219" t="str">
        <f t="shared" si="250"/>
        <v/>
      </c>
      <c r="O2314" s="219">
        <f t="shared" si="251"/>
        <v>1</v>
      </c>
      <c r="Q2314" s="114">
        <v>1</v>
      </c>
    </row>
    <row r="2315" spans="1:17" ht="21.75" customHeight="1" x14ac:dyDescent="0.3">
      <c r="A2315" s="214">
        <f>SUBTOTAL(9,$Q$22:Q2314)+1</f>
        <v>2293</v>
      </c>
      <c r="B2315" s="223">
        <v>110140022</v>
      </c>
      <c r="C2315" s="223" t="s">
        <v>3972</v>
      </c>
      <c r="D2315" s="223" t="s">
        <v>2300</v>
      </c>
      <c r="E2315" s="223">
        <v>29</v>
      </c>
      <c r="F2315" s="223">
        <v>7.4</v>
      </c>
      <c r="G2315" s="66" t="str">
        <f>IFERROR(VLOOKUP(B2315:B5355,'DOI TUONG'!$C$2:$E$1306,3,FALSE), "")</f>
        <v/>
      </c>
      <c r="H2315" s="66">
        <f t="shared" si="245"/>
        <v>0</v>
      </c>
      <c r="I2315" s="215">
        <f t="shared" si="246"/>
        <v>7.4</v>
      </c>
      <c r="J2315" s="223">
        <v>87</v>
      </c>
      <c r="K2315" s="66" t="str">
        <f t="shared" si="247"/>
        <v>Khá</v>
      </c>
      <c r="L2315" s="66">
        <f t="shared" si="248"/>
        <v>395000</v>
      </c>
      <c r="M2315" s="218" t="str">
        <f t="shared" si="249"/>
        <v/>
      </c>
      <c r="N2315" s="219" t="str">
        <f t="shared" si="250"/>
        <v/>
      </c>
      <c r="O2315" s="219">
        <f t="shared" si="251"/>
        <v>1</v>
      </c>
      <c r="Q2315" s="114">
        <v>1</v>
      </c>
    </row>
    <row r="2316" spans="1:17" ht="21.75" customHeight="1" x14ac:dyDescent="0.3">
      <c r="A2316" s="214">
        <f>SUBTOTAL(9,$Q$22:Q2315)+1</f>
        <v>2294</v>
      </c>
      <c r="B2316" s="223">
        <v>101110347</v>
      </c>
      <c r="C2316" s="223" t="s">
        <v>1781</v>
      </c>
      <c r="D2316" s="223" t="s">
        <v>270</v>
      </c>
      <c r="E2316" s="223">
        <v>24</v>
      </c>
      <c r="F2316" s="223">
        <v>7.4</v>
      </c>
      <c r="G2316" s="66" t="str">
        <f>IFERROR(VLOOKUP(B2316:B5356,'DOI TUONG'!$C$2:$E$1306,3,FALSE), "")</f>
        <v/>
      </c>
      <c r="H2316" s="66">
        <f t="shared" si="245"/>
        <v>0</v>
      </c>
      <c r="I2316" s="215">
        <f t="shared" si="246"/>
        <v>7.4</v>
      </c>
      <c r="J2316" s="223">
        <v>86</v>
      </c>
      <c r="K2316" s="66" t="str">
        <f t="shared" si="247"/>
        <v>Khá</v>
      </c>
      <c r="L2316" s="66">
        <f t="shared" si="248"/>
        <v>395000</v>
      </c>
      <c r="M2316" s="218" t="str">
        <f t="shared" si="249"/>
        <v/>
      </c>
      <c r="N2316" s="219" t="str">
        <f t="shared" si="250"/>
        <v/>
      </c>
      <c r="O2316" s="219">
        <f t="shared" si="251"/>
        <v>1</v>
      </c>
      <c r="Q2316" s="114">
        <v>1</v>
      </c>
    </row>
    <row r="2317" spans="1:17" ht="21.75" customHeight="1" x14ac:dyDescent="0.3">
      <c r="A2317" s="214">
        <f>SUBTOTAL(9,$Q$22:Q2316)+1</f>
        <v>2295</v>
      </c>
      <c r="B2317" s="223">
        <v>105120297</v>
      </c>
      <c r="C2317" s="223" t="s">
        <v>1940</v>
      </c>
      <c r="D2317" s="223" t="s">
        <v>153</v>
      </c>
      <c r="E2317" s="223">
        <v>20</v>
      </c>
      <c r="F2317" s="223">
        <v>7.4</v>
      </c>
      <c r="G2317" s="66" t="str">
        <f>IFERROR(VLOOKUP(B2317:B5357,'DOI TUONG'!$C$2:$E$1306,3,FALSE), "")</f>
        <v/>
      </c>
      <c r="H2317" s="66">
        <f t="shared" si="245"/>
        <v>0</v>
      </c>
      <c r="I2317" s="215">
        <f t="shared" si="246"/>
        <v>7.4</v>
      </c>
      <c r="J2317" s="223">
        <v>86</v>
      </c>
      <c r="K2317" s="66" t="str">
        <f t="shared" si="247"/>
        <v>Khá</v>
      </c>
      <c r="L2317" s="66">
        <f t="shared" si="248"/>
        <v>395000</v>
      </c>
      <c r="M2317" s="218" t="str">
        <f t="shared" si="249"/>
        <v/>
      </c>
      <c r="N2317" s="219" t="str">
        <f t="shared" si="250"/>
        <v/>
      </c>
      <c r="O2317" s="219">
        <f t="shared" si="251"/>
        <v>1</v>
      </c>
      <c r="Q2317" s="114">
        <v>1</v>
      </c>
    </row>
    <row r="2318" spans="1:17" ht="21.75" customHeight="1" x14ac:dyDescent="0.3">
      <c r="A2318" s="214">
        <f>SUBTOTAL(9,$Q$22:Q2317)+1</f>
        <v>2296</v>
      </c>
      <c r="B2318" s="223">
        <v>107140067</v>
      </c>
      <c r="C2318" s="223" t="s">
        <v>3639</v>
      </c>
      <c r="D2318" s="223" t="s">
        <v>2028</v>
      </c>
      <c r="E2318" s="223">
        <v>22</v>
      </c>
      <c r="F2318" s="223">
        <v>7.4</v>
      </c>
      <c r="G2318" s="66" t="str">
        <f>IFERROR(VLOOKUP(B2318:B5358,'DOI TUONG'!$C$2:$E$1306,3,FALSE), "")</f>
        <v/>
      </c>
      <c r="H2318" s="66">
        <f t="shared" si="245"/>
        <v>0</v>
      </c>
      <c r="I2318" s="215">
        <f t="shared" si="246"/>
        <v>7.4</v>
      </c>
      <c r="J2318" s="223">
        <v>86</v>
      </c>
      <c r="K2318" s="66" t="str">
        <f t="shared" si="247"/>
        <v>Khá</v>
      </c>
      <c r="L2318" s="66">
        <f t="shared" si="248"/>
        <v>395000</v>
      </c>
      <c r="M2318" s="218" t="str">
        <f t="shared" si="249"/>
        <v/>
      </c>
      <c r="N2318" s="219" t="str">
        <f t="shared" si="250"/>
        <v/>
      </c>
      <c r="O2318" s="219">
        <f t="shared" si="251"/>
        <v>1</v>
      </c>
      <c r="Q2318" s="114">
        <v>1</v>
      </c>
    </row>
    <row r="2319" spans="1:17" ht="21.75" customHeight="1" x14ac:dyDescent="0.3">
      <c r="A2319" s="214">
        <f>SUBTOTAL(9,$Q$22:Q2318)+1</f>
        <v>2297</v>
      </c>
      <c r="B2319" s="223">
        <v>118140062</v>
      </c>
      <c r="C2319" s="223" t="s">
        <v>3839</v>
      </c>
      <c r="D2319" s="223" t="s">
        <v>2183</v>
      </c>
      <c r="E2319" s="223">
        <v>20</v>
      </c>
      <c r="F2319" s="223">
        <v>7.4</v>
      </c>
      <c r="G2319" s="66" t="str">
        <f>IFERROR(VLOOKUP(B2319:B5359,'DOI TUONG'!$C$2:$E$1306,3,FALSE), "")</f>
        <v/>
      </c>
      <c r="H2319" s="66">
        <f t="shared" si="245"/>
        <v>0</v>
      </c>
      <c r="I2319" s="215">
        <f t="shared" si="246"/>
        <v>7.4</v>
      </c>
      <c r="J2319" s="223">
        <v>86</v>
      </c>
      <c r="K2319" s="66" t="str">
        <f t="shared" si="247"/>
        <v>Khá</v>
      </c>
      <c r="L2319" s="66">
        <f t="shared" si="248"/>
        <v>395000</v>
      </c>
      <c r="M2319" s="218" t="str">
        <f t="shared" si="249"/>
        <v/>
      </c>
      <c r="N2319" s="219" t="str">
        <f t="shared" si="250"/>
        <v/>
      </c>
      <c r="O2319" s="219">
        <f t="shared" si="251"/>
        <v>1</v>
      </c>
      <c r="Q2319" s="114">
        <v>1</v>
      </c>
    </row>
    <row r="2320" spans="1:17" ht="21.75" customHeight="1" x14ac:dyDescent="0.3">
      <c r="A2320" s="214">
        <f>SUBTOTAL(9,$Q$22:Q2319)+1</f>
        <v>2298</v>
      </c>
      <c r="B2320" s="223">
        <v>105120278</v>
      </c>
      <c r="C2320" s="223" t="s">
        <v>1372</v>
      </c>
      <c r="D2320" s="223" t="s">
        <v>153</v>
      </c>
      <c r="E2320" s="223">
        <v>16</v>
      </c>
      <c r="F2320" s="223">
        <v>7.4</v>
      </c>
      <c r="G2320" s="66" t="str">
        <f>IFERROR(VLOOKUP(B2320:B5360,'DOI TUONG'!$C$2:$E$1306,3,FALSE), "")</f>
        <v/>
      </c>
      <c r="H2320" s="66">
        <f t="shared" si="245"/>
        <v>0</v>
      </c>
      <c r="I2320" s="215">
        <f t="shared" si="246"/>
        <v>7.4</v>
      </c>
      <c r="J2320" s="223">
        <v>85</v>
      </c>
      <c r="K2320" s="66" t="str">
        <f t="shared" si="247"/>
        <v>Khá</v>
      </c>
      <c r="L2320" s="66">
        <f t="shared" si="248"/>
        <v>395000</v>
      </c>
      <c r="M2320" s="218" t="str">
        <f t="shared" si="249"/>
        <v/>
      </c>
      <c r="N2320" s="219" t="str">
        <f t="shared" si="250"/>
        <v/>
      </c>
      <c r="O2320" s="219">
        <f t="shared" si="251"/>
        <v>1</v>
      </c>
      <c r="Q2320" s="114">
        <v>1</v>
      </c>
    </row>
    <row r="2321" spans="1:17" ht="21.75" customHeight="1" x14ac:dyDescent="0.3">
      <c r="A2321" s="214">
        <f>SUBTOTAL(9,$Q$22:Q2320)+1</f>
        <v>2299</v>
      </c>
      <c r="B2321" s="223">
        <v>105120407</v>
      </c>
      <c r="C2321" s="223" t="s">
        <v>1902</v>
      </c>
      <c r="D2321" s="223" t="s">
        <v>168</v>
      </c>
      <c r="E2321" s="223">
        <v>18</v>
      </c>
      <c r="F2321" s="223">
        <v>7.4</v>
      </c>
      <c r="G2321" s="66" t="str">
        <f>IFERROR(VLOOKUP(B2321:B5361,'DOI TUONG'!$C$2:$E$1306,3,FALSE), "")</f>
        <v/>
      </c>
      <c r="H2321" s="66">
        <f t="shared" si="245"/>
        <v>0</v>
      </c>
      <c r="I2321" s="215">
        <f t="shared" si="246"/>
        <v>7.4</v>
      </c>
      <c r="J2321" s="223">
        <v>84</v>
      </c>
      <c r="K2321" s="66" t="str">
        <f t="shared" si="247"/>
        <v>Khá</v>
      </c>
      <c r="L2321" s="66">
        <f t="shared" si="248"/>
        <v>395000</v>
      </c>
      <c r="M2321" s="218" t="str">
        <f t="shared" si="249"/>
        <v/>
      </c>
      <c r="N2321" s="219" t="str">
        <f t="shared" si="250"/>
        <v/>
      </c>
      <c r="O2321" s="219">
        <f t="shared" si="251"/>
        <v>1</v>
      </c>
      <c r="Q2321" s="114">
        <v>1</v>
      </c>
    </row>
    <row r="2322" spans="1:17" ht="21.75" customHeight="1" x14ac:dyDescent="0.3">
      <c r="A2322" s="214">
        <f>SUBTOTAL(9,$Q$22:Q2321)+1</f>
        <v>2300</v>
      </c>
      <c r="B2322" s="223">
        <v>103120202</v>
      </c>
      <c r="C2322" s="223" t="s">
        <v>654</v>
      </c>
      <c r="D2322" s="223" t="s">
        <v>241</v>
      </c>
      <c r="E2322" s="223">
        <v>16.5</v>
      </c>
      <c r="F2322" s="223">
        <v>7.1</v>
      </c>
      <c r="G2322" s="66" t="str">
        <f>IFERROR(VLOOKUP(B2322:B5362,'DOI TUONG'!$C$2:$E$1306,3,FALSE), "")</f>
        <v>BT CĐ</v>
      </c>
      <c r="H2322" s="66">
        <f t="shared" si="245"/>
        <v>0.3</v>
      </c>
      <c r="I2322" s="215">
        <f t="shared" si="246"/>
        <v>7.3999999999999995</v>
      </c>
      <c r="J2322" s="223">
        <v>92</v>
      </c>
      <c r="K2322" s="66" t="str">
        <f t="shared" si="247"/>
        <v>Khá</v>
      </c>
      <c r="L2322" s="66">
        <f t="shared" si="248"/>
        <v>395000</v>
      </c>
      <c r="M2322" s="218" t="str">
        <f t="shared" si="249"/>
        <v/>
      </c>
      <c r="N2322" s="219" t="str">
        <f t="shared" si="250"/>
        <v/>
      </c>
      <c r="O2322" s="219">
        <f t="shared" si="251"/>
        <v>1</v>
      </c>
      <c r="Q2322" s="114">
        <v>1</v>
      </c>
    </row>
    <row r="2323" spans="1:17" ht="21.75" customHeight="1" x14ac:dyDescent="0.3">
      <c r="A2323" s="214">
        <f>SUBTOTAL(9,$Q$22:Q2322)+1</f>
        <v>2301</v>
      </c>
      <c r="B2323" s="223">
        <v>106120005</v>
      </c>
      <c r="C2323" s="223" t="s">
        <v>1982</v>
      </c>
      <c r="D2323" s="223" t="s">
        <v>324</v>
      </c>
      <c r="E2323" s="223">
        <v>16</v>
      </c>
      <c r="F2323" s="223">
        <v>7.19</v>
      </c>
      <c r="G2323" s="66" t="str">
        <f>IFERROR(VLOOKUP(B2323:B5363,'DOI TUONG'!$C$2:$E$1306,3,FALSE), "")</f>
        <v>PBT CĐ</v>
      </c>
      <c r="H2323" s="66">
        <f t="shared" si="245"/>
        <v>0.2</v>
      </c>
      <c r="I2323" s="215">
        <f t="shared" si="246"/>
        <v>7.3900000000000006</v>
      </c>
      <c r="J2323" s="223">
        <v>90</v>
      </c>
      <c r="K2323" s="66" t="str">
        <f t="shared" si="247"/>
        <v>Khá</v>
      </c>
      <c r="L2323" s="66">
        <f t="shared" si="248"/>
        <v>395000</v>
      </c>
      <c r="M2323" s="218" t="str">
        <f t="shared" si="249"/>
        <v/>
      </c>
      <c r="N2323" s="219" t="str">
        <f t="shared" si="250"/>
        <v/>
      </c>
      <c r="O2323" s="219">
        <f t="shared" si="251"/>
        <v>1</v>
      </c>
      <c r="Q2323" s="114">
        <v>1</v>
      </c>
    </row>
    <row r="2324" spans="1:17" ht="21.75" customHeight="1" x14ac:dyDescent="0.3">
      <c r="A2324" s="214">
        <f>SUBTOTAL(9,$Q$22:Q2323)+1</f>
        <v>2302</v>
      </c>
      <c r="B2324" s="223">
        <v>109140185</v>
      </c>
      <c r="C2324" s="223" t="s">
        <v>2619</v>
      </c>
      <c r="D2324" s="223" t="s">
        <v>2262</v>
      </c>
      <c r="E2324" s="223">
        <v>21</v>
      </c>
      <c r="F2324" s="223">
        <v>7.19</v>
      </c>
      <c r="G2324" s="66" t="str">
        <f>IFERROR(VLOOKUP(B2324:B5364,'DOI TUONG'!$C$2:$E$1306,3,FALSE), "")</f>
        <v>PBT CĐ</v>
      </c>
      <c r="H2324" s="66">
        <f t="shared" si="245"/>
        <v>0.2</v>
      </c>
      <c r="I2324" s="215">
        <f t="shared" si="246"/>
        <v>7.3900000000000006</v>
      </c>
      <c r="J2324" s="223">
        <v>87</v>
      </c>
      <c r="K2324" s="66" t="str">
        <f t="shared" si="247"/>
        <v>Khá</v>
      </c>
      <c r="L2324" s="66">
        <f t="shared" si="248"/>
        <v>395000</v>
      </c>
      <c r="M2324" s="218" t="str">
        <f t="shared" si="249"/>
        <v/>
      </c>
      <c r="N2324" s="219" t="str">
        <f t="shared" si="250"/>
        <v/>
      </c>
      <c r="O2324" s="219">
        <f t="shared" si="251"/>
        <v>1</v>
      </c>
      <c r="Q2324" s="114">
        <v>1</v>
      </c>
    </row>
    <row r="2325" spans="1:17" ht="21.75" customHeight="1" x14ac:dyDescent="0.3">
      <c r="A2325" s="214">
        <f>SUBTOTAL(9,$Q$22:Q2324)+1</f>
        <v>2303</v>
      </c>
      <c r="B2325" s="223">
        <v>110110187</v>
      </c>
      <c r="C2325" s="223" t="s">
        <v>3973</v>
      </c>
      <c r="D2325" s="223" t="s">
        <v>214</v>
      </c>
      <c r="E2325" s="223">
        <v>18</v>
      </c>
      <c r="F2325" s="223">
        <v>7.39</v>
      </c>
      <c r="G2325" s="66" t="str">
        <f>IFERROR(VLOOKUP(B2325:B5365,'DOI TUONG'!$C$2:$E$1306,3,FALSE), "")</f>
        <v/>
      </c>
      <c r="H2325" s="66">
        <f t="shared" si="245"/>
        <v>0</v>
      </c>
      <c r="I2325" s="215">
        <f t="shared" si="246"/>
        <v>7.39</v>
      </c>
      <c r="J2325" s="223">
        <v>95</v>
      </c>
      <c r="K2325" s="66" t="str">
        <f t="shared" si="247"/>
        <v>Khá</v>
      </c>
      <c r="L2325" s="66">
        <f t="shared" si="248"/>
        <v>395000</v>
      </c>
      <c r="M2325" s="218" t="str">
        <f t="shared" si="249"/>
        <v/>
      </c>
      <c r="N2325" s="219" t="str">
        <f t="shared" si="250"/>
        <v/>
      </c>
      <c r="O2325" s="219">
        <f t="shared" si="251"/>
        <v>1</v>
      </c>
      <c r="Q2325" s="114">
        <v>1</v>
      </c>
    </row>
    <row r="2326" spans="1:17" ht="21.75" customHeight="1" x14ac:dyDescent="0.3">
      <c r="A2326" s="214">
        <f>SUBTOTAL(9,$Q$22:Q2325)+1</f>
        <v>2304</v>
      </c>
      <c r="B2326" s="223">
        <v>106130049</v>
      </c>
      <c r="C2326" s="223" t="s">
        <v>341</v>
      </c>
      <c r="D2326" s="223" t="s">
        <v>279</v>
      </c>
      <c r="E2326" s="223">
        <v>16</v>
      </c>
      <c r="F2326" s="223">
        <v>7.09</v>
      </c>
      <c r="G2326" s="66" t="str">
        <f>IFERROR(VLOOKUP(B2326:B5366,'DOI TUONG'!$C$2:$E$1306,3,FALSE), "")</f>
        <v>LT</v>
      </c>
      <c r="H2326" s="66">
        <f t="shared" ref="H2326:H2389" si="252">IF(G2326="UV ĐT",0.3, 0)+IF(G2326="UV HSV", 0.3, 0)+IF(G2326="PBT LCĐ", 0.3,0)+ IF(G2326="UV LCĐ", 0.2, 0)+IF(G2326="BT CĐ", 0.3,0)+ IF(G2326="PBT CĐ", 0.2,0)+ IF(G2326="CN CLB", 0.2,0)+ IF(G2326="CN DĐ", 0.2,0)+IF(G2326="TĐXK", 0.3, 0)+IF(G2326="PĐXK", 0.2, 0)+IF(G2326="LT", 0.3,0)+IF(G2326="LP", 0.2, 0)+IF(G2326="GK 0.2",0.2,0)+IF(G2326="GK 0.3", 0.3, 0)+IF(G2326="TB ĐD",0.3,0)+IF(G2326="PB ĐD",0.2,0)+IF(G2326="ĐT ĐTQ",0.3,0)+IF(G2326="ĐP ĐTQ",0.2,0)</f>
        <v>0.3</v>
      </c>
      <c r="I2326" s="215">
        <f t="shared" ref="I2326:I2389" si="253">F2326+H2326</f>
        <v>7.39</v>
      </c>
      <c r="J2326" s="223">
        <v>90</v>
      </c>
      <c r="K2326" s="66" t="str">
        <f t="shared" ref="K2326:K2389" si="254">IF(AND(I2326&gt;=9,J2326&gt;=90), "Xuất sắc", IF(AND(I2326&gt;=8,J2326&gt;=80), "Giỏi", "Khá"))</f>
        <v>Khá</v>
      </c>
      <c r="L2326" s="66">
        <f t="shared" ref="L2326:L2389" si="255">IF(K2326="Xuất sắc", 500000, IF(K2326="Giỏi", 450000, 395000))</f>
        <v>395000</v>
      </c>
      <c r="M2326" s="218" t="str">
        <f t="shared" si="249"/>
        <v/>
      </c>
      <c r="N2326" s="219" t="str">
        <f t="shared" si="250"/>
        <v/>
      </c>
      <c r="O2326" s="219">
        <f t="shared" si="251"/>
        <v>1</v>
      </c>
      <c r="Q2326" s="114">
        <v>1</v>
      </c>
    </row>
    <row r="2327" spans="1:17" ht="21.75" customHeight="1" x14ac:dyDescent="0.3">
      <c r="A2327" s="214">
        <f>SUBTOTAL(9,$Q$22:Q2326)+1</f>
        <v>2305</v>
      </c>
      <c r="B2327" s="223">
        <v>107130168</v>
      </c>
      <c r="C2327" s="223" t="s">
        <v>2082</v>
      </c>
      <c r="D2327" s="223" t="s">
        <v>125</v>
      </c>
      <c r="E2327" s="223">
        <v>17</v>
      </c>
      <c r="F2327" s="223">
        <v>7.39</v>
      </c>
      <c r="G2327" s="66" t="str">
        <f>IFERROR(VLOOKUP(B2327:B5367,'DOI TUONG'!$C$2:$E$1306,3,FALSE), "")</f>
        <v/>
      </c>
      <c r="H2327" s="66">
        <f t="shared" si="252"/>
        <v>0</v>
      </c>
      <c r="I2327" s="215">
        <f t="shared" si="253"/>
        <v>7.39</v>
      </c>
      <c r="J2327" s="223">
        <v>89</v>
      </c>
      <c r="K2327" s="66" t="str">
        <f t="shared" si="254"/>
        <v>Khá</v>
      </c>
      <c r="L2327" s="66">
        <f t="shared" si="255"/>
        <v>395000</v>
      </c>
      <c r="M2327" s="218" t="str">
        <f t="shared" si="249"/>
        <v/>
      </c>
      <c r="N2327" s="219" t="str">
        <f t="shared" si="250"/>
        <v/>
      </c>
      <c r="O2327" s="219">
        <f t="shared" si="251"/>
        <v>1</v>
      </c>
      <c r="Q2327" s="114">
        <v>1</v>
      </c>
    </row>
    <row r="2328" spans="1:17" ht="21.75" customHeight="1" x14ac:dyDescent="0.3">
      <c r="A2328" s="214">
        <f>SUBTOTAL(9,$Q$22:Q2327)+1</f>
        <v>2306</v>
      </c>
      <c r="B2328" s="223">
        <v>105110229</v>
      </c>
      <c r="C2328" s="223" t="s">
        <v>1718</v>
      </c>
      <c r="D2328" s="223" t="s">
        <v>35</v>
      </c>
      <c r="E2328" s="223">
        <v>15</v>
      </c>
      <c r="F2328" s="223">
        <v>7.39</v>
      </c>
      <c r="G2328" s="66" t="str">
        <f>IFERROR(VLOOKUP(B2328:B5368,'DOI TUONG'!$C$2:$E$1306,3,FALSE), "")</f>
        <v/>
      </c>
      <c r="H2328" s="66">
        <f t="shared" si="252"/>
        <v>0</v>
      </c>
      <c r="I2328" s="215">
        <f t="shared" si="253"/>
        <v>7.39</v>
      </c>
      <c r="J2328" s="223">
        <v>88</v>
      </c>
      <c r="K2328" s="66" t="str">
        <f t="shared" si="254"/>
        <v>Khá</v>
      </c>
      <c r="L2328" s="66">
        <f t="shared" si="255"/>
        <v>395000</v>
      </c>
      <c r="M2328" s="218" t="str">
        <f t="shared" si="249"/>
        <v/>
      </c>
      <c r="N2328" s="219" t="str">
        <f t="shared" si="250"/>
        <v/>
      </c>
      <c r="O2328" s="219">
        <f t="shared" si="251"/>
        <v>1</v>
      </c>
      <c r="Q2328" s="114">
        <v>1</v>
      </c>
    </row>
    <row r="2329" spans="1:17" ht="21.75" customHeight="1" x14ac:dyDescent="0.3">
      <c r="A2329" s="214">
        <f>SUBTOTAL(9,$Q$22:Q2328)+1</f>
        <v>2307</v>
      </c>
      <c r="B2329" s="223">
        <v>107120103</v>
      </c>
      <c r="C2329" s="223" t="s">
        <v>3640</v>
      </c>
      <c r="D2329" s="223" t="s">
        <v>2945</v>
      </c>
      <c r="E2329" s="223">
        <v>15</v>
      </c>
      <c r="F2329" s="223">
        <v>7.39</v>
      </c>
      <c r="G2329" s="66" t="str">
        <f>IFERROR(VLOOKUP(B2329:B5369,'DOI TUONG'!$C$2:$E$1306,3,FALSE), "")</f>
        <v/>
      </c>
      <c r="H2329" s="66">
        <f t="shared" si="252"/>
        <v>0</v>
      </c>
      <c r="I2329" s="215">
        <f t="shared" si="253"/>
        <v>7.39</v>
      </c>
      <c r="J2329" s="223">
        <v>88</v>
      </c>
      <c r="K2329" s="66" t="str">
        <f t="shared" si="254"/>
        <v>Khá</v>
      </c>
      <c r="L2329" s="66">
        <f t="shared" si="255"/>
        <v>395000</v>
      </c>
      <c r="M2329" s="218" t="str">
        <f t="shared" si="249"/>
        <v/>
      </c>
      <c r="N2329" s="219" t="str">
        <f t="shared" si="250"/>
        <v/>
      </c>
      <c r="O2329" s="219">
        <f t="shared" si="251"/>
        <v>1</v>
      </c>
      <c r="Q2329" s="114">
        <v>1</v>
      </c>
    </row>
    <row r="2330" spans="1:17" ht="21.75" customHeight="1" x14ac:dyDescent="0.3">
      <c r="A2330" s="214">
        <f>SUBTOTAL(9,$Q$22:Q2329)+1</f>
        <v>2308</v>
      </c>
      <c r="B2330" s="223">
        <v>118130154</v>
      </c>
      <c r="C2330" s="223" t="s">
        <v>2209</v>
      </c>
      <c r="D2330" s="223" t="s">
        <v>59</v>
      </c>
      <c r="E2330" s="223">
        <v>23</v>
      </c>
      <c r="F2330" s="223">
        <v>7.39</v>
      </c>
      <c r="G2330" s="66" t="str">
        <f>IFERROR(VLOOKUP(B2330:B5370,'DOI TUONG'!$C$2:$E$1306,3,FALSE), "")</f>
        <v/>
      </c>
      <c r="H2330" s="66">
        <f t="shared" si="252"/>
        <v>0</v>
      </c>
      <c r="I2330" s="215">
        <f t="shared" si="253"/>
        <v>7.39</v>
      </c>
      <c r="J2330" s="223">
        <v>88</v>
      </c>
      <c r="K2330" s="66" t="str">
        <f t="shared" si="254"/>
        <v>Khá</v>
      </c>
      <c r="L2330" s="66">
        <f t="shared" si="255"/>
        <v>395000</v>
      </c>
      <c r="M2330" s="218" t="str">
        <f t="shared" si="249"/>
        <v/>
      </c>
      <c r="N2330" s="219" t="str">
        <f t="shared" si="250"/>
        <v/>
      </c>
      <c r="O2330" s="219">
        <f t="shared" si="251"/>
        <v>1</v>
      </c>
      <c r="Q2330" s="114">
        <v>1</v>
      </c>
    </row>
    <row r="2331" spans="1:17" ht="21.75" customHeight="1" x14ac:dyDescent="0.3">
      <c r="A2331" s="214">
        <f>SUBTOTAL(9,$Q$22:Q2330)+1</f>
        <v>2309</v>
      </c>
      <c r="B2331" s="223">
        <v>110110379</v>
      </c>
      <c r="C2331" s="223" t="s">
        <v>3974</v>
      </c>
      <c r="D2331" s="223" t="s">
        <v>150</v>
      </c>
      <c r="E2331" s="223">
        <v>21</v>
      </c>
      <c r="F2331" s="223">
        <v>7.39</v>
      </c>
      <c r="G2331" s="66" t="str">
        <f>IFERROR(VLOOKUP(B2331:B5371,'DOI TUONG'!$C$2:$E$1306,3,FALSE), "")</f>
        <v/>
      </c>
      <c r="H2331" s="66">
        <f t="shared" si="252"/>
        <v>0</v>
      </c>
      <c r="I2331" s="215">
        <f t="shared" si="253"/>
        <v>7.39</v>
      </c>
      <c r="J2331" s="223">
        <v>87</v>
      </c>
      <c r="K2331" s="66" t="str">
        <f t="shared" si="254"/>
        <v>Khá</v>
      </c>
      <c r="L2331" s="66">
        <f t="shared" si="255"/>
        <v>395000</v>
      </c>
      <c r="M2331" s="218" t="str">
        <f t="shared" si="249"/>
        <v/>
      </c>
      <c r="N2331" s="219" t="str">
        <f t="shared" si="250"/>
        <v/>
      </c>
      <c r="O2331" s="219">
        <f t="shared" si="251"/>
        <v>1</v>
      </c>
      <c r="Q2331" s="114">
        <v>1</v>
      </c>
    </row>
    <row r="2332" spans="1:17" ht="21.75" customHeight="1" x14ac:dyDescent="0.3">
      <c r="A2332" s="214">
        <f>SUBTOTAL(9,$Q$22:Q2331)+1</f>
        <v>2310</v>
      </c>
      <c r="B2332" s="223">
        <v>102130182</v>
      </c>
      <c r="C2332" s="223" t="s">
        <v>1260</v>
      </c>
      <c r="D2332" s="223" t="s">
        <v>142</v>
      </c>
      <c r="E2332" s="223">
        <v>16</v>
      </c>
      <c r="F2332" s="223">
        <v>7.39</v>
      </c>
      <c r="G2332" s="66" t="str">
        <f>IFERROR(VLOOKUP(B2332:B5372,'DOI TUONG'!$C$2:$E$1306,3,FALSE), "")</f>
        <v/>
      </c>
      <c r="H2332" s="66">
        <f t="shared" si="252"/>
        <v>0</v>
      </c>
      <c r="I2332" s="215">
        <f t="shared" si="253"/>
        <v>7.39</v>
      </c>
      <c r="J2332" s="223">
        <v>86</v>
      </c>
      <c r="K2332" s="66" t="str">
        <f t="shared" si="254"/>
        <v>Khá</v>
      </c>
      <c r="L2332" s="66">
        <f t="shared" si="255"/>
        <v>395000</v>
      </c>
      <c r="M2332" s="218" t="str">
        <f t="shared" ref="M2332:M2395" si="256">IF(K2332="Xuất sắc",1,"")</f>
        <v/>
      </c>
      <c r="N2332" s="219" t="str">
        <f t="shared" ref="N2332:N2395" si="257">IF(K2332="Giỏi",1,"")</f>
        <v/>
      </c>
      <c r="O2332" s="219">
        <f t="shared" ref="O2332:O2395" si="258">IF(K2332="Khá",1,"")</f>
        <v>1</v>
      </c>
      <c r="Q2332" s="114">
        <v>1</v>
      </c>
    </row>
    <row r="2333" spans="1:17" ht="21.75" customHeight="1" x14ac:dyDescent="0.3">
      <c r="A2333" s="214">
        <f>SUBTOTAL(9,$Q$22:Q2332)+1</f>
        <v>2311</v>
      </c>
      <c r="B2333" s="223">
        <v>107120119</v>
      </c>
      <c r="C2333" s="223" t="s">
        <v>3641</v>
      </c>
      <c r="D2333" s="223" t="s">
        <v>29</v>
      </c>
      <c r="E2333" s="223">
        <v>16</v>
      </c>
      <c r="F2333" s="223">
        <v>7.39</v>
      </c>
      <c r="G2333" s="66" t="str">
        <f>IFERROR(VLOOKUP(B2333:B5373,'DOI TUONG'!$C$2:$E$1306,3,FALSE), "")</f>
        <v/>
      </c>
      <c r="H2333" s="66">
        <f t="shared" si="252"/>
        <v>0</v>
      </c>
      <c r="I2333" s="215">
        <f t="shared" si="253"/>
        <v>7.39</v>
      </c>
      <c r="J2333" s="223">
        <v>86</v>
      </c>
      <c r="K2333" s="66" t="str">
        <f t="shared" si="254"/>
        <v>Khá</v>
      </c>
      <c r="L2333" s="66">
        <f t="shared" si="255"/>
        <v>395000</v>
      </c>
      <c r="M2333" s="218" t="str">
        <f t="shared" si="256"/>
        <v/>
      </c>
      <c r="N2333" s="219" t="str">
        <f t="shared" si="257"/>
        <v/>
      </c>
      <c r="O2333" s="219">
        <f t="shared" si="258"/>
        <v>1</v>
      </c>
      <c r="Q2333" s="114">
        <v>1</v>
      </c>
    </row>
    <row r="2334" spans="1:17" ht="21.75" customHeight="1" x14ac:dyDescent="0.3">
      <c r="A2334" s="214">
        <f>SUBTOTAL(9,$Q$22:Q2333)+1</f>
        <v>2312</v>
      </c>
      <c r="B2334" s="223">
        <v>110110391</v>
      </c>
      <c r="C2334" s="223" t="s">
        <v>3975</v>
      </c>
      <c r="D2334" s="223" t="s">
        <v>150</v>
      </c>
      <c r="E2334" s="223">
        <v>19</v>
      </c>
      <c r="F2334" s="223">
        <v>7.39</v>
      </c>
      <c r="G2334" s="66" t="str">
        <f>IFERROR(VLOOKUP(B2334:B5374,'DOI TUONG'!$C$2:$E$1306,3,FALSE), "")</f>
        <v/>
      </c>
      <c r="H2334" s="66">
        <f t="shared" si="252"/>
        <v>0</v>
      </c>
      <c r="I2334" s="215">
        <f t="shared" si="253"/>
        <v>7.39</v>
      </c>
      <c r="J2334" s="223">
        <v>86</v>
      </c>
      <c r="K2334" s="66" t="str">
        <f t="shared" si="254"/>
        <v>Khá</v>
      </c>
      <c r="L2334" s="66">
        <f t="shared" si="255"/>
        <v>395000</v>
      </c>
      <c r="M2334" s="218" t="str">
        <f t="shared" si="256"/>
        <v/>
      </c>
      <c r="N2334" s="219" t="str">
        <f t="shared" si="257"/>
        <v/>
      </c>
      <c r="O2334" s="219">
        <f t="shared" si="258"/>
        <v>1</v>
      </c>
      <c r="Q2334" s="114">
        <v>1</v>
      </c>
    </row>
    <row r="2335" spans="1:17" ht="21.75" customHeight="1" x14ac:dyDescent="0.3">
      <c r="A2335" s="214">
        <f>SUBTOTAL(9,$Q$22:Q2334)+1</f>
        <v>2313</v>
      </c>
      <c r="B2335" s="223">
        <v>104120037</v>
      </c>
      <c r="C2335" s="223" t="s">
        <v>3113</v>
      </c>
      <c r="D2335" s="223" t="s">
        <v>392</v>
      </c>
      <c r="E2335" s="223">
        <v>17</v>
      </c>
      <c r="F2335" s="223">
        <v>7.39</v>
      </c>
      <c r="G2335" s="66" t="str">
        <f>IFERROR(VLOOKUP(B2335:B5375,'DOI TUONG'!$C$2:$E$1306,3,FALSE), "")</f>
        <v/>
      </c>
      <c r="H2335" s="66">
        <f t="shared" si="252"/>
        <v>0</v>
      </c>
      <c r="I2335" s="215">
        <f t="shared" si="253"/>
        <v>7.39</v>
      </c>
      <c r="J2335" s="223">
        <v>85</v>
      </c>
      <c r="K2335" s="66" t="str">
        <f t="shared" si="254"/>
        <v>Khá</v>
      </c>
      <c r="L2335" s="66">
        <f t="shared" si="255"/>
        <v>395000</v>
      </c>
      <c r="M2335" s="218" t="str">
        <f t="shared" si="256"/>
        <v/>
      </c>
      <c r="N2335" s="219" t="str">
        <f t="shared" si="257"/>
        <v/>
      </c>
      <c r="O2335" s="219">
        <f t="shared" si="258"/>
        <v>1</v>
      </c>
      <c r="Q2335" s="114">
        <v>1</v>
      </c>
    </row>
    <row r="2336" spans="1:17" ht="21.75" customHeight="1" x14ac:dyDescent="0.3">
      <c r="A2336" s="214">
        <f>SUBTOTAL(9,$Q$22:Q2335)+1</f>
        <v>2314</v>
      </c>
      <c r="B2336" s="223">
        <v>101120150</v>
      </c>
      <c r="C2336" s="223" t="s">
        <v>3202</v>
      </c>
      <c r="D2336" s="223" t="s">
        <v>155</v>
      </c>
      <c r="E2336" s="223">
        <v>19.5</v>
      </c>
      <c r="F2336" s="223">
        <v>7.39</v>
      </c>
      <c r="G2336" s="66" t="str">
        <f>IFERROR(VLOOKUP(B2336:B5376,'DOI TUONG'!$C$2:$E$1306,3,FALSE), "")</f>
        <v/>
      </c>
      <c r="H2336" s="66">
        <f t="shared" si="252"/>
        <v>0</v>
      </c>
      <c r="I2336" s="215">
        <f t="shared" si="253"/>
        <v>7.39</v>
      </c>
      <c r="J2336" s="223">
        <v>85</v>
      </c>
      <c r="K2336" s="66" t="str">
        <f t="shared" si="254"/>
        <v>Khá</v>
      </c>
      <c r="L2336" s="66">
        <f t="shared" si="255"/>
        <v>395000</v>
      </c>
      <c r="M2336" s="218" t="str">
        <f t="shared" si="256"/>
        <v/>
      </c>
      <c r="N2336" s="219" t="str">
        <f t="shared" si="257"/>
        <v/>
      </c>
      <c r="O2336" s="219">
        <f t="shared" si="258"/>
        <v>1</v>
      </c>
      <c r="Q2336" s="114">
        <v>1</v>
      </c>
    </row>
    <row r="2337" spans="1:17" ht="21.75" customHeight="1" x14ac:dyDescent="0.3">
      <c r="A2337" s="214">
        <f>SUBTOTAL(9,$Q$22:Q2336)+1</f>
        <v>2315</v>
      </c>
      <c r="B2337" s="223">
        <v>102130204</v>
      </c>
      <c r="C2337" s="223" t="s">
        <v>3378</v>
      </c>
      <c r="D2337" s="223" t="s">
        <v>53</v>
      </c>
      <c r="E2337" s="223">
        <v>17</v>
      </c>
      <c r="F2337" s="223">
        <v>7.39</v>
      </c>
      <c r="G2337" s="66" t="str">
        <f>IFERROR(VLOOKUP(B2337:B5377,'DOI TUONG'!$C$2:$E$1306,3,FALSE), "")</f>
        <v/>
      </c>
      <c r="H2337" s="66">
        <f t="shared" si="252"/>
        <v>0</v>
      </c>
      <c r="I2337" s="215">
        <f t="shared" si="253"/>
        <v>7.39</v>
      </c>
      <c r="J2337" s="223">
        <v>85</v>
      </c>
      <c r="K2337" s="66" t="str">
        <f t="shared" si="254"/>
        <v>Khá</v>
      </c>
      <c r="L2337" s="66">
        <f t="shared" si="255"/>
        <v>395000</v>
      </c>
      <c r="M2337" s="218" t="str">
        <f t="shared" si="256"/>
        <v/>
      </c>
      <c r="N2337" s="219" t="str">
        <f t="shared" si="257"/>
        <v/>
      </c>
      <c r="O2337" s="219">
        <f t="shared" si="258"/>
        <v>1</v>
      </c>
      <c r="Q2337" s="114">
        <v>1</v>
      </c>
    </row>
    <row r="2338" spans="1:17" ht="21.75" customHeight="1" x14ac:dyDescent="0.3">
      <c r="A2338" s="214">
        <f>SUBTOTAL(9,$Q$22:Q2337)+1</f>
        <v>2316</v>
      </c>
      <c r="B2338" s="223">
        <v>105110313</v>
      </c>
      <c r="C2338" s="223" t="s">
        <v>1414</v>
      </c>
      <c r="D2338" s="223" t="s">
        <v>56</v>
      </c>
      <c r="E2338" s="223">
        <v>15</v>
      </c>
      <c r="F2338" s="223">
        <v>7.39</v>
      </c>
      <c r="G2338" s="66" t="str">
        <f>IFERROR(VLOOKUP(B2338:B5378,'DOI TUONG'!$C$2:$E$1306,3,FALSE), "")</f>
        <v/>
      </c>
      <c r="H2338" s="66">
        <f t="shared" si="252"/>
        <v>0</v>
      </c>
      <c r="I2338" s="215">
        <f t="shared" si="253"/>
        <v>7.39</v>
      </c>
      <c r="J2338" s="223">
        <v>85</v>
      </c>
      <c r="K2338" s="66" t="str">
        <f t="shared" si="254"/>
        <v>Khá</v>
      </c>
      <c r="L2338" s="66">
        <f t="shared" si="255"/>
        <v>395000</v>
      </c>
      <c r="M2338" s="218" t="str">
        <f t="shared" si="256"/>
        <v/>
      </c>
      <c r="N2338" s="219" t="str">
        <f t="shared" si="257"/>
        <v/>
      </c>
      <c r="O2338" s="219">
        <f t="shared" si="258"/>
        <v>1</v>
      </c>
      <c r="Q2338" s="114">
        <v>1</v>
      </c>
    </row>
    <row r="2339" spans="1:17" ht="21.75" customHeight="1" x14ac:dyDescent="0.3">
      <c r="A2339" s="214">
        <f>SUBTOTAL(9,$Q$22:Q2338)+1</f>
        <v>2317</v>
      </c>
      <c r="B2339" s="223">
        <v>105130129</v>
      </c>
      <c r="C2339" s="223" t="s">
        <v>3502</v>
      </c>
      <c r="D2339" s="223" t="s">
        <v>265</v>
      </c>
      <c r="E2339" s="223">
        <v>17.5</v>
      </c>
      <c r="F2339" s="223">
        <v>7.39</v>
      </c>
      <c r="G2339" s="66" t="str">
        <f>IFERROR(VLOOKUP(B2339:B5379,'DOI TUONG'!$C$2:$E$1306,3,FALSE), "")</f>
        <v/>
      </c>
      <c r="H2339" s="66">
        <f t="shared" si="252"/>
        <v>0</v>
      </c>
      <c r="I2339" s="215">
        <f t="shared" si="253"/>
        <v>7.39</v>
      </c>
      <c r="J2339" s="223">
        <v>85</v>
      </c>
      <c r="K2339" s="66" t="str">
        <f t="shared" si="254"/>
        <v>Khá</v>
      </c>
      <c r="L2339" s="66">
        <f t="shared" si="255"/>
        <v>395000</v>
      </c>
      <c r="M2339" s="218" t="str">
        <f t="shared" si="256"/>
        <v/>
      </c>
      <c r="N2339" s="219" t="str">
        <f t="shared" si="257"/>
        <v/>
      </c>
      <c r="O2339" s="219">
        <f t="shared" si="258"/>
        <v>1</v>
      </c>
      <c r="Q2339" s="114">
        <v>1</v>
      </c>
    </row>
    <row r="2340" spans="1:17" ht="21.75" customHeight="1" x14ac:dyDescent="0.3">
      <c r="A2340" s="214">
        <f>SUBTOTAL(9,$Q$22:Q2339)+1</f>
        <v>2318</v>
      </c>
      <c r="B2340" s="223">
        <v>105130187</v>
      </c>
      <c r="C2340" s="223" t="s">
        <v>3503</v>
      </c>
      <c r="D2340" s="223" t="s">
        <v>218</v>
      </c>
      <c r="E2340" s="223">
        <v>17.5</v>
      </c>
      <c r="F2340" s="223">
        <v>7.39</v>
      </c>
      <c r="G2340" s="66" t="str">
        <f>IFERROR(VLOOKUP(B2340:B5380,'DOI TUONG'!$C$2:$E$1306,3,FALSE), "")</f>
        <v/>
      </c>
      <c r="H2340" s="66">
        <f t="shared" si="252"/>
        <v>0</v>
      </c>
      <c r="I2340" s="215">
        <f t="shared" si="253"/>
        <v>7.39</v>
      </c>
      <c r="J2340" s="223">
        <v>85</v>
      </c>
      <c r="K2340" s="66" t="str">
        <f t="shared" si="254"/>
        <v>Khá</v>
      </c>
      <c r="L2340" s="66">
        <f t="shared" si="255"/>
        <v>395000</v>
      </c>
      <c r="M2340" s="218" t="str">
        <f t="shared" si="256"/>
        <v/>
      </c>
      <c r="N2340" s="219" t="str">
        <f t="shared" si="257"/>
        <v/>
      </c>
      <c r="O2340" s="219">
        <f t="shared" si="258"/>
        <v>1</v>
      </c>
      <c r="Q2340" s="114">
        <v>1</v>
      </c>
    </row>
    <row r="2341" spans="1:17" ht="21.75" customHeight="1" x14ac:dyDescent="0.3">
      <c r="A2341" s="214">
        <f>SUBTOTAL(9,$Q$22:Q2340)+1</f>
        <v>2319</v>
      </c>
      <c r="B2341" s="223">
        <v>106130030</v>
      </c>
      <c r="C2341" s="223" t="s">
        <v>906</v>
      </c>
      <c r="D2341" s="223" t="s">
        <v>279</v>
      </c>
      <c r="E2341" s="223">
        <v>18</v>
      </c>
      <c r="F2341" s="223">
        <v>7.39</v>
      </c>
      <c r="G2341" s="66" t="str">
        <f>IFERROR(VLOOKUP(B2341:B5381,'DOI TUONG'!$C$2:$E$1306,3,FALSE), "")</f>
        <v/>
      </c>
      <c r="H2341" s="66">
        <f t="shared" si="252"/>
        <v>0</v>
      </c>
      <c r="I2341" s="215">
        <f t="shared" si="253"/>
        <v>7.39</v>
      </c>
      <c r="J2341" s="223">
        <v>85</v>
      </c>
      <c r="K2341" s="66" t="str">
        <f t="shared" si="254"/>
        <v>Khá</v>
      </c>
      <c r="L2341" s="66">
        <f t="shared" si="255"/>
        <v>395000</v>
      </c>
      <c r="M2341" s="218" t="str">
        <f t="shared" si="256"/>
        <v/>
      </c>
      <c r="N2341" s="219" t="str">
        <f t="shared" si="257"/>
        <v/>
      </c>
      <c r="O2341" s="219">
        <f t="shared" si="258"/>
        <v>1</v>
      </c>
      <c r="Q2341" s="114">
        <v>1</v>
      </c>
    </row>
    <row r="2342" spans="1:17" ht="21.75" customHeight="1" x14ac:dyDescent="0.3">
      <c r="A2342" s="214">
        <f>SUBTOTAL(9,$Q$22:Q2341)+1</f>
        <v>2320</v>
      </c>
      <c r="B2342" s="223">
        <v>107140123</v>
      </c>
      <c r="C2342" s="223" t="s">
        <v>2084</v>
      </c>
      <c r="D2342" s="223" t="s">
        <v>1998</v>
      </c>
      <c r="E2342" s="223">
        <v>30</v>
      </c>
      <c r="F2342" s="223">
        <v>7.39</v>
      </c>
      <c r="G2342" s="66" t="str">
        <f>IFERROR(VLOOKUP(B2342:B5382,'DOI TUONG'!$C$2:$E$1306,3,FALSE), "")</f>
        <v/>
      </c>
      <c r="H2342" s="66">
        <f t="shared" si="252"/>
        <v>0</v>
      </c>
      <c r="I2342" s="215">
        <f t="shared" si="253"/>
        <v>7.39</v>
      </c>
      <c r="J2342" s="223">
        <v>85</v>
      </c>
      <c r="K2342" s="66" t="str">
        <f t="shared" si="254"/>
        <v>Khá</v>
      </c>
      <c r="L2342" s="66">
        <f t="shared" si="255"/>
        <v>395000</v>
      </c>
      <c r="M2342" s="218" t="str">
        <f t="shared" si="256"/>
        <v/>
      </c>
      <c r="N2342" s="219" t="str">
        <f t="shared" si="257"/>
        <v/>
      </c>
      <c r="O2342" s="219">
        <f t="shared" si="258"/>
        <v>1</v>
      </c>
      <c r="Q2342" s="114">
        <v>1</v>
      </c>
    </row>
    <row r="2343" spans="1:17" ht="21.75" customHeight="1" x14ac:dyDescent="0.3">
      <c r="A2343" s="214">
        <f>SUBTOTAL(9,$Q$22:Q2342)+1</f>
        <v>2321</v>
      </c>
      <c r="B2343" s="223">
        <v>121120088</v>
      </c>
      <c r="C2343" s="223" t="s">
        <v>2131</v>
      </c>
      <c r="D2343" s="223" t="s">
        <v>229</v>
      </c>
      <c r="E2343" s="223">
        <v>19</v>
      </c>
      <c r="F2343" s="223">
        <v>7.39</v>
      </c>
      <c r="G2343" s="66" t="str">
        <f>IFERROR(VLOOKUP(B2343:B5383,'DOI TUONG'!$C$2:$E$1306,3,FALSE), "")</f>
        <v/>
      </c>
      <c r="H2343" s="66">
        <f t="shared" si="252"/>
        <v>0</v>
      </c>
      <c r="I2343" s="215">
        <f t="shared" si="253"/>
        <v>7.39</v>
      </c>
      <c r="J2343" s="223">
        <v>85</v>
      </c>
      <c r="K2343" s="66" t="str">
        <f t="shared" si="254"/>
        <v>Khá</v>
      </c>
      <c r="L2343" s="66">
        <f t="shared" si="255"/>
        <v>395000</v>
      </c>
      <c r="M2343" s="218" t="str">
        <f t="shared" si="256"/>
        <v/>
      </c>
      <c r="N2343" s="219" t="str">
        <f t="shared" si="257"/>
        <v/>
      </c>
      <c r="O2343" s="219">
        <f t="shared" si="258"/>
        <v>1</v>
      </c>
      <c r="Q2343" s="114">
        <v>1</v>
      </c>
    </row>
    <row r="2344" spans="1:17" ht="21.75" customHeight="1" x14ac:dyDescent="0.3">
      <c r="A2344" s="214">
        <f>SUBTOTAL(9,$Q$22:Q2343)+1</f>
        <v>2322</v>
      </c>
      <c r="B2344" s="223">
        <v>109120231</v>
      </c>
      <c r="C2344" s="223" t="s">
        <v>3881</v>
      </c>
      <c r="D2344" s="223" t="s">
        <v>204</v>
      </c>
      <c r="E2344" s="223">
        <v>17</v>
      </c>
      <c r="F2344" s="223">
        <v>7.39</v>
      </c>
      <c r="G2344" s="66" t="str">
        <f>IFERROR(VLOOKUP(B2344:B5384,'DOI TUONG'!$C$2:$E$1306,3,FALSE), "")</f>
        <v/>
      </c>
      <c r="H2344" s="66">
        <f t="shared" si="252"/>
        <v>0</v>
      </c>
      <c r="I2344" s="215">
        <f t="shared" si="253"/>
        <v>7.39</v>
      </c>
      <c r="J2344" s="223">
        <v>85</v>
      </c>
      <c r="K2344" s="66" t="str">
        <f t="shared" si="254"/>
        <v>Khá</v>
      </c>
      <c r="L2344" s="66">
        <f t="shared" si="255"/>
        <v>395000</v>
      </c>
      <c r="M2344" s="218" t="str">
        <f t="shared" si="256"/>
        <v/>
      </c>
      <c r="N2344" s="219" t="str">
        <f t="shared" si="257"/>
        <v/>
      </c>
      <c r="O2344" s="219">
        <f t="shared" si="258"/>
        <v>1</v>
      </c>
      <c r="Q2344" s="114">
        <v>1</v>
      </c>
    </row>
    <row r="2345" spans="1:17" ht="21.75" customHeight="1" x14ac:dyDescent="0.3">
      <c r="A2345" s="214">
        <f>SUBTOTAL(9,$Q$22:Q2344)+1</f>
        <v>2323</v>
      </c>
      <c r="B2345" s="223">
        <v>107140048</v>
      </c>
      <c r="C2345" s="223" t="s">
        <v>3642</v>
      </c>
      <c r="D2345" s="223" t="s">
        <v>2063</v>
      </c>
      <c r="E2345" s="223">
        <v>19</v>
      </c>
      <c r="F2345" s="223">
        <v>7.39</v>
      </c>
      <c r="G2345" s="66" t="str">
        <f>IFERROR(VLOOKUP(B2345:B5385,'DOI TUONG'!$C$2:$E$1306,3,FALSE), "")</f>
        <v/>
      </c>
      <c r="H2345" s="66">
        <f t="shared" si="252"/>
        <v>0</v>
      </c>
      <c r="I2345" s="215">
        <f t="shared" si="253"/>
        <v>7.39</v>
      </c>
      <c r="J2345" s="223">
        <v>84</v>
      </c>
      <c r="K2345" s="66" t="str">
        <f t="shared" si="254"/>
        <v>Khá</v>
      </c>
      <c r="L2345" s="66">
        <f t="shared" si="255"/>
        <v>395000</v>
      </c>
      <c r="M2345" s="218" t="str">
        <f t="shared" si="256"/>
        <v/>
      </c>
      <c r="N2345" s="219" t="str">
        <f t="shared" si="257"/>
        <v/>
      </c>
      <c r="O2345" s="219">
        <f t="shared" si="258"/>
        <v>1</v>
      </c>
      <c r="Q2345" s="114">
        <v>1</v>
      </c>
    </row>
    <row r="2346" spans="1:17" ht="21.75" customHeight="1" x14ac:dyDescent="0.3">
      <c r="A2346" s="214">
        <f>SUBTOTAL(9,$Q$22:Q2345)+1</f>
        <v>2324</v>
      </c>
      <c r="B2346" s="223">
        <v>117120056</v>
      </c>
      <c r="C2346" s="223" t="s">
        <v>3755</v>
      </c>
      <c r="D2346" s="223" t="s">
        <v>189</v>
      </c>
      <c r="E2346" s="223">
        <v>24</v>
      </c>
      <c r="F2346" s="223">
        <v>7.39</v>
      </c>
      <c r="G2346" s="66" t="str">
        <f>IFERROR(VLOOKUP(B2346:B5386,'DOI TUONG'!$C$2:$E$1306,3,FALSE), "")</f>
        <v/>
      </c>
      <c r="H2346" s="66">
        <f t="shared" si="252"/>
        <v>0</v>
      </c>
      <c r="I2346" s="215">
        <f t="shared" si="253"/>
        <v>7.39</v>
      </c>
      <c r="J2346" s="223">
        <v>84</v>
      </c>
      <c r="K2346" s="66" t="str">
        <f t="shared" si="254"/>
        <v>Khá</v>
      </c>
      <c r="L2346" s="66">
        <f t="shared" si="255"/>
        <v>395000</v>
      </c>
      <c r="M2346" s="218" t="str">
        <f t="shared" si="256"/>
        <v/>
      </c>
      <c r="N2346" s="219" t="str">
        <f t="shared" si="257"/>
        <v/>
      </c>
      <c r="O2346" s="219">
        <f t="shared" si="258"/>
        <v>1</v>
      </c>
      <c r="Q2346" s="114">
        <v>1</v>
      </c>
    </row>
    <row r="2347" spans="1:17" ht="21.75" customHeight="1" x14ac:dyDescent="0.3">
      <c r="A2347" s="214">
        <f>SUBTOTAL(9,$Q$22:Q2346)+1</f>
        <v>2325</v>
      </c>
      <c r="B2347" s="223">
        <v>102110198</v>
      </c>
      <c r="C2347" s="223" t="s">
        <v>3379</v>
      </c>
      <c r="D2347" s="223" t="s">
        <v>145</v>
      </c>
      <c r="E2347" s="223">
        <v>16</v>
      </c>
      <c r="F2347" s="223">
        <v>7.39</v>
      </c>
      <c r="G2347" s="66" t="str">
        <f>IFERROR(VLOOKUP(B2347:B5387,'DOI TUONG'!$C$2:$E$1306,3,FALSE), "")</f>
        <v/>
      </c>
      <c r="H2347" s="66">
        <f t="shared" si="252"/>
        <v>0</v>
      </c>
      <c r="I2347" s="215">
        <f t="shared" si="253"/>
        <v>7.39</v>
      </c>
      <c r="J2347" s="223">
        <v>82</v>
      </c>
      <c r="K2347" s="66" t="str">
        <f t="shared" si="254"/>
        <v>Khá</v>
      </c>
      <c r="L2347" s="66">
        <f t="shared" si="255"/>
        <v>395000</v>
      </c>
      <c r="M2347" s="218" t="str">
        <f t="shared" si="256"/>
        <v/>
      </c>
      <c r="N2347" s="219" t="str">
        <f t="shared" si="257"/>
        <v/>
      </c>
      <c r="O2347" s="219">
        <f t="shared" si="258"/>
        <v>1</v>
      </c>
      <c r="Q2347" s="114">
        <v>1</v>
      </c>
    </row>
    <row r="2348" spans="1:17" ht="21.75" customHeight="1" x14ac:dyDescent="0.3">
      <c r="A2348" s="214">
        <f>SUBTOTAL(9,$Q$22:Q2347)+1</f>
        <v>2326</v>
      </c>
      <c r="B2348" s="223">
        <v>102110233</v>
      </c>
      <c r="C2348" s="223" t="s">
        <v>1477</v>
      </c>
      <c r="D2348" s="223" t="s">
        <v>205</v>
      </c>
      <c r="E2348" s="223">
        <v>16</v>
      </c>
      <c r="F2348" s="223">
        <v>7.39</v>
      </c>
      <c r="G2348" s="66" t="str">
        <f>IFERROR(VLOOKUP(B2348:B5388,'DOI TUONG'!$C$2:$E$1306,3,FALSE), "")</f>
        <v/>
      </c>
      <c r="H2348" s="66">
        <f t="shared" si="252"/>
        <v>0</v>
      </c>
      <c r="I2348" s="215">
        <f t="shared" si="253"/>
        <v>7.39</v>
      </c>
      <c r="J2348" s="223">
        <v>82</v>
      </c>
      <c r="K2348" s="66" t="str">
        <f t="shared" si="254"/>
        <v>Khá</v>
      </c>
      <c r="L2348" s="66">
        <f t="shared" si="255"/>
        <v>395000</v>
      </c>
      <c r="M2348" s="218" t="str">
        <f t="shared" si="256"/>
        <v/>
      </c>
      <c r="N2348" s="219" t="str">
        <f t="shared" si="257"/>
        <v/>
      </c>
      <c r="O2348" s="219">
        <f t="shared" si="258"/>
        <v>1</v>
      </c>
      <c r="Q2348" s="114">
        <v>1</v>
      </c>
    </row>
    <row r="2349" spans="1:17" ht="21.75" customHeight="1" x14ac:dyDescent="0.3">
      <c r="A2349" s="214">
        <f>SUBTOTAL(9,$Q$22:Q2348)+1</f>
        <v>2327</v>
      </c>
      <c r="B2349" s="223">
        <v>107140087</v>
      </c>
      <c r="C2349" s="223" t="s">
        <v>3643</v>
      </c>
      <c r="D2349" s="223" t="s">
        <v>2028</v>
      </c>
      <c r="E2349" s="223">
        <v>22</v>
      </c>
      <c r="F2349" s="223">
        <v>7.39</v>
      </c>
      <c r="G2349" s="66" t="str">
        <f>IFERROR(VLOOKUP(B2349:B5389,'DOI TUONG'!$C$2:$E$1306,3,FALSE), "")</f>
        <v/>
      </c>
      <c r="H2349" s="66">
        <f t="shared" si="252"/>
        <v>0</v>
      </c>
      <c r="I2349" s="215">
        <f t="shared" si="253"/>
        <v>7.39</v>
      </c>
      <c r="J2349" s="223">
        <v>82</v>
      </c>
      <c r="K2349" s="66" t="str">
        <f t="shared" si="254"/>
        <v>Khá</v>
      </c>
      <c r="L2349" s="66">
        <f t="shared" si="255"/>
        <v>395000</v>
      </c>
      <c r="M2349" s="218" t="str">
        <f t="shared" si="256"/>
        <v/>
      </c>
      <c r="N2349" s="219" t="str">
        <f t="shared" si="257"/>
        <v/>
      </c>
      <c r="O2349" s="219">
        <f t="shared" si="258"/>
        <v>1</v>
      </c>
      <c r="Q2349" s="114">
        <v>1</v>
      </c>
    </row>
    <row r="2350" spans="1:17" ht="21.75" customHeight="1" x14ac:dyDescent="0.3">
      <c r="A2350" s="214">
        <f>SUBTOTAL(9,$Q$22:Q2349)+1</f>
        <v>2328</v>
      </c>
      <c r="B2350" s="223">
        <v>117120152</v>
      </c>
      <c r="C2350" s="223" t="s">
        <v>1087</v>
      </c>
      <c r="D2350" s="223" t="s">
        <v>92</v>
      </c>
      <c r="E2350" s="223">
        <v>15</v>
      </c>
      <c r="F2350" s="223">
        <v>7.39</v>
      </c>
      <c r="G2350" s="66" t="str">
        <f>IFERROR(VLOOKUP(B2350:B5390,'DOI TUONG'!$C$2:$E$1306,3,FALSE), "")</f>
        <v/>
      </c>
      <c r="H2350" s="66">
        <f t="shared" si="252"/>
        <v>0</v>
      </c>
      <c r="I2350" s="215">
        <f t="shared" si="253"/>
        <v>7.39</v>
      </c>
      <c r="J2350" s="223">
        <v>82</v>
      </c>
      <c r="K2350" s="66" t="str">
        <f t="shared" si="254"/>
        <v>Khá</v>
      </c>
      <c r="L2350" s="66">
        <f t="shared" si="255"/>
        <v>395000</v>
      </c>
      <c r="M2350" s="218" t="str">
        <f t="shared" si="256"/>
        <v/>
      </c>
      <c r="N2350" s="219" t="str">
        <f t="shared" si="257"/>
        <v/>
      </c>
      <c r="O2350" s="219">
        <f t="shared" si="258"/>
        <v>1</v>
      </c>
      <c r="Q2350" s="114">
        <v>1</v>
      </c>
    </row>
    <row r="2351" spans="1:17" ht="21.75" customHeight="1" x14ac:dyDescent="0.3">
      <c r="A2351" s="214">
        <f>SUBTOTAL(9,$Q$22:Q2350)+1</f>
        <v>2329</v>
      </c>
      <c r="B2351" s="223">
        <v>118130063</v>
      </c>
      <c r="C2351" s="223" t="s">
        <v>269</v>
      </c>
      <c r="D2351" s="223" t="s">
        <v>298</v>
      </c>
      <c r="E2351" s="223">
        <v>19</v>
      </c>
      <c r="F2351" s="223">
        <v>7.39</v>
      </c>
      <c r="G2351" s="66" t="str">
        <f>IFERROR(VLOOKUP(B2351:B5391,'DOI TUONG'!$C$2:$E$1306,3,FALSE), "")</f>
        <v/>
      </c>
      <c r="H2351" s="66">
        <f t="shared" si="252"/>
        <v>0</v>
      </c>
      <c r="I2351" s="215">
        <f t="shared" si="253"/>
        <v>7.39</v>
      </c>
      <c r="J2351" s="223">
        <v>82</v>
      </c>
      <c r="K2351" s="66" t="str">
        <f t="shared" si="254"/>
        <v>Khá</v>
      </c>
      <c r="L2351" s="66">
        <f t="shared" si="255"/>
        <v>395000</v>
      </c>
      <c r="M2351" s="218" t="str">
        <f t="shared" si="256"/>
        <v/>
      </c>
      <c r="N2351" s="219" t="str">
        <f t="shared" si="257"/>
        <v/>
      </c>
      <c r="O2351" s="219">
        <f t="shared" si="258"/>
        <v>1</v>
      </c>
      <c r="Q2351" s="114">
        <v>1</v>
      </c>
    </row>
    <row r="2352" spans="1:17" ht="21.75" customHeight="1" x14ac:dyDescent="0.3">
      <c r="A2352" s="214">
        <f>SUBTOTAL(9,$Q$22:Q2351)+1</f>
        <v>2330</v>
      </c>
      <c r="B2352" s="223">
        <v>101130040</v>
      </c>
      <c r="C2352" s="223" t="s">
        <v>3203</v>
      </c>
      <c r="D2352" s="223" t="s">
        <v>157</v>
      </c>
      <c r="E2352" s="223">
        <v>18.5</v>
      </c>
      <c r="F2352" s="223">
        <v>7.38</v>
      </c>
      <c r="G2352" s="66" t="str">
        <f>IFERROR(VLOOKUP(B2352:B5392,'DOI TUONG'!$C$2:$E$1306,3,FALSE), "")</f>
        <v/>
      </c>
      <c r="H2352" s="66">
        <f t="shared" si="252"/>
        <v>0</v>
      </c>
      <c r="I2352" s="215">
        <f t="shared" si="253"/>
        <v>7.38</v>
      </c>
      <c r="J2352" s="223">
        <v>89</v>
      </c>
      <c r="K2352" s="66" t="str">
        <f t="shared" si="254"/>
        <v>Khá</v>
      </c>
      <c r="L2352" s="66">
        <f t="shared" si="255"/>
        <v>395000</v>
      </c>
      <c r="M2352" s="218" t="str">
        <f t="shared" si="256"/>
        <v/>
      </c>
      <c r="N2352" s="219" t="str">
        <f t="shared" si="257"/>
        <v/>
      </c>
      <c r="O2352" s="219">
        <f t="shared" si="258"/>
        <v>1</v>
      </c>
      <c r="Q2352" s="114">
        <v>1</v>
      </c>
    </row>
    <row r="2353" spans="1:17" ht="21.75" customHeight="1" x14ac:dyDescent="0.3">
      <c r="A2353" s="214">
        <f>SUBTOTAL(9,$Q$22:Q2352)+1</f>
        <v>2331</v>
      </c>
      <c r="B2353" s="223">
        <v>102120239</v>
      </c>
      <c r="C2353" s="223" t="s">
        <v>3380</v>
      </c>
      <c r="D2353" s="223" t="s">
        <v>78</v>
      </c>
      <c r="E2353" s="223">
        <v>16</v>
      </c>
      <c r="F2353" s="223">
        <v>7.38</v>
      </c>
      <c r="G2353" s="66" t="str">
        <f>IFERROR(VLOOKUP(B2353:B5393,'DOI TUONG'!$C$2:$E$1306,3,FALSE), "")</f>
        <v/>
      </c>
      <c r="H2353" s="66">
        <f t="shared" si="252"/>
        <v>0</v>
      </c>
      <c r="I2353" s="215">
        <f t="shared" si="253"/>
        <v>7.38</v>
      </c>
      <c r="J2353" s="223">
        <v>88</v>
      </c>
      <c r="K2353" s="66" t="str">
        <f t="shared" si="254"/>
        <v>Khá</v>
      </c>
      <c r="L2353" s="66">
        <f t="shared" si="255"/>
        <v>395000</v>
      </c>
      <c r="M2353" s="218" t="str">
        <f t="shared" si="256"/>
        <v/>
      </c>
      <c r="N2353" s="219" t="str">
        <f t="shared" si="257"/>
        <v/>
      </c>
      <c r="O2353" s="219">
        <f t="shared" si="258"/>
        <v>1</v>
      </c>
      <c r="Q2353" s="114">
        <v>1</v>
      </c>
    </row>
    <row r="2354" spans="1:17" ht="21.75" customHeight="1" x14ac:dyDescent="0.3">
      <c r="A2354" s="214">
        <f>SUBTOTAL(9,$Q$22:Q2353)+1</f>
        <v>2332</v>
      </c>
      <c r="B2354" s="223">
        <v>102130188</v>
      </c>
      <c r="C2354" s="223" t="s">
        <v>1855</v>
      </c>
      <c r="D2354" s="223" t="s">
        <v>142</v>
      </c>
      <c r="E2354" s="223">
        <v>18</v>
      </c>
      <c r="F2354" s="223">
        <v>7.38</v>
      </c>
      <c r="G2354" s="66" t="str">
        <f>IFERROR(VLOOKUP(B2354:B5394,'DOI TUONG'!$C$2:$E$1306,3,FALSE), "")</f>
        <v/>
      </c>
      <c r="H2354" s="66">
        <f t="shared" si="252"/>
        <v>0</v>
      </c>
      <c r="I2354" s="215">
        <f t="shared" si="253"/>
        <v>7.38</v>
      </c>
      <c r="J2354" s="223">
        <v>88</v>
      </c>
      <c r="K2354" s="66" t="str">
        <f t="shared" si="254"/>
        <v>Khá</v>
      </c>
      <c r="L2354" s="66">
        <f t="shared" si="255"/>
        <v>395000</v>
      </c>
      <c r="M2354" s="218" t="str">
        <f t="shared" si="256"/>
        <v/>
      </c>
      <c r="N2354" s="219" t="str">
        <f t="shared" si="257"/>
        <v/>
      </c>
      <c r="O2354" s="219">
        <f t="shared" si="258"/>
        <v>1</v>
      </c>
      <c r="Q2354" s="114">
        <v>1</v>
      </c>
    </row>
    <row r="2355" spans="1:17" ht="21.75" customHeight="1" x14ac:dyDescent="0.3">
      <c r="A2355" s="214">
        <f>SUBTOTAL(9,$Q$22:Q2354)+1</f>
        <v>2333</v>
      </c>
      <c r="B2355" s="223">
        <v>105130045</v>
      </c>
      <c r="C2355" s="223" t="s">
        <v>1942</v>
      </c>
      <c r="D2355" s="223" t="s">
        <v>369</v>
      </c>
      <c r="E2355" s="223">
        <v>23.5</v>
      </c>
      <c r="F2355" s="223">
        <v>7.38</v>
      </c>
      <c r="G2355" s="66" t="str">
        <f>IFERROR(VLOOKUP(B2355:B5395,'DOI TUONG'!$C$2:$E$1306,3,FALSE), "")</f>
        <v/>
      </c>
      <c r="H2355" s="66">
        <f t="shared" si="252"/>
        <v>0</v>
      </c>
      <c r="I2355" s="215">
        <f t="shared" si="253"/>
        <v>7.38</v>
      </c>
      <c r="J2355" s="223">
        <v>88</v>
      </c>
      <c r="K2355" s="66" t="str">
        <f t="shared" si="254"/>
        <v>Khá</v>
      </c>
      <c r="L2355" s="66">
        <f t="shared" si="255"/>
        <v>395000</v>
      </c>
      <c r="M2355" s="218" t="str">
        <f t="shared" si="256"/>
        <v/>
      </c>
      <c r="N2355" s="219" t="str">
        <f t="shared" si="257"/>
        <v/>
      </c>
      <c r="O2355" s="219">
        <f t="shared" si="258"/>
        <v>1</v>
      </c>
      <c r="Q2355" s="114">
        <v>1</v>
      </c>
    </row>
    <row r="2356" spans="1:17" ht="21.75" customHeight="1" x14ac:dyDescent="0.3">
      <c r="A2356" s="214">
        <f>SUBTOTAL(9,$Q$22:Q2355)+1</f>
        <v>2334</v>
      </c>
      <c r="B2356" s="223">
        <v>107140134</v>
      </c>
      <c r="C2356" s="223" t="s">
        <v>2079</v>
      </c>
      <c r="D2356" s="223" t="s">
        <v>1998</v>
      </c>
      <c r="E2356" s="223">
        <v>21</v>
      </c>
      <c r="F2356" s="223">
        <v>7.38</v>
      </c>
      <c r="G2356" s="66" t="str">
        <f>IFERROR(VLOOKUP(B2356:B5396,'DOI TUONG'!$C$2:$E$1306,3,FALSE), "")</f>
        <v/>
      </c>
      <c r="H2356" s="66">
        <f t="shared" si="252"/>
        <v>0</v>
      </c>
      <c r="I2356" s="215">
        <f t="shared" si="253"/>
        <v>7.38</v>
      </c>
      <c r="J2356" s="223">
        <v>88</v>
      </c>
      <c r="K2356" s="66" t="str">
        <f t="shared" si="254"/>
        <v>Khá</v>
      </c>
      <c r="L2356" s="66">
        <f t="shared" si="255"/>
        <v>395000</v>
      </c>
      <c r="M2356" s="218" t="str">
        <f t="shared" si="256"/>
        <v/>
      </c>
      <c r="N2356" s="219" t="str">
        <f t="shared" si="257"/>
        <v/>
      </c>
      <c r="O2356" s="219">
        <f t="shared" si="258"/>
        <v>1</v>
      </c>
      <c r="Q2356" s="114">
        <v>1</v>
      </c>
    </row>
    <row r="2357" spans="1:17" ht="21.75" customHeight="1" x14ac:dyDescent="0.3">
      <c r="A2357" s="214">
        <f>SUBTOTAL(9,$Q$22:Q2356)+1</f>
        <v>2335</v>
      </c>
      <c r="B2357" s="223">
        <v>117110062</v>
      </c>
      <c r="C2357" s="223" t="s">
        <v>3756</v>
      </c>
      <c r="D2357" s="223" t="s">
        <v>278</v>
      </c>
      <c r="E2357" s="223">
        <v>19</v>
      </c>
      <c r="F2357" s="223">
        <v>7.38</v>
      </c>
      <c r="G2357" s="66" t="str">
        <f>IFERROR(VLOOKUP(B2357:B5397,'DOI TUONG'!$C$2:$E$1306,3,FALSE), "")</f>
        <v/>
      </c>
      <c r="H2357" s="66">
        <f t="shared" si="252"/>
        <v>0</v>
      </c>
      <c r="I2357" s="215">
        <f t="shared" si="253"/>
        <v>7.38</v>
      </c>
      <c r="J2357" s="223">
        <v>88</v>
      </c>
      <c r="K2357" s="66" t="str">
        <f t="shared" si="254"/>
        <v>Khá</v>
      </c>
      <c r="L2357" s="66">
        <f t="shared" si="255"/>
        <v>395000</v>
      </c>
      <c r="M2357" s="218" t="str">
        <f t="shared" si="256"/>
        <v/>
      </c>
      <c r="N2357" s="219" t="str">
        <f t="shared" si="257"/>
        <v/>
      </c>
      <c r="O2357" s="219">
        <f t="shared" si="258"/>
        <v>1</v>
      </c>
      <c r="Q2357" s="114">
        <v>1</v>
      </c>
    </row>
    <row r="2358" spans="1:17" ht="21.75" customHeight="1" x14ac:dyDescent="0.3">
      <c r="A2358" s="214">
        <f>SUBTOTAL(9,$Q$22:Q2357)+1</f>
        <v>2336</v>
      </c>
      <c r="B2358" s="223">
        <v>111130038</v>
      </c>
      <c r="C2358" s="223" t="s">
        <v>2387</v>
      </c>
      <c r="D2358" s="223" t="s">
        <v>260</v>
      </c>
      <c r="E2358" s="223">
        <v>15.5</v>
      </c>
      <c r="F2358" s="223">
        <v>7.38</v>
      </c>
      <c r="G2358" s="66" t="str">
        <f>IFERROR(VLOOKUP(B2358:B5398,'DOI TUONG'!$C$2:$E$1306,3,FALSE), "")</f>
        <v/>
      </c>
      <c r="H2358" s="66">
        <f t="shared" si="252"/>
        <v>0</v>
      </c>
      <c r="I2358" s="215">
        <f t="shared" si="253"/>
        <v>7.38</v>
      </c>
      <c r="J2358" s="223">
        <v>88</v>
      </c>
      <c r="K2358" s="66" t="str">
        <f t="shared" si="254"/>
        <v>Khá</v>
      </c>
      <c r="L2358" s="66">
        <f t="shared" si="255"/>
        <v>395000</v>
      </c>
      <c r="M2358" s="218" t="str">
        <f t="shared" si="256"/>
        <v/>
      </c>
      <c r="N2358" s="219" t="str">
        <f t="shared" si="257"/>
        <v/>
      </c>
      <c r="O2358" s="219">
        <f t="shared" si="258"/>
        <v>1</v>
      </c>
      <c r="Q2358" s="114">
        <v>1</v>
      </c>
    </row>
    <row r="2359" spans="1:17" ht="21.75" customHeight="1" x14ac:dyDescent="0.3">
      <c r="A2359" s="214">
        <f>SUBTOTAL(9,$Q$22:Q2358)+1</f>
        <v>2337</v>
      </c>
      <c r="B2359" s="223">
        <v>117120127</v>
      </c>
      <c r="C2359" s="223" t="s">
        <v>3757</v>
      </c>
      <c r="D2359" s="223" t="s">
        <v>92</v>
      </c>
      <c r="E2359" s="223">
        <v>17</v>
      </c>
      <c r="F2359" s="223">
        <v>7.38</v>
      </c>
      <c r="G2359" s="66" t="str">
        <f>IFERROR(VLOOKUP(B2359:B5399,'DOI TUONG'!$C$2:$E$1306,3,FALSE), "")</f>
        <v/>
      </c>
      <c r="H2359" s="66">
        <f t="shared" si="252"/>
        <v>0</v>
      </c>
      <c r="I2359" s="215">
        <f t="shared" si="253"/>
        <v>7.38</v>
      </c>
      <c r="J2359" s="223">
        <v>87</v>
      </c>
      <c r="K2359" s="66" t="str">
        <f t="shared" si="254"/>
        <v>Khá</v>
      </c>
      <c r="L2359" s="66">
        <f t="shared" si="255"/>
        <v>395000</v>
      </c>
      <c r="M2359" s="218" t="str">
        <f t="shared" si="256"/>
        <v/>
      </c>
      <c r="N2359" s="219" t="str">
        <f t="shared" si="257"/>
        <v/>
      </c>
      <c r="O2359" s="219">
        <f t="shared" si="258"/>
        <v>1</v>
      </c>
      <c r="Q2359" s="114">
        <v>1</v>
      </c>
    </row>
    <row r="2360" spans="1:17" ht="21.75" customHeight="1" x14ac:dyDescent="0.3">
      <c r="A2360" s="214">
        <f>SUBTOTAL(9,$Q$22:Q2359)+1</f>
        <v>2338</v>
      </c>
      <c r="B2360" s="223">
        <v>101130049</v>
      </c>
      <c r="C2360" s="223" t="s">
        <v>3204</v>
      </c>
      <c r="D2360" s="223" t="s">
        <v>157</v>
      </c>
      <c r="E2360" s="223">
        <v>17.5</v>
      </c>
      <c r="F2360" s="223">
        <v>7.38</v>
      </c>
      <c r="G2360" s="66" t="str">
        <f>IFERROR(VLOOKUP(B2360:B5400,'DOI TUONG'!$C$2:$E$1306,3,FALSE), "")</f>
        <v/>
      </c>
      <c r="H2360" s="66">
        <f t="shared" si="252"/>
        <v>0</v>
      </c>
      <c r="I2360" s="215">
        <f t="shared" si="253"/>
        <v>7.38</v>
      </c>
      <c r="J2360" s="223">
        <v>86</v>
      </c>
      <c r="K2360" s="66" t="str">
        <f t="shared" si="254"/>
        <v>Khá</v>
      </c>
      <c r="L2360" s="66">
        <f t="shared" si="255"/>
        <v>395000</v>
      </c>
      <c r="M2360" s="218" t="str">
        <f t="shared" si="256"/>
        <v/>
      </c>
      <c r="N2360" s="219" t="str">
        <f t="shared" si="257"/>
        <v/>
      </c>
      <c r="O2360" s="219">
        <f t="shared" si="258"/>
        <v>1</v>
      </c>
      <c r="Q2360" s="114">
        <v>1</v>
      </c>
    </row>
    <row r="2361" spans="1:17" ht="21.75" customHeight="1" x14ac:dyDescent="0.3">
      <c r="A2361" s="214">
        <f>SUBTOTAL(9,$Q$22:Q2360)+1</f>
        <v>2339</v>
      </c>
      <c r="B2361" s="223">
        <v>105130193</v>
      </c>
      <c r="C2361" s="223" t="s">
        <v>1034</v>
      </c>
      <c r="D2361" s="223" t="s">
        <v>218</v>
      </c>
      <c r="E2361" s="223">
        <v>22.5</v>
      </c>
      <c r="F2361" s="223">
        <v>7.38</v>
      </c>
      <c r="G2361" s="66" t="str">
        <f>IFERROR(VLOOKUP(B2361:B5401,'DOI TUONG'!$C$2:$E$1306,3,FALSE), "")</f>
        <v/>
      </c>
      <c r="H2361" s="66">
        <f t="shared" si="252"/>
        <v>0</v>
      </c>
      <c r="I2361" s="215">
        <f t="shared" si="253"/>
        <v>7.38</v>
      </c>
      <c r="J2361" s="223">
        <v>86</v>
      </c>
      <c r="K2361" s="66" t="str">
        <f t="shared" si="254"/>
        <v>Khá</v>
      </c>
      <c r="L2361" s="66">
        <f t="shared" si="255"/>
        <v>395000</v>
      </c>
      <c r="M2361" s="218" t="str">
        <f t="shared" si="256"/>
        <v/>
      </c>
      <c r="N2361" s="219" t="str">
        <f t="shared" si="257"/>
        <v/>
      </c>
      <c r="O2361" s="219">
        <f t="shared" si="258"/>
        <v>1</v>
      </c>
      <c r="Q2361" s="114">
        <v>1</v>
      </c>
    </row>
    <row r="2362" spans="1:17" ht="21.75" customHeight="1" x14ac:dyDescent="0.3">
      <c r="A2362" s="214">
        <f>SUBTOTAL(9,$Q$22:Q2361)+1</f>
        <v>2340</v>
      </c>
      <c r="B2362" s="223">
        <v>107120281</v>
      </c>
      <c r="C2362" s="223" t="s">
        <v>2066</v>
      </c>
      <c r="D2362" s="223" t="s">
        <v>77</v>
      </c>
      <c r="E2362" s="223">
        <v>19</v>
      </c>
      <c r="F2362" s="223">
        <v>7.38</v>
      </c>
      <c r="G2362" s="66" t="str">
        <f>IFERROR(VLOOKUP(B2362:B5402,'DOI TUONG'!$C$2:$E$1306,3,FALSE), "")</f>
        <v/>
      </c>
      <c r="H2362" s="66">
        <f t="shared" si="252"/>
        <v>0</v>
      </c>
      <c r="I2362" s="215">
        <f t="shared" si="253"/>
        <v>7.38</v>
      </c>
      <c r="J2362" s="223">
        <v>85</v>
      </c>
      <c r="K2362" s="66" t="str">
        <f t="shared" si="254"/>
        <v>Khá</v>
      </c>
      <c r="L2362" s="66">
        <f t="shared" si="255"/>
        <v>395000</v>
      </c>
      <c r="M2362" s="218" t="str">
        <f t="shared" si="256"/>
        <v/>
      </c>
      <c r="N2362" s="219" t="str">
        <f t="shared" si="257"/>
        <v/>
      </c>
      <c r="O2362" s="219">
        <f t="shared" si="258"/>
        <v>1</v>
      </c>
      <c r="Q2362" s="114">
        <v>1</v>
      </c>
    </row>
    <row r="2363" spans="1:17" ht="21.75" customHeight="1" x14ac:dyDescent="0.3">
      <c r="A2363" s="214">
        <f>SUBTOTAL(9,$Q$22:Q2362)+1</f>
        <v>2341</v>
      </c>
      <c r="B2363" s="223">
        <v>111120042</v>
      </c>
      <c r="C2363" s="223" t="s">
        <v>870</v>
      </c>
      <c r="D2363" s="223" t="s">
        <v>51</v>
      </c>
      <c r="E2363" s="223">
        <v>19.5</v>
      </c>
      <c r="F2363" s="223">
        <v>7.38</v>
      </c>
      <c r="G2363" s="66" t="str">
        <f>IFERROR(VLOOKUP(B2363:B5403,'DOI TUONG'!$C$2:$E$1306,3,FALSE), "")</f>
        <v/>
      </c>
      <c r="H2363" s="66">
        <f t="shared" si="252"/>
        <v>0</v>
      </c>
      <c r="I2363" s="215">
        <f t="shared" si="253"/>
        <v>7.38</v>
      </c>
      <c r="J2363" s="223">
        <v>85</v>
      </c>
      <c r="K2363" s="66" t="str">
        <f t="shared" si="254"/>
        <v>Khá</v>
      </c>
      <c r="L2363" s="66">
        <f t="shared" si="255"/>
        <v>395000</v>
      </c>
      <c r="M2363" s="218" t="str">
        <f t="shared" si="256"/>
        <v/>
      </c>
      <c r="N2363" s="219" t="str">
        <f t="shared" si="257"/>
        <v/>
      </c>
      <c r="O2363" s="219">
        <f t="shared" si="258"/>
        <v>1</v>
      </c>
      <c r="Q2363" s="114">
        <v>1</v>
      </c>
    </row>
    <row r="2364" spans="1:17" ht="21.75" customHeight="1" x14ac:dyDescent="0.3">
      <c r="A2364" s="214">
        <f>SUBTOTAL(9,$Q$22:Q2363)+1</f>
        <v>2342</v>
      </c>
      <c r="B2364" s="223">
        <v>102140079</v>
      </c>
      <c r="C2364" s="223" t="s">
        <v>1809</v>
      </c>
      <c r="D2364" s="223" t="s">
        <v>1804</v>
      </c>
      <c r="E2364" s="223">
        <v>18</v>
      </c>
      <c r="F2364" s="223">
        <v>7.38</v>
      </c>
      <c r="G2364" s="66" t="str">
        <f>IFERROR(VLOOKUP(B2364:B5404,'DOI TUONG'!$C$2:$E$1306,3,FALSE), "")</f>
        <v/>
      </c>
      <c r="H2364" s="66">
        <f t="shared" si="252"/>
        <v>0</v>
      </c>
      <c r="I2364" s="215">
        <f t="shared" si="253"/>
        <v>7.38</v>
      </c>
      <c r="J2364" s="223">
        <v>84</v>
      </c>
      <c r="K2364" s="66" t="str">
        <f t="shared" si="254"/>
        <v>Khá</v>
      </c>
      <c r="L2364" s="66">
        <f t="shared" si="255"/>
        <v>395000</v>
      </c>
      <c r="M2364" s="218" t="str">
        <f t="shared" si="256"/>
        <v/>
      </c>
      <c r="N2364" s="219" t="str">
        <f t="shared" si="257"/>
        <v/>
      </c>
      <c r="O2364" s="219">
        <f t="shared" si="258"/>
        <v>1</v>
      </c>
      <c r="Q2364" s="114">
        <v>1</v>
      </c>
    </row>
    <row r="2365" spans="1:17" ht="21.75" customHeight="1" x14ac:dyDescent="0.3">
      <c r="A2365" s="214">
        <f>SUBTOTAL(9,$Q$22:Q2364)+1</f>
        <v>2343</v>
      </c>
      <c r="B2365" s="223">
        <v>105140013</v>
      </c>
      <c r="C2365" s="223" t="s">
        <v>3504</v>
      </c>
      <c r="D2365" s="223" t="s">
        <v>1884</v>
      </c>
      <c r="E2365" s="223">
        <v>15</v>
      </c>
      <c r="F2365" s="223">
        <v>7.38</v>
      </c>
      <c r="G2365" s="66" t="str">
        <f>IFERROR(VLOOKUP(B2365:B5405,'DOI TUONG'!$C$2:$E$1306,3,FALSE), "")</f>
        <v/>
      </c>
      <c r="H2365" s="66">
        <f t="shared" si="252"/>
        <v>0</v>
      </c>
      <c r="I2365" s="215">
        <f t="shared" si="253"/>
        <v>7.38</v>
      </c>
      <c r="J2365" s="223">
        <v>84</v>
      </c>
      <c r="K2365" s="66" t="str">
        <f t="shared" si="254"/>
        <v>Khá</v>
      </c>
      <c r="L2365" s="66">
        <f t="shared" si="255"/>
        <v>395000</v>
      </c>
      <c r="M2365" s="218" t="str">
        <f t="shared" si="256"/>
        <v/>
      </c>
      <c r="N2365" s="219" t="str">
        <f t="shared" si="257"/>
        <v/>
      </c>
      <c r="O2365" s="219">
        <f t="shared" si="258"/>
        <v>1</v>
      </c>
      <c r="Q2365" s="114">
        <v>1</v>
      </c>
    </row>
    <row r="2366" spans="1:17" ht="21.75" customHeight="1" x14ac:dyDescent="0.3">
      <c r="A2366" s="214">
        <f>SUBTOTAL(9,$Q$22:Q2365)+1</f>
        <v>2344</v>
      </c>
      <c r="B2366" s="223">
        <v>102120141</v>
      </c>
      <c r="C2366" s="223" t="s">
        <v>3381</v>
      </c>
      <c r="D2366" s="223" t="s">
        <v>172</v>
      </c>
      <c r="E2366" s="223">
        <v>16</v>
      </c>
      <c r="F2366" s="223">
        <v>7.38</v>
      </c>
      <c r="G2366" s="66" t="str">
        <f>IFERROR(VLOOKUP(B2366:B5406,'DOI TUONG'!$C$2:$E$1306,3,FALSE), "")</f>
        <v/>
      </c>
      <c r="H2366" s="66">
        <f t="shared" si="252"/>
        <v>0</v>
      </c>
      <c r="I2366" s="215">
        <f t="shared" si="253"/>
        <v>7.38</v>
      </c>
      <c r="J2366" s="223">
        <v>83</v>
      </c>
      <c r="K2366" s="66" t="str">
        <f t="shared" si="254"/>
        <v>Khá</v>
      </c>
      <c r="L2366" s="66">
        <f t="shared" si="255"/>
        <v>395000</v>
      </c>
      <c r="M2366" s="218" t="str">
        <f t="shared" si="256"/>
        <v/>
      </c>
      <c r="N2366" s="219" t="str">
        <f t="shared" si="257"/>
        <v/>
      </c>
      <c r="O2366" s="219">
        <f t="shared" si="258"/>
        <v>1</v>
      </c>
      <c r="Q2366" s="114">
        <v>1</v>
      </c>
    </row>
    <row r="2367" spans="1:17" ht="21.75" customHeight="1" x14ac:dyDescent="0.3">
      <c r="A2367" s="214">
        <f>SUBTOTAL(9,$Q$22:Q2366)+1</f>
        <v>2345</v>
      </c>
      <c r="B2367" s="223">
        <v>105140414</v>
      </c>
      <c r="C2367" s="223" t="s">
        <v>3505</v>
      </c>
      <c r="D2367" s="223" t="s">
        <v>1882</v>
      </c>
      <c r="E2367" s="223">
        <v>20</v>
      </c>
      <c r="F2367" s="223">
        <v>7.38</v>
      </c>
      <c r="G2367" s="66" t="str">
        <f>IFERROR(VLOOKUP(B2367:B5407,'DOI TUONG'!$C$2:$E$1306,3,FALSE), "")</f>
        <v/>
      </c>
      <c r="H2367" s="66">
        <f t="shared" si="252"/>
        <v>0</v>
      </c>
      <c r="I2367" s="215">
        <f t="shared" si="253"/>
        <v>7.38</v>
      </c>
      <c r="J2367" s="223">
        <v>83</v>
      </c>
      <c r="K2367" s="66" t="str">
        <f t="shared" si="254"/>
        <v>Khá</v>
      </c>
      <c r="L2367" s="66">
        <f t="shared" si="255"/>
        <v>395000</v>
      </c>
      <c r="M2367" s="218" t="str">
        <f t="shared" si="256"/>
        <v/>
      </c>
      <c r="N2367" s="219" t="str">
        <f t="shared" si="257"/>
        <v/>
      </c>
      <c r="O2367" s="219">
        <f t="shared" si="258"/>
        <v>1</v>
      </c>
      <c r="Q2367" s="114">
        <v>1</v>
      </c>
    </row>
    <row r="2368" spans="1:17" ht="21.75" customHeight="1" x14ac:dyDescent="0.3">
      <c r="A2368" s="214">
        <f>SUBTOTAL(9,$Q$22:Q2367)+1</f>
        <v>2346</v>
      </c>
      <c r="B2368" s="223">
        <v>102110240</v>
      </c>
      <c r="C2368" s="223" t="s">
        <v>3382</v>
      </c>
      <c r="D2368" s="223" t="s">
        <v>205</v>
      </c>
      <c r="E2368" s="223">
        <v>16</v>
      </c>
      <c r="F2368" s="223">
        <v>7.38</v>
      </c>
      <c r="G2368" s="66" t="str">
        <f>IFERROR(VLOOKUP(B2368:B5408,'DOI TUONG'!$C$2:$E$1306,3,FALSE), "")</f>
        <v/>
      </c>
      <c r="H2368" s="66">
        <f t="shared" si="252"/>
        <v>0</v>
      </c>
      <c r="I2368" s="215">
        <f t="shared" si="253"/>
        <v>7.38</v>
      </c>
      <c r="J2368" s="223">
        <v>82</v>
      </c>
      <c r="K2368" s="66" t="str">
        <f t="shared" si="254"/>
        <v>Khá</v>
      </c>
      <c r="L2368" s="66">
        <f t="shared" si="255"/>
        <v>395000</v>
      </c>
      <c r="M2368" s="218" t="str">
        <f t="shared" si="256"/>
        <v/>
      </c>
      <c r="N2368" s="219" t="str">
        <f t="shared" si="257"/>
        <v/>
      </c>
      <c r="O2368" s="219">
        <f t="shared" si="258"/>
        <v>1</v>
      </c>
      <c r="Q2368" s="114">
        <v>1</v>
      </c>
    </row>
    <row r="2369" spans="1:17" ht="21.75" customHeight="1" x14ac:dyDescent="0.3">
      <c r="A2369" s="214">
        <f>SUBTOTAL(9,$Q$22:Q2368)+1</f>
        <v>2347</v>
      </c>
      <c r="B2369" s="223">
        <v>105140119</v>
      </c>
      <c r="C2369" s="223" t="s">
        <v>510</v>
      </c>
      <c r="D2369" s="223" t="s">
        <v>1869</v>
      </c>
      <c r="E2369" s="223">
        <v>20</v>
      </c>
      <c r="F2369" s="223">
        <v>7.38</v>
      </c>
      <c r="G2369" s="66" t="str">
        <f>IFERROR(VLOOKUP(B2369:B5409,'DOI TUONG'!$C$2:$E$1306,3,FALSE), "")</f>
        <v/>
      </c>
      <c r="H2369" s="66">
        <f t="shared" si="252"/>
        <v>0</v>
      </c>
      <c r="I2369" s="215">
        <f t="shared" si="253"/>
        <v>7.38</v>
      </c>
      <c r="J2369" s="223">
        <v>82</v>
      </c>
      <c r="K2369" s="66" t="str">
        <f t="shared" si="254"/>
        <v>Khá</v>
      </c>
      <c r="L2369" s="66">
        <f t="shared" si="255"/>
        <v>395000</v>
      </c>
      <c r="M2369" s="218" t="str">
        <f t="shared" si="256"/>
        <v/>
      </c>
      <c r="N2369" s="219" t="str">
        <f t="shared" si="257"/>
        <v/>
      </c>
      <c r="O2369" s="219">
        <f t="shared" si="258"/>
        <v>1</v>
      </c>
      <c r="Q2369" s="114">
        <v>1</v>
      </c>
    </row>
    <row r="2370" spans="1:17" ht="21.75" customHeight="1" x14ac:dyDescent="0.3">
      <c r="A2370" s="214">
        <f>SUBTOTAL(9,$Q$22:Q2369)+1</f>
        <v>2348</v>
      </c>
      <c r="B2370" s="223">
        <v>107120241</v>
      </c>
      <c r="C2370" s="223" t="s">
        <v>1164</v>
      </c>
      <c r="D2370" s="223" t="s">
        <v>77</v>
      </c>
      <c r="E2370" s="223">
        <v>19</v>
      </c>
      <c r="F2370" s="223">
        <v>7.38</v>
      </c>
      <c r="G2370" s="66" t="str">
        <f>IFERROR(VLOOKUP(B2370:B5410,'DOI TUONG'!$C$2:$E$1306,3,FALSE), "")</f>
        <v/>
      </c>
      <c r="H2370" s="66">
        <f t="shared" si="252"/>
        <v>0</v>
      </c>
      <c r="I2370" s="215">
        <f t="shared" si="253"/>
        <v>7.38</v>
      </c>
      <c r="J2370" s="223">
        <v>82</v>
      </c>
      <c r="K2370" s="66" t="str">
        <f t="shared" si="254"/>
        <v>Khá</v>
      </c>
      <c r="L2370" s="66">
        <f t="shared" si="255"/>
        <v>395000</v>
      </c>
      <c r="M2370" s="218" t="str">
        <f t="shared" si="256"/>
        <v/>
      </c>
      <c r="N2370" s="219" t="str">
        <f t="shared" si="257"/>
        <v/>
      </c>
      <c r="O2370" s="219">
        <f t="shared" si="258"/>
        <v>1</v>
      </c>
      <c r="Q2370" s="114">
        <v>1</v>
      </c>
    </row>
    <row r="2371" spans="1:17" ht="21.75" customHeight="1" x14ac:dyDescent="0.3">
      <c r="A2371" s="214">
        <f>SUBTOTAL(9,$Q$22:Q2370)+1</f>
        <v>2349</v>
      </c>
      <c r="B2371" s="223">
        <v>121120064</v>
      </c>
      <c r="C2371" s="223" t="s">
        <v>2123</v>
      </c>
      <c r="D2371" s="223" t="s">
        <v>229</v>
      </c>
      <c r="E2371" s="223">
        <v>19</v>
      </c>
      <c r="F2371" s="223">
        <v>7.38</v>
      </c>
      <c r="G2371" s="66" t="str">
        <f>IFERROR(VLOOKUP(B2371:B5411,'DOI TUONG'!$C$2:$E$1306,3,FALSE), "")</f>
        <v/>
      </c>
      <c r="H2371" s="66">
        <f t="shared" si="252"/>
        <v>0</v>
      </c>
      <c r="I2371" s="215">
        <f t="shared" si="253"/>
        <v>7.38</v>
      </c>
      <c r="J2371" s="223">
        <v>82</v>
      </c>
      <c r="K2371" s="66" t="str">
        <f t="shared" si="254"/>
        <v>Khá</v>
      </c>
      <c r="L2371" s="66">
        <f t="shared" si="255"/>
        <v>395000</v>
      </c>
      <c r="M2371" s="218" t="str">
        <f t="shared" si="256"/>
        <v/>
      </c>
      <c r="N2371" s="219" t="str">
        <f t="shared" si="257"/>
        <v/>
      </c>
      <c r="O2371" s="219">
        <f t="shared" si="258"/>
        <v>1</v>
      </c>
      <c r="Q2371" s="114">
        <v>1</v>
      </c>
    </row>
    <row r="2372" spans="1:17" ht="21.75" customHeight="1" x14ac:dyDescent="0.3">
      <c r="A2372" s="214">
        <f>SUBTOTAL(9,$Q$22:Q2371)+1</f>
        <v>2350</v>
      </c>
      <c r="B2372" s="223">
        <v>105140344</v>
      </c>
      <c r="C2372" s="223" t="s">
        <v>3506</v>
      </c>
      <c r="D2372" s="223" t="s">
        <v>1900</v>
      </c>
      <c r="E2372" s="223">
        <v>18</v>
      </c>
      <c r="F2372" s="223">
        <v>7.38</v>
      </c>
      <c r="G2372" s="66" t="str">
        <f>IFERROR(VLOOKUP(B2372:B5412,'DOI TUONG'!$C$2:$E$1306,3,FALSE), "")</f>
        <v/>
      </c>
      <c r="H2372" s="66">
        <f t="shared" si="252"/>
        <v>0</v>
      </c>
      <c r="I2372" s="215">
        <f t="shared" si="253"/>
        <v>7.38</v>
      </c>
      <c r="J2372" s="223">
        <v>80</v>
      </c>
      <c r="K2372" s="66" t="str">
        <f t="shared" si="254"/>
        <v>Khá</v>
      </c>
      <c r="L2372" s="66">
        <f t="shared" si="255"/>
        <v>395000</v>
      </c>
      <c r="M2372" s="218" t="str">
        <f t="shared" si="256"/>
        <v/>
      </c>
      <c r="N2372" s="219" t="str">
        <f t="shared" si="257"/>
        <v/>
      </c>
      <c r="O2372" s="219">
        <f t="shared" si="258"/>
        <v>1</v>
      </c>
      <c r="Q2372" s="114">
        <v>1</v>
      </c>
    </row>
    <row r="2373" spans="1:17" ht="21.75" customHeight="1" x14ac:dyDescent="0.3">
      <c r="A2373" s="214">
        <f>SUBTOTAL(9,$Q$22:Q2372)+1</f>
        <v>2351</v>
      </c>
      <c r="B2373" s="223">
        <v>102140197</v>
      </c>
      <c r="C2373" s="223" t="s">
        <v>1858</v>
      </c>
      <c r="D2373" s="223" t="s">
        <v>1859</v>
      </c>
      <c r="E2373" s="223">
        <v>20</v>
      </c>
      <c r="F2373" s="223">
        <v>7.38</v>
      </c>
      <c r="G2373" s="66" t="str">
        <f>IFERROR(VLOOKUP(B2373:B5413,'DOI TUONG'!$C$2:$E$1306,3,FALSE), "")</f>
        <v/>
      </c>
      <c r="H2373" s="66">
        <f t="shared" si="252"/>
        <v>0</v>
      </c>
      <c r="I2373" s="215">
        <f t="shared" si="253"/>
        <v>7.38</v>
      </c>
      <c r="J2373" s="223">
        <v>79</v>
      </c>
      <c r="K2373" s="66" t="str">
        <f t="shared" si="254"/>
        <v>Khá</v>
      </c>
      <c r="L2373" s="66">
        <f t="shared" si="255"/>
        <v>395000</v>
      </c>
      <c r="M2373" s="218" t="str">
        <f t="shared" si="256"/>
        <v/>
      </c>
      <c r="N2373" s="219" t="str">
        <f t="shared" si="257"/>
        <v/>
      </c>
      <c r="O2373" s="219">
        <f t="shared" si="258"/>
        <v>1</v>
      </c>
      <c r="Q2373" s="114">
        <v>1</v>
      </c>
    </row>
    <row r="2374" spans="1:17" ht="21.75" customHeight="1" x14ac:dyDescent="0.3">
      <c r="A2374" s="214">
        <f>SUBTOTAL(9,$Q$22:Q2373)+1</f>
        <v>2352</v>
      </c>
      <c r="B2374" s="223">
        <v>106140044</v>
      </c>
      <c r="C2374" s="223" t="s">
        <v>3563</v>
      </c>
      <c r="D2374" s="223" t="s">
        <v>1971</v>
      </c>
      <c r="E2374" s="223">
        <v>18</v>
      </c>
      <c r="F2374" s="223">
        <v>7.38</v>
      </c>
      <c r="G2374" s="66" t="str">
        <f>IFERROR(VLOOKUP(B2374:B5414,'DOI TUONG'!$C$2:$E$1306,3,FALSE), "")</f>
        <v/>
      </c>
      <c r="H2374" s="66">
        <f t="shared" si="252"/>
        <v>0</v>
      </c>
      <c r="I2374" s="215">
        <f t="shared" si="253"/>
        <v>7.38</v>
      </c>
      <c r="J2374" s="223">
        <v>76</v>
      </c>
      <c r="K2374" s="66" t="str">
        <f t="shared" si="254"/>
        <v>Khá</v>
      </c>
      <c r="L2374" s="66">
        <f t="shared" si="255"/>
        <v>395000</v>
      </c>
      <c r="M2374" s="218" t="str">
        <f t="shared" si="256"/>
        <v/>
      </c>
      <c r="N2374" s="219" t="str">
        <f t="shared" si="257"/>
        <v/>
      </c>
      <c r="O2374" s="219">
        <f t="shared" si="258"/>
        <v>1</v>
      </c>
      <c r="Q2374" s="114">
        <v>1</v>
      </c>
    </row>
    <row r="2375" spans="1:17" ht="21.75" customHeight="1" x14ac:dyDescent="0.3">
      <c r="A2375" s="214">
        <f>SUBTOTAL(9,$Q$22:Q2374)+1</f>
        <v>2353</v>
      </c>
      <c r="B2375" s="223">
        <v>101120228</v>
      </c>
      <c r="C2375" s="223" t="s">
        <v>3205</v>
      </c>
      <c r="D2375" s="223" t="s">
        <v>101</v>
      </c>
      <c r="E2375" s="223">
        <v>19.5</v>
      </c>
      <c r="F2375" s="223">
        <v>7.37</v>
      </c>
      <c r="G2375" s="66" t="str">
        <f>IFERROR(VLOOKUP(B2375:B5415,'DOI TUONG'!$C$2:$E$1306,3,FALSE), "")</f>
        <v/>
      </c>
      <c r="H2375" s="66">
        <f t="shared" si="252"/>
        <v>0</v>
      </c>
      <c r="I2375" s="215">
        <f t="shared" si="253"/>
        <v>7.37</v>
      </c>
      <c r="J2375" s="223">
        <v>93</v>
      </c>
      <c r="K2375" s="66" t="str">
        <f t="shared" si="254"/>
        <v>Khá</v>
      </c>
      <c r="L2375" s="66">
        <f t="shared" si="255"/>
        <v>395000</v>
      </c>
      <c r="M2375" s="218" t="str">
        <f t="shared" si="256"/>
        <v/>
      </c>
      <c r="N2375" s="219" t="str">
        <f t="shared" si="257"/>
        <v/>
      </c>
      <c r="O2375" s="219">
        <f t="shared" si="258"/>
        <v>1</v>
      </c>
      <c r="Q2375" s="114">
        <v>1</v>
      </c>
    </row>
    <row r="2376" spans="1:17" ht="21.75" customHeight="1" x14ac:dyDescent="0.3">
      <c r="A2376" s="214">
        <f>SUBTOTAL(9,$Q$22:Q2375)+1</f>
        <v>2354</v>
      </c>
      <c r="B2376" s="223">
        <v>102130014</v>
      </c>
      <c r="C2376" s="223" t="s">
        <v>698</v>
      </c>
      <c r="D2376" s="223" t="s">
        <v>119</v>
      </c>
      <c r="E2376" s="223">
        <v>20</v>
      </c>
      <c r="F2376" s="223">
        <v>7.37</v>
      </c>
      <c r="G2376" s="66" t="str">
        <f>IFERROR(VLOOKUP(B2376:B5416,'DOI TUONG'!$C$2:$E$1306,3,FALSE), "")</f>
        <v/>
      </c>
      <c r="H2376" s="66">
        <f t="shared" si="252"/>
        <v>0</v>
      </c>
      <c r="I2376" s="215">
        <f t="shared" si="253"/>
        <v>7.37</v>
      </c>
      <c r="J2376" s="223">
        <v>90</v>
      </c>
      <c r="K2376" s="66" t="str">
        <f t="shared" si="254"/>
        <v>Khá</v>
      </c>
      <c r="L2376" s="66">
        <f t="shared" si="255"/>
        <v>395000</v>
      </c>
      <c r="M2376" s="218" t="str">
        <f t="shared" si="256"/>
        <v/>
      </c>
      <c r="N2376" s="219" t="str">
        <f t="shared" si="257"/>
        <v/>
      </c>
      <c r="O2376" s="219">
        <f t="shared" si="258"/>
        <v>1</v>
      </c>
      <c r="Q2376" s="114">
        <v>1</v>
      </c>
    </row>
    <row r="2377" spans="1:17" ht="21.75" customHeight="1" x14ac:dyDescent="0.3">
      <c r="A2377" s="214">
        <f>SUBTOTAL(9,$Q$22:Q2376)+1</f>
        <v>2355</v>
      </c>
      <c r="B2377" s="223">
        <v>107120143</v>
      </c>
      <c r="C2377" s="223" t="s">
        <v>3644</v>
      </c>
      <c r="D2377" s="223" t="s">
        <v>29</v>
      </c>
      <c r="E2377" s="223">
        <v>16</v>
      </c>
      <c r="F2377" s="223">
        <v>7.37</v>
      </c>
      <c r="G2377" s="66" t="str">
        <f>IFERROR(VLOOKUP(B2377:B5417,'DOI TUONG'!$C$2:$E$1306,3,FALSE), "")</f>
        <v/>
      </c>
      <c r="H2377" s="66">
        <f t="shared" si="252"/>
        <v>0</v>
      </c>
      <c r="I2377" s="215">
        <f t="shared" si="253"/>
        <v>7.37</v>
      </c>
      <c r="J2377" s="223">
        <v>89</v>
      </c>
      <c r="K2377" s="66" t="str">
        <f t="shared" si="254"/>
        <v>Khá</v>
      </c>
      <c r="L2377" s="66">
        <f t="shared" si="255"/>
        <v>395000</v>
      </c>
      <c r="M2377" s="218" t="str">
        <f t="shared" si="256"/>
        <v/>
      </c>
      <c r="N2377" s="219" t="str">
        <f t="shared" si="257"/>
        <v/>
      </c>
      <c r="O2377" s="219">
        <f t="shared" si="258"/>
        <v>1</v>
      </c>
      <c r="Q2377" s="114">
        <v>1</v>
      </c>
    </row>
    <row r="2378" spans="1:17" ht="21.75" customHeight="1" x14ac:dyDescent="0.3">
      <c r="A2378" s="214">
        <f>SUBTOTAL(9,$Q$22:Q2377)+1</f>
        <v>2356</v>
      </c>
      <c r="B2378" s="223">
        <v>110110289</v>
      </c>
      <c r="C2378" s="223" t="s">
        <v>1517</v>
      </c>
      <c r="D2378" s="223" t="s">
        <v>175</v>
      </c>
      <c r="E2378" s="223">
        <v>19</v>
      </c>
      <c r="F2378" s="223">
        <v>7.37</v>
      </c>
      <c r="G2378" s="66" t="str">
        <f>IFERROR(VLOOKUP(B2378:B5418,'DOI TUONG'!$C$2:$E$1306,3,FALSE), "")</f>
        <v/>
      </c>
      <c r="H2378" s="66">
        <f t="shared" si="252"/>
        <v>0</v>
      </c>
      <c r="I2378" s="215">
        <f t="shared" si="253"/>
        <v>7.37</v>
      </c>
      <c r="J2378" s="223">
        <v>89</v>
      </c>
      <c r="K2378" s="66" t="str">
        <f t="shared" si="254"/>
        <v>Khá</v>
      </c>
      <c r="L2378" s="66">
        <f t="shared" si="255"/>
        <v>395000</v>
      </c>
      <c r="M2378" s="218" t="str">
        <f t="shared" si="256"/>
        <v/>
      </c>
      <c r="N2378" s="219" t="str">
        <f t="shared" si="257"/>
        <v/>
      </c>
      <c r="O2378" s="219">
        <f t="shared" si="258"/>
        <v>1</v>
      </c>
      <c r="Q2378" s="114">
        <v>1</v>
      </c>
    </row>
    <row r="2379" spans="1:17" ht="21.75" customHeight="1" x14ac:dyDescent="0.3">
      <c r="A2379" s="214">
        <f>SUBTOTAL(9,$Q$22:Q2378)+1</f>
        <v>2357</v>
      </c>
      <c r="B2379" s="223">
        <v>104110199</v>
      </c>
      <c r="C2379" s="223" t="s">
        <v>3114</v>
      </c>
      <c r="D2379" s="223" t="s">
        <v>138</v>
      </c>
      <c r="E2379" s="223">
        <v>18.5</v>
      </c>
      <c r="F2379" s="223">
        <v>7.37</v>
      </c>
      <c r="G2379" s="66" t="str">
        <f>IFERROR(VLOOKUP(B2379:B5419,'DOI TUONG'!$C$2:$E$1306,3,FALSE), "")</f>
        <v/>
      </c>
      <c r="H2379" s="66">
        <f t="shared" si="252"/>
        <v>0</v>
      </c>
      <c r="I2379" s="215">
        <f t="shared" si="253"/>
        <v>7.37</v>
      </c>
      <c r="J2379" s="223">
        <v>88</v>
      </c>
      <c r="K2379" s="66" t="str">
        <f t="shared" si="254"/>
        <v>Khá</v>
      </c>
      <c r="L2379" s="66">
        <f t="shared" si="255"/>
        <v>395000</v>
      </c>
      <c r="M2379" s="218" t="str">
        <f t="shared" si="256"/>
        <v/>
      </c>
      <c r="N2379" s="219" t="str">
        <f t="shared" si="257"/>
        <v/>
      </c>
      <c r="O2379" s="219">
        <f t="shared" si="258"/>
        <v>1</v>
      </c>
      <c r="Q2379" s="114">
        <v>1</v>
      </c>
    </row>
    <row r="2380" spans="1:17" ht="21.75" customHeight="1" x14ac:dyDescent="0.3">
      <c r="A2380" s="214">
        <f>SUBTOTAL(9,$Q$22:Q2379)+1</f>
        <v>2358</v>
      </c>
      <c r="B2380" s="223">
        <v>102140047</v>
      </c>
      <c r="C2380" s="223" t="s">
        <v>2477</v>
      </c>
      <c r="D2380" s="223" t="s">
        <v>1802</v>
      </c>
      <c r="E2380" s="223">
        <v>19</v>
      </c>
      <c r="F2380" s="223">
        <v>7.37</v>
      </c>
      <c r="G2380" s="66" t="str">
        <f>IFERROR(VLOOKUP(B2380:B5420,'DOI TUONG'!$C$2:$E$1306,3,FALSE), "")</f>
        <v/>
      </c>
      <c r="H2380" s="66">
        <f t="shared" si="252"/>
        <v>0</v>
      </c>
      <c r="I2380" s="215">
        <f t="shared" si="253"/>
        <v>7.37</v>
      </c>
      <c r="J2380" s="223">
        <v>88</v>
      </c>
      <c r="K2380" s="66" t="str">
        <f t="shared" si="254"/>
        <v>Khá</v>
      </c>
      <c r="L2380" s="66">
        <f t="shared" si="255"/>
        <v>395000</v>
      </c>
      <c r="M2380" s="218" t="str">
        <f t="shared" si="256"/>
        <v/>
      </c>
      <c r="N2380" s="219" t="str">
        <f t="shared" si="257"/>
        <v/>
      </c>
      <c r="O2380" s="219">
        <f t="shared" si="258"/>
        <v>1</v>
      </c>
      <c r="Q2380" s="114">
        <v>1</v>
      </c>
    </row>
    <row r="2381" spans="1:17" ht="21.75" customHeight="1" x14ac:dyDescent="0.3">
      <c r="A2381" s="214">
        <f>SUBTOTAL(9,$Q$22:Q2380)+1</f>
        <v>2359</v>
      </c>
      <c r="B2381" s="223">
        <v>105110386</v>
      </c>
      <c r="C2381" s="223" t="s">
        <v>1477</v>
      </c>
      <c r="D2381" s="223" t="s">
        <v>400</v>
      </c>
      <c r="E2381" s="223">
        <v>15</v>
      </c>
      <c r="F2381" s="223">
        <v>7.37</v>
      </c>
      <c r="G2381" s="66" t="str">
        <f>IFERROR(VLOOKUP(B2381:B5421,'DOI TUONG'!$C$2:$E$1306,3,FALSE), "")</f>
        <v/>
      </c>
      <c r="H2381" s="66">
        <f t="shared" si="252"/>
        <v>0</v>
      </c>
      <c r="I2381" s="215">
        <f t="shared" si="253"/>
        <v>7.37</v>
      </c>
      <c r="J2381" s="223">
        <v>88</v>
      </c>
      <c r="K2381" s="66" t="str">
        <f t="shared" si="254"/>
        <v>Khá</v>
      </c>
      <c r="L2381" s="66">
        <f t="shared" si="255"/>
        <v>395000</v>
      </c>
      <c r="M2381" s="218" t="str">
        <f t="shared" si="256"/>
        <v/>
      </c>
      <c r="N2381" s="219" t="str">
        <f t="shared" si="257"/>
        <v/>
      </c>
      <c r="O2381" s="219">
        <f t="shared" si="258"/>
        <v>1</v>
      </c>
      <c r="Q2381" s="114">
        <v>1</v>
      </c>
    </row>
    <row r="2382" spans="1:17" ht="21.75" customHeight="1" x14ac:dyDescent="0.3">
      <c r="A2382" s="214">
        <f>SUBTOTAL(9,$Q$22:Q2381)+1</f>
        <v>2360</v>
      </c>
      <c r="B2382" s="223">
        <v>105120070</v>
      </c>
      <c r="C2382" s="223" t="s">
        <v>224</v>
      </c>
      <c r="D2382" s="223" t="s">
        <v>110</v>
      </c>
      <c r="E2382" s="223">
        <v>17</v>
      </c>
      <c r="F2382" s="223">
        <v>7.37</v>
      </c>
      <c r="G2382" s="66" t="str">
        <f>IFERROR(VLOOKUP(B2382:B5422,'DOI TUONG'!$C$2:$E$1306,3,FALSE), "")</f>
        <v/>
      </c>
      <c r="H2382" s="66">
        <f t="shared" si="252"/>
        <v>0</v>
      </c>
      <c r="I2382" s="215">
        <f t="shared" si="253"/>
        <v>7.37</v>
      </c>
      <c r="J2382" s="223">
        <v>88</v>
      </c>
      <c r="K2382" s="66" t="str">
        <f t="shared" si="254"/>
        <v>Khá</v>
      </c>
      <c r="L2382" s="66">
        <f t="shared" si="255"/>
        <v>395000</v>
      </c>
      <c r="M2382" s="218" t="str">
        <f t="shared" si="256"/>
        <v/>
      </c>
      <c r="N2382" s="219" t="str">
        <f t="shared" si="257"/>
        <v/>
      </c>
      <c r="O2382" s="219">
        <f t="shared" si="258"/>
        <v>1</v>
      </c>
      <c r="Q2382" s="114">
        <v>1</v>
      </c>
    </row>
    <row r="2383" spans="1:17" ht="21.75" customHeight="1" x14ac:dyDescent="0.3">
      <c r="A2383" s="214">
        <f>SUBTOTAL(9,$Q$22:Q2382)+1</f>
        <v>2361</v>
      </c>
      <c r="B2383" s="223">
        <v>117110069</v>
      </c>
      <c r="C2383" s="223" t="s">
        <v>2173</v>
      </c>
      <c r="D2383" s="223" t="s">
        <v>278</v>
      </c>
      <c r="E2383" s="223">
        <v>19</v>
      </c>
      <c r="F2383" s="223">
        <v>7.37</v>
      </c>
      <c r="G2383" s="66" t="str">
        <f>IFERROR(VLOOKUP(B2383:B5423,'DOI TUONG'!$C$2:$E$1306,3,FALSE), "")</f>
        <v/>
      </c>
      <c r="H2383" s="66">
        <f t="shared" si="252"/>
        <v>0</v>
      </c>
      <c r="I2383" s="215">
        <f t="shared" si="253"/>
        <v>7.37</v>
      </c>
      <c r="J2383" s="223">
        <v>88</v>
      </c>
      <c r="K2383" s="66" t="str">
        <f t="shared" si="254"/>
        <v>Khá</v>
      </c>
      <c r="L2383" s="66">
        <f t="shared" si="255"/>
        <v>395000</v>
      </c>
      <c r="M2383" s="218" t="str">
        <f t="shared" si="256"/>
        <v/>
      </c>
      <c r="N2383" s="219" t="str">
        <f t="shared" si="257"/>
        <v/>
      </c>
      <c r="O2383" s="219">
        <f t="shared" si="258"/>
        <v>1</v>
      </c>
      <c r="Q2383" s="114">
        <v>1</v>
      </c>
    </row>
    <row r="2384" spans="1:17" ht="21.75" customHeight="1" x14ac:dyDescent="0.3">
      <c r="A2384" s="214">
        <f>SUBTOTAL(9,$Q$22:Q2383)+1</f>
        <v>2362</v>
      </c>
      <c r="B2384" s="223">
        <v>110110303</v>
      </c>
      <c r="C2384" s="223" t="s">
        <v>1969</v>
      </c>
      <c r="D2384" s="223" t="s">
        <v>175</v>
      </c>
      <c r="E2384" s="223">
        <v>19</v>
      </c>
      <c r="F2384" s="223">
        <v>7.37</v>
      </c>
      <c r="G2384" s="66" t="str">
        <f>IFERROR(VLOOKUP(B2384:B5424,'DOI TUONG'!$C$2:$E$1306,3,FALSE), "")</f>
        <v/>
      </c>
      <c r="H2384" s="66">
        <f t="shared" si="252"/>
        <v>0</v>
      </c>
      <c r="I2384" s="215">
        <f t="shared" si="253"/>
        <v>7.37</v>
      </c>
      <c r="J2384" s="223">
        <v>88</v>
      </c>
      <c r="K2384" s="66" t="str">
        <f t="shared" si="254"/>
        <v>Khá</v>
      </c>
      <c r="L2384" s="66">
        <f t="shared" si="255"/>
        <v>395000</v>
      </c>
      <c r="M2384" s="218" t="str">
        <f t="shared" si="256"/>
        <v/>
      </c>
      <c r="N2384" s="219" t="str">
        <f t="shared" si="257"/>
        <v/>
      </c>
      <c r="O2384" s="219">
        <f t="shared" si="258"/>
        <v>1</v>
      </c>
      <c r="Q2384" s="114">
        <v>1</v>
      </c>
    </row>
    <row r="2385" spans="1:17" ht="21.75" customHeight="1" x14ac:dyDescent="0.3">
      <c r="A2385" s="214">
        <f>SUBTOTAL(9,$Q$22:Q2384)+1</f>
        <v>2363</v>
      </c>
      <c r="B2385" s="223">
        <v>101130127</v>
      </c>
      <c r="C2385" s="223" t="s">
        <v>794</v>
      </c>
      <c r="D2385" s="223" t="s">
        <v>393</v>
      </c>
      <c r="E2385" s="223">
        <v>17.5</v>
      </c>
      <c r="F2385" s="223">
        <v>7.37</v>
      </c>
      <c r="G2385" s="66" t="str">
        <f>IFERROR(VLOOKUP(B2385:B5425,'DOI TUONG'!$C$2:$E$1306,3,FALSE), "")</f>
        <v/>
      </c>
      <c r="H2385" s="66">
        <f t="shared" si="252"/>
        <v>0</v>
      </c>
      <c r="I2385" s="215">
        <f t="shared" si="253"/>
        <v>7.37</v>
      </c>
      <c r="J2385" s="223">
        <v>86</v>
      </c>
      <c r="K2385" s="66" t="str">
        <f t="shared" si="254"/>
        <v>Khá</v>
      </c>
      <c r="L2385" s="66">
        <f t="shared" si="255"/>
        <v>395000</v>
      </c>
      <c r="M2385" s="218" t="str">
        <f t="shared" si="256"/>
        <v/>
      </c>
      <c r="N2385" s="219" t="str">
        <f t="shared" si="257"/>
        <v/>
      </c>
      <c r="O2385" s="219">
        <f t="shared" si="258"/>
        <v>1</v>
      </c>
      <c r="Q2385" s="114">
        <v>1</v>
      </c>
    </row>
    <row r="2386" spans="1:17" ht="21.75" customHeight="1" x14ac:dyDescent="0.3">
      <c r="A2386" s="214">
        <f>SUBTOTAL(9,$Q$22:Q2385)+1</f>
        <v>2364</v>
      </c>
      <c r="B2386" s="223">
        <v>105110407</v>
      </c>
      <c r="C2386" s="223" t="s">
        <v>3507</v>
      </c>
      <c r="D2386" s="223" t="s">
        <v>123</v>
      </c>
      <c r="E2386" s="223">
        <v>15</v>
      </c>
      <c r="F2386" s="223">
        <v>7.37</v>
      </c>
      <c r="G2386" s="66" t="str">
        <f>IFERROR(VLOOKUP(B2386:B5426,'DOI TUONG'!$C$2:$E$1306,3,FALSE), "")</f>
        <v/>
      </c>
      <c r="H2386" s="66">
        <f t="shared" si="252"/>
        <v>0</v>
      </c>
      <c r="I2386" s="215">
        <f t="shared" si="253"/>
        <v>7.37</v>
      </c>
      <c r="J2386" s="223">
        <v>86</v>
      </c>
      <c r="K2386" s="66" t="str">
        <f t="shared" si="254"/>
        <v>Khá</v>
      </c>
      <c r="L2386" s="66">
        <f t="shared" si="255"/>
        <v>395000</v>
      </c>
      <c r="M2386" s="218" t="str">
        <f t="shared" si="256"/>
        <v/>
      </c>
      <c r="N2386" s="219" t="str">
        <f t="shared" si="257"/>
        <v/>
      </c>
      <c r="O2386" s="219">
        <f t="shared" si="258"/>
        <v>1</v>
      </c>
      <c r="Q2386" s="114">
        <v>1</v>
      </c>
    </row>
    <row r="2387" spans="1:17" ht="21.75" customHeight="1" x14ac:dyDescent="0.3">
      <c r="A2387" s="214">
        <f>SUBTOTAL(9,$Q$22:Q2386)+1</f>
        <v>2365</v>
      </c>
      <c r="B2387" s="223">
        <v>118130088</v>
      </c>
      <c r="C2387" s="223" t="s">
        <v>1110</v>
      </c>
      <c r="D2387" s="223" t="s">
        <v>97</v>
      </c>
      <c r="E2387" s="223">
        <v>19</v>
      </c>
      <c r="F2387" s="223">
        <v>7.37</v>
      </c>
      <c r="G2387" s="66" t="str">
        <f>IFERROR(VLOOKUP(B2387:B5427,'DOI TUONG'!$C$2:$E$1306,3,FALSE), "")</f>
        <v/>
      </c>
      <c r="H2387" s="66">
        <f t="shared" si="252"/>
        <v>0</v>
      </c>
      <c r="I2387" s="215">
        <f t="shared" si="253"/>
        <v>7.37</v>
      </c>
      <c r="J2387" s="223">
        <v>86</v>
      </c>
      <c r="K2387" s="66" t="str">
        <f t="shared" si="254"/>
        <v>Khá</v>
      </c>
      <c r="L2387" s="66">
        <f t="shared" si="255"/>
        <v>395000</v>
      </c>
      <c r="M2387" s="218" t="str">
        <f t="shared" si="256"/>
        <v/>
      </c>
      <c r="N2387" s="219" t="str">
        <f t="shared" si="257"/>
        <v/>
      </c>
      <c r="O2387" s="219">
        <f t="shared" si="258"/>
        <v>1</v>
      </c>
      <c r="Q2387" s="114">
        <v>1</v>
      </c>
    </row>
    <row r="2388" spans="1:17" ht="21.75" customHeight="1" x14ac:dyDescent="0.3">
      <c r="A2388" s="214">
        <f>SUBTOTAL(9,$Q$22:Q2387)+1</f>
        <v>2366</v>
      </c>
      <c r="B2388" s="223">
        <v>101120151</v>
      </c>
      <c r="C2388" s="223" t="s">
        <v>396</v>
      </c>
      <c r="D2388" s="223" t="s">
        <v>155</v>
      </c>
      <c r="E2388" s="223">
        <v>17.5</v>
      </c>
      <c r="F2388" s="223">
        <v>7.37</v>
      </c>
      <c r="G2388" s="66" t="str">
        <f>IFERROR(VLOOKUP(B2388:B5428,'DOI TUONG'!$C$2:$E$1306,3,FALSE), "")</f>
        <v/>
      </c>
      <c r="H2388" s="66">
        <f t="shared" si="252"/>
        <v>0</v>
      </c>
      <c r="I2388" s="215">
        <f t="shared" si="253"/>
        <v>7.37</v>
      </c>
      <c r="J2388" s="223">
        <v>85</v>
      </c>
      <c r="K2388" s="66" t="str">
        <f t="shared" si="254"/>
        <v>Khá</v>
      </c>
      <c r="L2388" s="66">
        <f t="shared" si="255"/>
        <v>395000</v>
      </c>
      <c r="M2388" s="218" t="str">
        <f t="shared" si="256"/>
        <v/>
      </c>
      <c r="N2388" s="219" t="str">
        <f t="shared" si="257"/>
        <v/>
      </c>
      <c r="O2388" s="219">
        <f t="shared" si="258"/>
        <v>1</v>
      </c>
      <c r="Q2388" s="114">
        <v>1</v>
      </c>
    </row>
    <row r="2389" spans="1:17" ht="21.75" customHeight="1" x14ac:dyDescent="0.3">
      <c r="A2389" s="214">
        <f>SUBTOTAL(9,$Q$22:Q2388)+1</f>
        <v>2367</v>
      </c>
      <c r="B2389" s="223">
        <v>102140189</v>
      </c>
      <c r="C2389" s="223" t="s">
        <v>3383</v>
      </c>
      <c r="D2389" s="223" t="s">
        <v>1859</v>
      </c>
      <c r="E2389" s="223">
        <v>20</v>
      </c>
      <c r="F2389" s="223">
        <v>7.37</v>
      </c>
      <c r="G2389" s="66" t="str">
        <f>IFERROR(VLOOKUP(B2389:B5429,'DOI TUONG'!$C$2:$E$1306,3,FALSE), "")</f>
        <v/>
      </c>
      <c r="H2389" s="66">
        <f t="shared" si="252"/>
        <v>0</v>
      </c>
      <c r="I2389" s="215">
        <f t="shared" si="253"/>
        <v>7.37</v>
      </c>
      <c r="J2389" s="223">
        <v>85</v>
      </c>
      <c r="K2389" s="66" t="str">
        <f t="shared" si="254"/>
        <v>Khá</v>
      </c>
      <c r="L2389" s="66">
        <f t="shared" si="255"/>
        <v>395000</v>
      </c>
      <c r="M2389" s="218" t="str">
        <f t="shared" si="256"/>
        <v/>
      </c>
      <c r="N2389" s="219" t="str">
        <f t="shared" si="257"/>
        <v/>
      </c>
      <c r="O2389" s="219">
        <f t="shared" si="258"/>
        <v>1</v>
      </c>
      <c r="Q2389" s="114">
        <v>1</v>
      </c>
    </row>
    <row r="2390" spans="1:17" ht="21.75" customHeight="1" x14ac:dyDescent="0.3">
      <c r="A2390" s="214">
        <f>SUBTOTAL(9,$Q$22:Q2389)+1</f>
        <v>2368</v>
      </c>
      <c r="B2390" s="223">
        <v>105130082</v>
      </c>
      <c r="C2390" s="223" t="s">
        <v>3508</v>
      </c>
      <c r="D2390" s="223" t="s">
        <v>265</v>
      </c>
      <c r="E2390" s="223">
        <v>15.5</v>
      </c>
      <c r="F2390" s="223">
        <v>7.37</v>
      </c>
      <c r="G2390" s="66" t="str">
        <f>IFERROR(VLOOKUP(B2390:B5430,'DOI TUONG'!$C$2:$E$1306,3,FALSE), "")</f>
        <v/>
      </c>
      <c r="H2390" s="66">
        <f t="shared" ref="H2390:H2453" si="259">IF(G2390="UV ĐT",0.3, 0)+IF(G2390="UV HSV", 0.3, 0)+IF(G2390="PBT LCĐ", 0.3,0)+ IF(G2390="UV LCĐ", 0.2, 0)+IF(G2390="BT CĐ", 0.3,0)+ IF(G2390="PBT CĐ", 0.2,0)+ IF(G2390="CN CLB", 0.2,0)+ IF(G2390="CN DĐ", 0.2,0)+IF(G2390="TĐXK", 0.3, 0)+IF(G2390="PĐXK", 0.2, 0)+IF(G2390="LT", 0.3,0)+IF(G2390="LP", 0.2, 0)+IF(G2390="GK 0.2",0.2,0)+IF(G2390="GK 0.3", 0.3, 0)+IF(G2390="TB ĐD",0.3,0)+IF(G2390="PB ĐD",0.2,0)+IF(G2390="ĐT ĐTQ",0.3,0)+IF(G2390="ĐP ĐTQ",0.2,0)</f>
        <v>0</v>
      </c>
      <c r="I2390" s="215">
        <f t="shared" ref="I2390:I2453" si="260">F2390+H2390</f>
        <v>7.37</v>
      </c>
      <c r="J2390" s="223">
        <v>85</v>
      </c>
      <c r="K2390" s="66" t="str">
        <f t="shared" ref="K2390:K2453" si="261">IF(AND(I2390&gt;=9,J2390&gt;=90), "Xuất sắc", IF(AND(I2390&gt;=8,J2390&gt;=80), "Giỏi", "Khá"))</f>
        <v>Khá</v>
      </c>
      <c r="L2390" s="66">
        <f t="shared" ref="L2390:L2453" si="262">IF(K2390="Xuất sắc", 500000, IF(K2390="Giỏi", 450000, 395000))</f>
        <v>395000</v>
      </c>
      <c r="M2390" s="218" t="str">
        <f t="shared" si="256"/>
        <v/>
      </c>
      <c r="N2390" s="219" t="str">
        <f t="shared" si="257"/>
        <v/>
      </c>
      <c r="O2390" s="219">
        <f t="shared" si="258"/>
        <v>1</v>
      </c>
      <c r="Q2390" s="114">
        <v>1</v>
      </c>
    </row>
    <row r="2391" spans="1:17" ht="21.75" customHeight="1" x14ac:dyDescent="0.3">
      <c r="A2391" s="214">
        <f>SUBTOTAL(9,$Q$22:Q2390)+1</f>
        <v>2369</v>
      </c>
      <c r="B2391" s="223">
        <v>106140051</v>
      </c>
      <c r="C2391" s="223" t="s">
        <v>422</v>
      </c>
      <c r="D2391" s="223" t="s">
        <v>1971</v>
      </c>
      <c r="E2391" s="223">
        <v>22</v>
      </c>
      <c r="F2391" s="223">
        <v>7.37</v>
      </c>
      <c r="G2391" s="66" t="str">
        <f>IFERROR(VLOOKUP(B2391:B5431,'DOI TUONG'!$C$2:$E$1306,3,FALSE), "")</f>
        <v/>
      </c>
      <c r="H2391" s="66">
        <f t="shared" si="259"/>
        <v>0</v>
      </c>
      <c r="I2391" s="215">
        <f t="shared" si="260"/>
        <v>7.37</v>
      </c>
      <c r="J2391" s="223">
        <v>85</v>
      </c>
      <c r="K2391" s="66" t="str">
        <f t="shared" si="261"/>
        <v>Khá</v>
      </c>
      <c r="L2391" s="66">
        <f t="shared" si="262"/>
        <v>395000</v>
      </c>
      <c r="M2391" s="218" t="str">
        <f t="shared" si="256"/>
        <v/>
      </c>
      <c r="N2391" s="219" t="str">
        <f t="shared" si="257"/>
        <v/>
      </c>
      <c r="O2391" s="219">
        <f t="shared" si="258"/>
        <v>1</v>
      </c>
      <c r="Q2391" s="114">
        <v>1</v>
      </c>
    </row>
    <row r="2392" spans="1:17" ht="21.75" customHeight="1" x14ac:dyDescent="0.3">
      <c r="A2392" s="214">
        <f>SUBTOTAL(9,$Q$22:Q2391)+1</f>
        <v>2370</v>
      </c>
      <c r="B2392" s="223">
        <v>117120164</v>
      </c>
      <c r="C2392" s="223" t="s">
        <v>396</v>
      </c>
      <c r="D2392" s="223" t="s">
        <v>92</v>
      </c>
      <c r="E2392" s="223">
        <v>15</v>
      </c>
      <c r="F2392" s="223">
        <v>7.37</v>
      </c>
      <c r="G2392" s="66" t="str">
        <f>IFERROR(VLOOKUP(B2392:B5432,'DOI TUONG'!$C$2:$E$1306,3,FALSE), "")</f>
        <v/>
      </c>
      <c r="H2392" s="66">
        <f t="shared" si="259"/>
        <v>0</v>
      </c>
      <c r="I2392" s="215">
        <f t="shared" si="260"/>
        <v>7.37</v>
      </c>
      <c r="J2392" s="223">
        <v>85</v>
      </c>
      <c r="K2392" s="66" t="str">
        <f t="shared" si="261"/>
        <v>Khá</v>
      </c>
      <c r="L2392" s="66">
        <f t="shared" si="262"/>
        <v>395000</v>
      </c>
      <c r="M2392" s="218" t="str">
        <f t="shared" si="256"/>
        <v/>
      </c>
      <c r="N2392" s="219" t="str">
        <f t="shared" si="257"/>
        <v/>
      </c>
      <c r="O2392" s="219">
        <f t="shared" si="258"/>
        <v>1</v>
      </c>
      <c r="Q2392" s="114">
        <v>1</v>
      </c>
    </row>
    <row r="2393" spans="1:17" ht="21.75" customHeight="1" x14ac:dyDescent="0.3">
      <c r="A2393" s="214">
        <f>SUBTOTAL(9,$Q$22:Q2392)+1</f>
        <v>2371</v>
      </c>
      <c r="B2393" s="223">
        <v>117130022</v>
      </c>
      <c r="C2393" s="223" t="s">
        <v>1655</v>
      </c>
      <c r="D2393" s="223" t="s">
        <v>295</v>
      </c>
      <c r="E2393" s="223">
        <v>18.5</v>
      </c>
      <c r="F2393" s="223">
        <v>7.37</v>
      </c>
      <c r="G2393" s="66" t="str">
        <f>IFERROR(VLOOKUP(B2393:B5433,'DOI TUONG'!$C$2:$E$1306,3,FALSE), "")</f>
        <v/>
      </c>
      <c r="H2393" s="66">
        <f t="shared" si="259"/>
        <v>0</v>
      </c>
      <c r="I2393" s="215">
        <f t="shared" si="260"/>
        <v>7.37</v>
      </c>
      <c r="J2393" s="223">
        <v>85</v>
      </c>
      <c r="K2393" s="66" t="str">
        <f t="shared" si="261"/>
        <v>Khá</v>
      </c>
      <c r="L2393" s="66">
        <f t="shared" si="262"/>
        <v>395000</v>
      </c>
      <c r="M2393" s="218" t="str">
        <f t="shared" si="256"/>
        <v/>
      </c>
      <c r="N2393" s="219" t="str">
        <f t="shared" si="257"/>
        <v/>
      </c>
      <c r="O2393" s="219">
        <f t="shared" si="258"/>
        <v>1</v>
      </c>
      <c r="Q2393" s="114">
        <v>1</v>
      </c>
    </row>
    <row r="2394" spans="1:17" ht="21.75" customHeight="1" x14ac:dyDescent="0.3">
      <c r="A2394" s="214">
        <f>SUBTOTAL(9,$Q$22:Q2393)+1</f>
        <v>2372</v>
      </c>
      <c r="B2394" s="223">
        <v>118130108</v>
      </c>
      <c r="C2394" s="223" t="s">
        <v>1493</v>
      </c>
      <c r="D2394" s="223" t="s">
        <v>97</v>
      </c>
      <c r="E2394" s="223">
        <v>19</v>
      </c>
      <c r="F2394" s="223">
        <v>7.37</v>
      </c>
      <c r="G2394" s="66" t="str">
        <f>IFERROR(VLOOKUP(B2394:B5434,'DOI TUONG'!$C$2:$E$1306,3,FALSE), "")</f>
        <v/>
      </c>
      <c r="H2394" s="66">
        <f t="shared" si="259"/>
        <v>0</v>
      </c>
      <c r="I2394" s="215">
        <f t="shared" si="260"/>
        <v>7.37</v>
      </c>
      <c r="J2394" s="223">
        <v>85</v>
      </c>
      <c r="K2394" s="66" t="str">
        <f t="shared" si="261"/>
        <v>Khá</v>
      </c>
      <c r="L2394" s="66">
        <f t="shared" si="262"/>
        <v>395000</v>
      </c>
      <c r="M2394" s="218" t="str">
        <f t="shared" si="256"/>
        <v/>
      </c>
      <c r="N2394" s="219" t="str">
        <f t="shared" si="257"/>
        <v/>
      </c>
      <c r="O2394" s="219">
        <f t="shared" si="258"/>
        <v>1</v>
      </c>
      <c r="Q2394" s="114">
        <v>1</v>
      </c>
    </row>
    <row r="2395" spans="1:17" ht="21.75" customHeight="1" x14ac:dyDescent="0.3">
      <c r="A2395" s="214">
        <f>SUBTOTAL(9,$Q$22:Q2394)+1</f>
        <v>2373</v>
      </c>
      <c r="B2395" s="223">
        <v>101120128</v>
      </c>
      <c r="C2395" s="223" t="s">
        <v>3206</v>
      </c>
      <c r="D2395" s="223" t="s">
        <v>155</v>
      </c>
      <c r="E2395" s="223">
        <v>19.5</v>
      </c>
      <c r="F2395" s="223">
        <v>7.37</v>
      </c>
      <c r="G2395" s="66" t="str">
        <f>IFERROR(VLOOKUP(B2395:B5435,'DOI TUONG'!$C$2:$E$1306,3,FALSE), "")</f>
        <v/>
      </c>
      <c r="H2395" s="66">
        <f t="shared" si="259"/>
        <v>0</v>
      </c>
      <c r="I2395" s="215">
        <f t="shared" si="260"/>
        <v>7.37</v>
      </c>
      <c r="J2395" s="223">
        <v>84</v>
      </c>
      <c r="K2395" s="66" t="str">
        <f t="shared" si="261"/>
        <v>Khá</v>
      </c>
      <c r="L2395" s="66">
        <f t="shared" si="262"/>
        <v>395000</v>
      </c>
      <c r="M2395" s="218" t="str">
        <f t="shared" si="256"/>
        <v/>
      </c>
      <c r="N2395" s="219" t="str">
        <f t="shared" si="257"/>
        <v/>
      </c>
      <c r="O2395" s="219">
        <f t="shared" si="258"/>
        <v>1</v>
      </c>
      <c r="Q2395" s="114">
        <v>1</v>
      </c>
    </row>
    <row r="2396" spans="1:17" ht="21.75" customHeight="1" x14ac:dyDescent="0.3">
      <c r="A2396" s="214">
        <f>SUBTOTAL(9,$Q$22:Q2395)+1</f>
        <v>2374</v>
      </c>
      <c r="B2396" s="223">
        <v>110110118</v>
      </c>
      <c r="C2396" s="223" t="s">
        <v>1564</v>
      </c>
      <c r="D2396" s="223" t="s">
        <v>214</v>
      </c>
      <c r="E2396" s="223">
        <v>18</v>
      </c>
      <c r="F2396" s="223">
        <v>7.37</v>
      </c>
      <c r="G2396" s="66" t="str">
        <f>IFERROR(VLOOKUP(B2396:B5436,'DOI TUONG'!$C$2:$E$1306,3,FALSE), "")</f>
        <v/>
      </c>
      <c r="H2396" s="66">
        <f t="shared" si="259"/>
        <v>0</v>
      </c>
      <c r="I2396" s="215">
        <f t="shared" si="260"/>
        <v>7.37</v>
      </c>
      <c r="J2396" s="223">
        <v>84</v>
      </c>
      <c r="K2396" s="66" t="str">
        <f t="shared" si="261"/>
        <v>Khá</v>
      </c>
      <c r="L2396" s="66">
        <f t="shared" si="262"/>
        <v>395000</v>
      </c>
      <c r="M2396" s="218" t="str">
        <f t="shared" ref="M2396:M2459" si="263">IF(K2396="Xuất sắc",1,"")</f>
        <v/>
      </c>
      <c r="N2396" s="219" t="str">
        <f t="shared" ref="N2396:N2459" si="264">IF(K2396="Giỏi",1,"")</f>
        <v/>
      </c>
      <c r="O2396" s="219">
        <f t="shared" ref="O2396:O2459" si="265">IF(K2396="Khá",1,"")</f>
        <v>1</v>
      </c>
      <c r="Q2396" s="114">
        <v>1</v>
      </c>
    </row>
    <row r="2397" spans="1:17" ht="21.75" customHeight="1" x14ac:dyDescent="0.3">
      <c r="A2397" s="214">
        <f>SUBTOTAL(9,$Q$22:Q2396)+1</f>
        <v>2375</v>
      </c>
      <c r="B2397" s="223">
        <v>110130057</v>
      </c>
      <c r="C2397" s="223" t="s">
        <v>1641</v>
      </c>
      <c r="D2397" s="223" t="s">
        <v>179</v>
      </c>
      <c r="E2397" s="223">
        <v>20</v>
      </c>
      <c r="F2397" s="223">
        <v>7.37</v>
      </c>
      <c r="G2397" s="66" t="str">
        <f>IFERROR(VLOOKUP(B2397:B5437,'DOI TUONG'!$C$2:$E$1306,3,FALSE), "")</f>
        <v/>
      </c>
      <c r="H2397" s="66">
        <f t="shared" si="259"/>
        <v>0</v>
      </c>
      <c r="I2397" s="215">
        <f t="shared" si="260"/>
        <v>7.37</v>
      </c>
      <c r="J2397" s="223">
        <v>84</v>
      </c>
      <c r="K2397" s="66" t="str">
        <f t="shared" si="261"/>
        <v>Khá</v>
      </c>
      <c r="L2397" s="66">
        <f t="shared" si="262"/>
        <v>395000</v>
      </c>
      <c r="M2397" s="218" t="str">
        <f t="shared" si="263"/>
        <v/>
      </c>
      <c r="N2397" s="219" t="str">
        <f t="shared" si="264"/>
        <v/>
      </c>
      <c r="O2397" s="219">
        <f t="shared" si="265"/>
        <v>1</v>
      </c>
      <c r="Q2397" s="114">
        <v>1</v>
      </c>
    </row>
    <row r="2398" spans="1:17" ht="21.75" customHeight="1" x14ac:dyDescent="0.3">
      <c r="A2398" s="214">
        <f>SUBTOTAL(9,$Q$22:Q2397)+1</f>
        <v>2376</v>
      </c>
      <c r="B2398" s="223">
        <v>118110100</v>
      </c>
      <c r="C2398" s="223" t="s">
        <v>3840</v>
      </c>
      <c r="D2398" s="223" t="s">
        <v>231</v>
      </c>
      <c r="E2398" s="223">
        <v>17</v>
      </c>
      <c r="F2398" s="223">
        <v>7.37</v>
      </c>
      <c r="G2398" s="66" t="str">
        <f>IFERROR(VLOOKUP(B2398:B5438,'DOI TUONG'!$C$2:$E$1306,3,FALSE), "")</f>
        <v/>
      </c>
      <c r="H2398" s="66">
        <f t="shared" si="259"/>
        <v>0</v>
      </c>
      <c r="I2398" s="215">
        <f t="shared" si="260"/>
        <v>7.37</v>
      </c>
      <c r="J2398" s="223">
        <v>83</v>
      </c>
      <c r="K2398" s="66" t="str">
        <f t="shared" si="261"/>
        <v>Khá</v>
      </c>
      <c r="L2398" s="66">
        <f t="shared" si="262"/>
        <v>395000</v>
      </c>
      <c r="M2398" s="218" t="str">
        <f t="shared" si="263"/>
        <v/>
      </c>
      <c r="N2398" s="219" t="str">
        <f t="shared" si="264"/>
        <v/>
      </c>
      <c r="O2398" s="219">
        <f t="shared" si="265"/>
        <v>1</v>
      </c>
      <c r="Q2398" s="114">
        <v>1</v>
      </c>
    </row>
    <row r="2399" spans="1:17" ht="21.75" customHeight="1" x14ac:dyDescent="0.3">
      <c r="A2399" s="214">
        <f>SUBTOTAL(9,$Q$22:Q2398)+1</f>
        <v>2377</v>
      </c>
      <c r="B2399" s="223">
        <v>101120350</v>
      </c>
      <c r="C2399" s="223" t="s">
        <v>3207</v>
      </c>
      <c r="D2399" s="223" t="s">
        <v>345</v>
      </c>
      <c r="E2399" s="223">
        <v>17</v>
      </c>
      <c r="F2399" s="223">
        <v>7.37</v>
      </c>
      <c r="G2399" s="66" t="str">
        <f>IFERROR(VLOOKUP(B2399:B5439,'DOI TUONG'!$C$2:$E$1306,3,FALSE), "")</f>
        <v/>
      </c>
      <c r="H2399" s="66">
        <f t="shared" si="259"/>
        <v>0</v>
      </c>
      <c r="I2399" s="215">
        <f t="shared" si="260"/>
        <v>7.37</v>
      </c>
      <c r="J2399" s="223">
        <v>82</v>
      </c>
      <c r="K2399" s="66" t="str">
        <f t="shared" si="261"/>
        <v>Khá</v>
      </c>
      <c r="L2399" s="66">
        <f t="shared" si="262"/>
        <v>395000</v>
      </c>
      <c r="M2399" s="218" t="str">
        <f t="shared" si="263"/>
        <v/>
      </c>
      <c r="N2399" s="219" t="str">
        <f t="shared" si="264"/>
        <v/>
      </c>
      <c r="O2399" s="219">
        <f t="shared" si="265"/>
        <v>1</v>
      </c>
      <c r="Q2399" s="114">
        <v>1</v>
      </c>
    </row>
    <row r="2400" spans="1:17" ht="21.75" customHeight="1" x14ac:dyDescent="0.3">
      <c r="A2400" s="214">
        <f>SUBTOTAL(9,$Q$22:Q2399)+1</f>
        <v>2378</v>
      </c>
      <c r="B2400" s="223">
        <v>101110412</v>
      </c>
      <c r="C2400" s="223" t="s">
        <v>3208</v>
      </c>
      <c r="D2400" s="223" t="s">
        <v>140</v>
      </c>
      <c r="E2400" s="223">
        <v>26</v>
      </c>
      <c r="F2400" s="223">
        <v>7.37</v>
      </c>
      <c r="G2400" s="66" t="str">
        <f>IFERROR(VLOOKUP(B2400:B5440,'DOI TUONG'!$C$2:$E$1306,3,FALSE), "")</f>
        <v/>
      </c>
      <c r="H2400" s="66">
        <f t="shared" si="259"/>
        <v>0</v>
      </c>
      <c r="I2400" s="215">
        <f t="shared" si="260"/>
        <v>7.37</v>
      </c>
      <c r="J2400" s="223">
        <v>82</v>
      </c>
      <c r="K2400" s="66" t="str">
        <f t="shared" si="261"/>
        <v>Khá</v>
      </c>
      <c r="L2400" s="66">
        <f t="shared" si="262"/>
        <v>395000</v>
      </c>
      <c r="M2400" s="218" t="str">
        <f t="shared" si="263"/>
        <v/>
      </c>
      <c r="N2400" s="219" t="str">
        <f t="shared" si="264"/>
        <v/>
      </c>
      <c r="O2400" s="219">
        <f t="shared" si="265"/>
        <v>1</v>
      </c>
      <c r="Q2400" s="114">
        <v>1</v>
      </c>
    </row>
    <row r="2401" spans="1:17" ht="21.75" customHeight="1" x14ac:dyDescent="0.3">
      <c r="A2401" s="214">
        <f>SUBTOTAL(9,$Q$22:Q2400)+1</f>
        <v>2379</v>
      </c>
      <c r="B2401" s="223">
        <v>118110194</v>
      </c>
      <c r="C2401" s="223" t="s">
        <v>1463</v>
      </c>
      <c r="D2401" s="223" t="s">
        <v>95</v>
      </c>
      <c r="E2401" s="223">
        <v>20</v>
      </c>
      <c r="F2401" s="223">
        <v>7.37</v>
      </c>
      <c r="G2401" s="66" t="str">
        <f>IFERROR(VLOOKUP(B2401:B5441,'DOI TUONG'!$C$2:$E$1306,3,FALSE), "")</f>
        <v/>
      </c>
      <c r="H2401" s="66">
        <f t="shared" si="259"/>
        <v>0</v>
      </c>
      <c r="I2401" s="215">
        <f t="shared" si="260"/>
        <v>7.37</v>
      </c>
      <c r="J2401" s="223">
        <v>80</v>
      </c>
      <c r="K2401" s="66" t="str">
        <f t="shared" si="261"/>
        <v>Khá</v>
      </c>
      <c r="L2401" s="66">
        <f t="shared" si="262"/>
        <v>395000</v>
      </c>
      <c r="M2401" s="218" t="str">
        <f t="shared" si="263"/>
        <v/>
      </c>
      <c r="N2401" s="219" t="str">
        <f t="shared" si="264"/>
        <v/>
      </c>
      <c r="O2401" s="219">
        <f t="shared" si="265"/>
        <v>1</v>
      </c>
      <c r="Q2401" s="114">
        <v>1</v>
      </c>
    </row>
    <row r="2402" spans="1:17" ht="21.75" customHeight="1" x14ac:dyDescent="0.3">
      <c r="A2402" s="214">
        <f>SUBTOTAL(9,$Q$22:Q2401)+1</f>
        <v>2380</v>
      </c>
      <c r="B2402" s="223">
        <v>109140174</v>
      </c>
      <c r="C2402" s="223" t="s">
        <v>3882</v>
      </c>
      <c r="D2402" s="223" t="s">
        <v>2262</v>
      </c>
      <c r="E2402" s="223">
        <v>19</v>
      </c>
      <c r="F2402" s="223">
        <v>7.37</v>
      </c>
      <c r="G2402" s="66" t="str">
        <f>IFERROR(VLOOKUP(B2402:B5442,'DOI TUONG'!$C$2:$E$1306,3,FALSE), "")</f>
        <v/>
      </c>
      <c r="H2402" s="66">
        <f t="shared" si="259"/>
        <v>0</v>
      </c>
      <c r="I2402" s="215">
        <f t="shared" si="260"/>
        <v>7.37</v>
      </c>
      <c r="J2402" s="223">
        <v>80</v>
      </c>
      <c r="K2402" s="66" t="str">
        <f t="shared" si="261"/>
        <v>Khá</v>
      </c>
      <c r="L2402" s="66">
        <f t="shared" si="262"/>
        <v>395000</v>
      </c>
      <c r="M2402" s="218" t="str">
        <f t="shared" si="263"/>
        <v/>
      </c>
      <c r="N2402" s="219" t="str">
        <f t="shared" si="264"/>
        <v/>
      </c>
      <c r="O2402" s="219">
        <f t="shared" si="265"/>
        <v>1</v>
      </c>
      <c r="Q2402" s="114">
        <v>1</v>
      </c>
    </row>
    <row r="2403" spans="1:17" ht="21.75" customHeight="1" x14ac:dyDescent="0.3">
      <c r="A2403" s="214">
        <f>SUBTOTAL(9,$Q$22:Q2402)+1</f>
        <v>2381</v>
      </c>
      <c r="B2403" s="223">
        <v>121130028</v>
      </c>
      <c r="C2403" s="223" t="s">
        <v>1237</v>
      </c>
      <c r="D2403" s="223" t="s">
        <v>134</v>
      </c>
      <c r="E2403" s="223">
        <v>16.5</v>
      </c>
      <c r="F2403" s="223">
        <v>7.37</v>
      </c>
      <c r="G2403" s="66" t="str">
        <f>IFERROR(VLOOKUP(B2403:B5443,'DOI TUONG'!$C$2:$E$1306,3,FALSE), "")</f>
        <v/>
      </c>
      <c r="H2403" s="66">
        <f t="shared" si="259"/>
        <v>0</v>
      </c>
      <c r="I2403" s="215">
        <f t="shared" si="260"/>
        <v>7.37</v>
      </c>
      <c r="J2403" s="223">
        <v>77</v>
      </c>
      <c r="K2403" s="66" t="str">
        <f t="shared" si="261"/>
        <v>Khá</v>
      </c>
      <c r="L2403" s="66">
        <f t="shared" si="262"/>
        <v>395000</v>
      </c>
      <c r="M2403" s="218" t="str">
        <f t="shared" si="263"/>
        <v/>
      </c>
      <c r="N2403" s="219" t="str">
        <f t="shared" si="264"/>
        <v/>
      </c>
      <c r="O2403" s="219">
        <f t="shared" si="265"/>
        <v>1</v>
      </c>
      <c r="Q2403" s="114">
        <v>1</v>
      </c>
    </row>
    <row r="2404" spans="1:17" ht="21.75" customHeight="1" x14ac:dyDescent="0.3">
      <c r="A2404" s="214">
        <f>SUBTOTAL(9,$Q$22:Q2403)+1</f>
        <v>2382</v>
      </c>
      <c r="B2404" s="223">
        <v>107110368</v>
      </c>
      <c r="C2404" s="223" t="s">
        <v>1538</v>
      </c>
      <c r="D2404" s="223" t="s">
        <v>112</v>
      </c>
      <c r="E2404" s="223">
        <v>17</v>
      </c>
      <c r="F2404" s="223">
        <v>7.36</v>
      </c>
      <c r="G2404" s="66" t="str">
        <f>IFERROR(VLOOKUP(B2404:B5444,'DOI TUONG'!$C$2:$E$1306,3,FALSE), "")</f>
        <v/>
      </c>
      <c r="H2404" s="66">
        <f t="shared" si="259"/>
        <v>0</v>
      </c>
      <c r="I2404" s="215">
        <f t="shared" si="260"/>
        <v>7.36</v>
      </c>
      <c r="J2404" s="223">
        <v>88</v>
      </c>
      <c r="K2404" s="66" t="str">
        <f t="shared" si="261"/>
        <v>Khá</v>
      </c>
      <c r="L2404" s="66">
        <f t="shared" si="262"/>
        <v>395000</v>
      </c>
      <c r="M2404" s="218" t="str">
        <f t="shared" si="263"/>
        <v/>
      </c>
      <c r="N2404" s="219" t="str">
        <f t="shared" si="264"/>
        <v/>
      </c>
      <c r="O2404" s="219">
        <f t="shared" si="265"/>
        <v>1</v>
      </c>
      <c r="Q2404" s="114">
        <v>1</v>
      </c>
    </row>
    <row r="2405" spans="1:17" ht="21.75" customHeight="1" x14ac:dyDescent="0.3">
      <c r="A2405" s="214">
        <f>SUBTOTAL(9,$Q$22:Q2404)+1</f>
        <v>2383</v>
      </c>
      <c r="B2405" s="223">
        <v>107110295</v>
      </c>
      <c r="C2405" s="223" t="s">
        <v>1479</v>
      </c>
      <c r="D2405" s="223" t="s">
        <v>132</v>
      </c>
      <c r="E2405" s="223">
        <v>19</v>
      </c>
      <c r="F2405" s="223">
        <v>7.36</v>
      </c>
      <c r="G2405" s="66" t="str">
        <f>IFERROR(VLOOKUP(B2405:B5445,'DOI TUONG'!$C$2:$E$1306,3,FALSE), "")</f>
        <v/>
      </c>
      <c r="H2405" s="66">
        <f t="shared" si="259"/>
        <v>0</v>
      </c>
      <c r="I2405" s="215">
        <f t="shared" si="260"/>
        <v>7.36</v>
      </c>
      <c r="J2405" s="223">
        <v>87</v>
      </c>
      <c r="K2405" s="66" t="str">
        <f t="shared" si="261"/>
        <v>Khá</v>
      </c>
      <c r="L2405" s="66">
        <f t="shared" si="262"/>
        <v>395000</v>
      </c>
      <c r="M2405" s="218" t="str">
        <f t="shared" si="263"/>
        <v/>
      </c>
      <c r="N2405" s="219" t="str">
        <f t="shared" si="264"/>
        <v/>
      </c>
      <c r="O2405" s="219">
        <f t="shared" si="265"/>
        <v>1</v>
      </c>
      <c r="Q2405" s="114">
        <v>1</v>
      </c>
    </row>
    <row r="2406" spans="1:17" ht="21.75" customHeight="1" x14ac:dyDescent="0.3">
      <c r="A2406" s="214">
        <f>SUBTOTAL(9,$Q$22:Q2405)+1</f>
        <v>2384</v>
      </c>
      <c r="B2406" s="223">
        <v>110110162</v>
      </c>
      <c r="C2406" s="223" t="s">
        <v>2345</v>
      </c>
      <c r="D2406" s="223" t="s">
        <v>214</v>
      </c>
      <c r="E2406" s="223">
        <v>18</v>
      </c>
      <c r="F2406" s="223">
        <v>7.36</v>
      </c>
      <c r="G2406" s="66" t="str">
        <f>IFERROR(VLOOKUP(B2406:B5446,'DOI TUONG'!$C$2:$E$1306,3,FALSE), "")</f>
        <v/>
      </c>
      <c r="H2406" s="66">
        <f t="shared" si="259"/>
        <v>0</v>
      </c>
      <c r="I2406" s="215">
        <f t="shared" si="260"/>
        <v>7.36</v>
      </c>
      <c r="J2406" s="223">
        <v>87</v>
      </c>
      <c r="K2406" s="66" t="str">
        <f t="shared" si="261"/>
        <v>Khá</v>
      </c>
      <c r="L2406" s="66">
        <f t="shared" si="262"/>
        <v>395000</v>
      </c>
      <c r="M2406" s="218" t="str">
        <f t="shared" si="263"/>
        <v/>
      </c>
      <c r="N2406" s="219" t="str">
        <f t="shared" si="264"/>
        <v/>
      </c>
      <c r="O2406" s="219">
        <f t="shared" si="265"/>
        <v>1</v>
      </c>
      <c r="Q2406" s="114">
        <v>1</v>
      </c>
    </row>
    <row r="2407" spans="1:17" ht="21.75" customHeight="1" x14ac:dyDescent="0.3">
      <c r="A2407" s="214">
        <f>SUBTOTAL(9,$Q$22:Q2406)+1</f>
        <v>2385</v>
      </c>
      <c r="B2407" s="223">
        <v>102140027</v>
      </c>
      <c r="C2407" s="223" t="s">
        <v>3384</v>
      </c>
      <c r="D2407" s="223" t="s">
        <v>1802</v>
      </c>
      <c r="E2407" s="223">
        <v>19</v>
      </c>
      <c r="F2407" s="223">
        <v>7.36</v>
      </c>
      <c r="G2407" s="66" t="str">
        <f>IFERROR(VLOOKUP(B2407:B5447,'DOI TUONG'!$C$2:$E$1306,3,FALSE), "")</f>
        <v/>
      </c>
      <c r="H2407" s="66">
        <f t="shared" si="259"/>
        <v>0</v>
      </c>
      <c r="I2407" s="215">
        <f t="shared" si="260"/>
        <v>7.36</v>
      </c>
      <c r="J2407" s="223">
        <v>86</v>
      </c>
      <c r="K2407" s="66" t="str">
        <f t="shared" si="261"/>
        <v>Khá</v>
      </c>
      <c r="L2407" s="66">
        <f t="shared" si="262"/>
        <v>395000</v>
      </c>
      <c r="M2407" s="218" t="str">
        <f t="shared" si="263"/>
        <v/>
      </c>
      <c r="N2407" s="219" t="str">
        <f t="shared" si="264"/>
        <v/>
      </c>
      <c r="O2407" s="219">
        <f t="shared" si="265"/>
        <v>1</v>
      </c>
      <c r="Q2407" s="114">
        <v>1</v>
      </c>
    </row>
    <row r="2408" spans="1:17" ht="21.75" customHeight="1" x14ac:dyDescent="0.3">
      <c r="A2408" s="214">
        <f>SUBTOTAL(9,$Q$22:Q2407)+1</f>
        <v>2386</v>
      </c>
      <c r="B2408" s="223">
        <v>107120128</v>
      </c>
      <c r="C2408" s="223" t="s">
        <v>3645</v>
      </c>
      <c r="D2408" s="223" t="s">
        <v>29</v>
      </c>
      <c r="E2408" s="223">
        <v>16</v>
      </c>
      <c r="F2408" s="223">
        <v>7.36</v>
      </c>
      <c r="G2408" s="66" t="str">
        <f>IFERROR(VLOOKUP(B2408:B5448,'DOI TUONG'!$C$2:$E$1306,3,FALSE), "")</f>
        <v/>
      </c>
      <c r="H2408" s="66">
        <f t="shared" si="259"/>
        <v>0</v>
      </c>
      <c r="I2408" s="215">
        <f t="shared" si="260"/>
        <v>7.36</v>
      </c>
      <c r="J2408" s="223">
        <v>86</v>
      </c>
      <c r="K2408" s="66" t="str">
        <f t="shared" si="261"/>
        <v>Khá</v>
      </c>
      <c r="L2408" s="66">
        <f t="shared" si="262"/>
        <v>395000</v>
      </c>
      <c r="M2408" s="218" t="str">
        <f t="shared" si="263"/>
        <v/>
      </c>
      <c r="N2408" s="219" t="str">
        <f t="shared" si="264"/>
        <v/>
      </c>
      <c r="O2408" s="219">
        <f t="shared" si="265"/>
        <v>1</v>
      </c>
      <c r="Q2408" s="114">
        <v>1</v>
      </c>
    </row>
    <row r="2409" spans="1:17" ht="21.75" customHeight="1" x14ac:dyDescent="0.3">
      <c r="A2409" s="214">
        <f>SUBTOTAL(9,$Q$22:Q2408)+1</f>
        <v>2387</v>
      </c>
      <c r="B2409" s="223">
        <v>107130085</v>
      </c>
      <c r="C2409" s="223" t="s">
        <v>3646</v>
      </c>
      <c r="D2409" s="223" t="s">
        <v>302</v>
      </c>
      <c r="E2409" s="223">
        <v>15</v>
      </c>
      <c r="F2409" s="223">
        <v>7.36</v>
      </c>
      <c r="G2409" s="66" t="str">
        <f>IFERROR(VLOOKUP(B2409:B5449,'DOI TUONG'!$C$2:$E$1306,3,FALSE), "")</f>
        <v/>
      </c>
      <c r="H2409" s="66">
        <f t="shared" si="259"/>
        <v>0</v>
      </c>
      <c r="I2409" s="215">
        <f t="shared" si="260"/>
        <v>7.36</v>
      </c>
      <c r="J2409" s="223">
        <v>86</v>
      </c>
      <c r="K2409" s="66" t="str">
        <f t="shared" si="261"/>
        <v>Khá</v>
      </c>
      <c r="L2409" s="66">
        <f t="shared" si="262"/>
        <v>395000</v>
      </c>
      <c r="M2409" s="218" t="str">
        <f t="shared" si="263"/>
        <v/>
      </c>
      <c r="N2409" s="219" t="str">
        <f t="shared" si="264"/>
        <v/>
      </c>
      <c r="O2409" s="219">
        <f t="shared" si="265"/>
        <v>1</v>
      </c>
      <c r="Q2409" s="114">
        <v>1</v>
      </c>
    </row>
    <row r="2410" spans="1:17" ht="21.75" customHeight="1" x14ac:dyDescent="0.3">
      <c r="A2410" s="214">
        <f>SUBTOTAL(9,$Q$22:Q2409)+1</f>
        <v>2388</v>
      </c>
      <c r="B2410" s="223">
        <v>107130081</v>
      </c>
      <c r="C2410" s="223" t="s">
        <v>3647</v>
      </c>
      <c r="D2410" s="223" t="s">
        <v>302</v>
      </c>
      <c r="E2410" s="223">
        <v>18</v>
      </c>
      <c r="F2410" s="223">
        <v>7.36</v>
      </c>
      <c r="G2410" s="66" t="str">
        <f>IFERROR(VLOOKUP(B2410:B5450,'DOI TUONG'!$C$2:$E$1306,3,FALSE), "")</f>
        <v/>
      </c>
      <c r="H2410" s="66">
        <f t="shared" si="259"/>
        <v>0</v>
      </c>
      <c r="I2410" s="215">
        <f t="shared" si="260"/>
        <v>7.36</v>
      </c>
      <c r="J2410" s="223">
        <v>86</v>
      </c>
      <c r="K2410" s="66" t="str">
        <f t="shared" si="261"/>
        <v>Khá</v>
      </c>
      <c r="L2410" s="66">
        <f t="shared" si="262"/>
        <v>395000</v>
      </c>
      <c r="M2410" s="218" t="str">
        <f t="shared" si="263"/>
        <v/>
      </c>
      <c r="N2410" s="219" t="str">
        <f t="shared" si="264"/>
        <v/>
      </c>
      <c r="O2410" s="219">
        <f t="shared" si="265"/>
        <v>1</v>
      </c>
      <c r="Q2410" s="114">
        <v>1</v>
      </c>
    </row>
    <row r="2411" spans="1:17" ht="21.75" customHeight="1" x14ac:dyDescent="0.3">
      <c r="A2411" s="214">
        <f>SUBTOTAL(9,$Q$22:Q2410)+1</f>
        <v>2389</v>
      </c>
      <c r="B2411" s="223">
        <v>101110424</v>
      </c>
      <c r="C2411" s="223" t="s">
        <v>1769</v>
      </c>
      <c r="D2411" s="223" t="s">
        <v>100</v>
      </c>
      <c r="E2411" s="223">
        <v>23</v>
      </c>
      <c r="F2411" s="223">
        <v>7.36</v>
      </c>
      <c r="G2411" s="66" t="str">
        <f>IFERROR(VLOOKUP(B2411:B5451,'DOI TUONG'!$C$2:$E$1306,3,FALSE), "")</f>
        <v/>
      </c>
      <c r="H2411" s="66">
        <f t="shared" si="259"/>
        <v>0</v>
      </c>
      <c r="I2411" s="215">
        <f t="shared" si="260"/>
        <v>7.36</v>
      </c>
      <c r="J2411" s="223">
        <v>85</v>
      </c>
      <c r="K2411" s="66" t="str">
        <f t="shared" si="261"/>
        <v>Khá</v>
      </c>
      <c r="L2411" s="66">
        <f t="shared" si="262"/>
        <v>395000</v>
      </c>
      <c r="M2411" s="218" t="str">
        <f t="shared" si="263"/>
        <v/>
      </c>
      <c r="N2411" s="219" t="str">
        <f t="shared" si="264"/>
        <v/>
      </c>
      <c r="O2411" s="219">
        <f t="shared" si="265"/>
        <v>1</v>
      </c>
      <c r="Q2411" s="114">
        <v>1</v>
      </c>
    </row>
    <row r="2412" spans="1:17" ht="21.75" customHeight="1" x14ac:dyDescent="0.3">
      <c r="A2412" s="214">
        <f>SUBTOTAL(9,$Q$22:Q2411)+1</f>
        <v>2390</v>
      </c>
      <c r="B2412" s="223">
        <v>103110183</v>
      </c>
      <c r="C2412" s="223" t="s">
        <v>3287</v>
      </c>
      <c r="D2412" s="223" t="s">
        <v>139</v>
      </c>
      <c r="E2412" s="223">
        <v>19</v>
      </c>
      <c r="F2412" s="223">
        <v>7.36</v>
      </c>
      <c r="G2412" s="66" t="str">
        <f>IFERROR(VLOOKUP(B2412:B5452,'DOI TUONG'!$C$2:$E$1306,3,FALSE), "")</f>
        <v/>
      </c>
      <c r="H2412" s="66">
        <f t="shared" si="259"/>
        <v>0</v>
      </c>
      <c r="I2412" s="215">
        <f t="shared" si="260"/>
        <v>7.36</v>
      </c>
      <c r="J2412" s="223">
        <v>85</v>
      </c>
      <c r="K2412" s="66" t="str">
        <f t="shared" si="261"/>
        <v>Khá</v>
      </c>
      <c r="L2412" s="66">
        <f t="shared" si="262"/>
        <v>395000</v>
      </c>
      <c r="M2412" s="218" t="str">
        <f t="shared" si="263"/>
        <v/>
      </c>
      <c r="N2412" s="219" t="str">
        <f t="shared" si="264"/>
        <v/>
      </c>
      <c r="O2412" s="219">
        <f t="shared" si="265"/>
        <v>1</v>
      </c>
      <c r="Q2412" s="114">
        <v>1</v>
      </c>
    </row>
    <row r="2413" spans="1:17" ht="21.75" customHeight="1" x14ac:dyDescent="0.3">
      <c r="A2413" s="214">
        <f>SUBTOTAL(9,$Q$22:Q2412)+1</f>
        <v>2391</v>
      </c>
      <c r="B2413" s="223">
        <v>121120093</v>
      </c>
      <c r="C2413" s="223" t="s">
        <v>1617</v>
      </c>
      <c r="D2413" s="223" t="s">
        <v>229</v>
      </c>
      <c r="E2413" s="223">
        <v>19</v>
      </c>
      <c r="F2413" s="223">
        <v>7.36</v>
      </c>
      <c r="G2413" s="66" t="str">
        <f>IFERROR(VLOOKUP(B2413:B5453,'DOI TUONG'!$C$2:$E$1306,3,FALSE), "")</f>
        <v/>
      </c>
      <c r="H2413" s="66">
        <f t="shared" si="259"/>
        <v>0</v>
      </c>
      <c r="I2413" s="215">
        <f t="shared" si="260"/>
        <v>7.36</v>
      </c>
      <c r="J2413" s="223">
        <v>85</v>
      </c>
      <c r="K2413" s="66" t="str">
        <f t="shared" si="261"/>
        <v>Khá</v>
      </c>
      <c r="L2413" s="66">
        <f t="shared" si="262"/>
        <v>395000</v>
      </c>
      <c r="M2413" s="218" t="str">
        <f t="shared" si="263"/>
        <v/>
      </c>
      <c r="N2413" s="219" t="str">
        <f t="shared" si="264"/>
        <v/>
      </c>
      <c r="O2413" s="219">
        <f t="shared" si="265"/>
        <v>1</v>
      </c>
      <c r="Q2413" s="114">
        <v>1</v>
      </c>
    </row>
    <row r="2414" spans="1:17" ht="21.75" customHeight="1" x14ac:dyDescent="0.3">
      <c r="A2414" s="214">
        <f>SUBTOTAL(9,$Q$22:Q2413)+1</f>
        <v>2392</v>
      </c>
      <c r="B2414" s="223">
        <v>118140116</v>
      </c>
      <c r="C2414" s="223" t="s">
        <v>3841</v>
      </c>
      <c r="D2414" s="223" t="s">
        <v>2232</v>
      </c>
      <c r="E2414" s="223">
        <v>22</v>
      </c>
      <c r="F2414" s="223">
        <v>7.36</v>
      </c>
      <c r="G2414" s="66" t="str">
        <f>IFERROR(VLOOKUP(B2414:B5454,'DOI TUONG'!$C$2:$E$1306,3,FALSE), "")</f>
        <v/>
      </c>
      <c r="H2414" s="66">
        <f t="shared" si="259"/>
        <v>0</v>
      </c>
      <c r="I2414" s="215">
        <f t="shared" si="260"/>
        <v>7.36</v>
      </c>
      <c r="J2414" s="223">
        <v>85</v>
      </c>
      <c r="K2414" s="66" t="str">
        <f t="shared" si="261"/>
        <v>Khá</v>
      </c>
      <c r="L2414" s="66">
        <f t="shared" si="262"/>
        <v>395000</v>
      </c>
      <c r="M2414" s="218" t="str">
        <f t="shared" si="263"/>
        <v/>
      </c>
      <c r="N2414" s="219" t="str">
        <f t="shared" si="264"/>
        <v/>
      </c>
      <c r="O2414" s="219">
        <f t="shared" si="265"/>
        <v>1</v>
      </c>
      <c r="Q2414" s="114">
        <v>1</v>
      </c>
    </row>
    <row r="2415" spans="1:17" ht="21.75" customHeight="1" x14ac:dyDescent="0.3">
      <c r="A2415" s="214">
        <f>SUBTOTAL(9,$Q$22:Q2414)+1</f>
        <v>2393</v>
      </c>
      <c r="B2415" s="223">
        <v>110110191</v>
      </c>
      <c r="C2415" s="223" t="s">
        <v>2366</v>
      </c>
      <c r="D2415" s="223" t="s">
        <v>214</v>
      </c>
      <c r="E2415" s="223">
        <v>18</v>
      </c>
      <c r="F2415" s="223">
        <v>7.36</v>
      </c>
      <c r="G2415" s="66" t="str">
        <f>IFERROR(VLOOKUP(B2415:B5455,'DOI TUONG'!$C$2:$E$1306,3,FALSE), "")</f>
        <v/>
      </c>
      <c r="H2415" s="66">
        <f t="shared" si="259"/>
        <v>0</v>
      </c>
      <c r="I2415" s="215">
        <f t="shared" si="260"/>
        <v>7.36</v>
      </c>
      <c r="J2415" s="223">
        <v>85</v>
      </c>
      <c r="K2415" s="66" t="str">
        <f t="shared" si="261"/>
        <v>Khá</v>
      </c>
      <c r="L2415" s="66">
        <f t="shared" si="262"/>
        <v>395000</v>
      </c>
      <c r="M2415" s="218" t="str">
        <f t="shared" si="263"/>
        <v/>
      </c>
      <c r="N2415" s="219" t="str">
        <f t="shared" si="264"/>
        <v/>
      </c>
      <c r="O2415" s="219">
        <f t="shared" si="265"/>
        <v>1</v>
      </c>
      <c r="Q2415" s="114">
        <v>1</v>
      </c>
    </row>
    <row r="2416" spans="1:17" ht="21.75" customHeight="1" x14ac:dyDescent="0.3">
      <c r="A2416" s="214">
        <f>SUBTOTAL(9,$Q$22:Q2415)+1</f>
        <v>2394</v>
      </c>
      <c r="B2416" s="223">
        <v>104130007</v>
      </c>
      <c r="C2416" s="223" t="s">
        <v>961</v>
      </c>
      <c r="D2416" s="223" t="s">
        <v>301</v>
      </c>
      <c r="E2416" s="223">
        <v>18</v>
      </c>
      <c r="F2416" s="223">
        <v>7.36</v>
      </c>
      <c r="G2416" s="66" t="str">
        <f>IFERROR(VLOOKUP(B2416:B5456,'DOI TUONG'!$C$2:$E$1306,3,FALSE), "")</f>
        <v/>
      </c>
      <c r="H2416" s="66">
        <f t="shared" si="259"/>
        <v>0</v>
      </c>
      <c r="I2416" s="215">
        <f t="shared" si="260"/>
        <v>7.36</v>
      </c>
      <c r="J2416" s="223">
        <v>83</v>
      </c>
      <c r="K2416" s="66" t="str">
        <f t="shared" si="261"/>
        <v>Khá</v>
      </c>
      <c r="L2416" s="66">
        <f t="shared" si="262"/>
        <v>395000</v>
      </c>
      <c r="M2416" s="218" t="str">
        <f t="shared" si="263"/>
        <v/>
      </c>
      <c r="N2416" s="219" t="str">
        <f t="shared" si="264"/>
        <v/>
      </c>
      <c r="O2416" s="219">
        <f t="shared" si="265"/>
        <v>1</v>
      </c>
      <c r="Q2416" s="114">
        <v>1</v>
      </c>
    </row>
    <row r="2417" spans="1:17" ht="21.75" customHeight="1" x14ac:dyDescent="0.3">
      <c r="A2417" s="214">
        <f>SUBTOTAL(9,$Q$22:Q2416)+1</f>
        <v>2395</v>
      </c>
      <c r="B2417" s="223">
        <v>101120137</v>
      </c>
      <c r="C2417" s="223" t="s">
        <v>3209</v>
      </c>
      <c r="D2417" s="223" t="s">
        <v>155</v>
      </c>
      <c r="E2417" s="223">
        <v>17.5</v>
      </c>
      <c r="F2417" s="223">
        <v>7.36</v>
      </c>
      <c r="G2417" s="66" t="str">
        <f>IFERROR(VLOOKUP(B2417:B5457,'DOI TUONG'!$C$2:$E$1306,3,FALSE), "")</f>
        <v/>
      </c>
      <c r="H2417" s="66">
        <f t="shared" si="259"/>
        <v>0</v>
      </c>
      <c r="I2417" s="215">
        <f t="shared" si="260"/>
        <v>7.36</v>
      </c>
      <c r="J2417" s="223">
        <v>83</v>
      </c>
      <c r="K2417" s="66" t="str">
        <f t="shared" si="261"/>
        <v>Khá</v>
      </c>
      <c r="L2417" s="66">
        <f t="shared" si="262"/>
        <v>395000</v>
      </c>
      <c r="M2417" s="218" t="str">
        <f t="shared" si="263"/>
        <v/>
      </c>
      <c r="N2417" s="219" t="str">
        <f t="shared" si="264"/>
        <v/>
      </c>
      <c r="O2417" s="219">
        <f t="shared" si="265"/>
        <v>1</v>
      </c>
      <c r="Q2417" s="114">
        <v>1</v>
      </c>
    </row>
    <row r="2418" spans="1:17" ht="21.75" customHeight="1" x14ac:dyDescent="0.3">
      <c r="A2418" s="214">
        <f>SUBTOTAL(9,$Q$22:Q2417)+1</f>
        <v>2396</v>
      </c>
      <c r="B2418" s="223">
        <v>102110314</v>
      </c>
      <c r="C2418" s="223" t="s">
        <v>693</v>
      </c>
      <c r="D2418" s="223" t="s">
        <v>145</v>
      </c>
      <c r="E2418" s="223">
        <v>16</v>
      </c>
      <c r="F2418" s="223">
        <v>7.36</v>
      </c>
      <c r="G2418" s="66" t="str">
        <f>IFERROR(VLOOKUP(B2418:B5458,'DOI TUONG'!$C$2:$E$1306,3,FALSE), "")</f>
        <v/>
      </c>
      <c r="H2418" s="66">
        <f t="shared" si="259"/>
        <v>0</v>
      </c>
      <c r="I2418" s="215">
        <f t="shared" si="260"/>
        <v>7.36</v>
      </c>
      <c r="J2418" s="223">
        <v>83</v>
      </c>
      <c r="K2418" s="66" t="str">
        <f t="shared" si="261"/>
        <v>Khá</v>
      </c>
      <c r="L2418" s="66">
        <f t="shared" si="262"/>
        <v>395000</v>
      </c>
      <c r="M2418" s="218" t="str">
        <f t="shared" si="263"/>
        <v/>
      </c>
      <c r="N2418" s="219" t="str">
        <f t="shared" si="264"/>
        <v/>
      </c>
      <c r="O2418" s="219">
        <f t="shared" si="265"/>
        <v>1</v>
      </c>
      <c r="Q2418" s="114">
        <v>1</v>
      </c>
    </row>
    <row r="2419" spans="1:17" ht="21.75" customHeight="1" x14ac:dyDescent="0.3">
      <c r="A2419" s="214">
        <f>SUBTOTAL(9,$Q$22:Q2418)+1</f>
        <v>2397</v>
      </c>
      <c r="B2419" s="223">
        <v>110130023</v>
      </c>
      <c r="C2419" s="223" t="s">
        <v>1054</v>
      </c>
      <c r="D2419" s="223" t="s">
        <v>179</v>
      </c>
      <c r="E2419" s="223">
        <v>14.5</v>
      </c>
      <c r="F2419" s="223">
        <v>7.36</v>
      </c>
      <c r="G2419" s="66" t="str">
        <f>IFERROR(VLOOKUP(B2419:B5459,'DOI TUONG'!$C$2:$E$1306,3,FALSE), "")</f>
        <v/>
      </c>
      <c r="H2419" s="66">
        <f t="shared" si="259"/>
        <v>0</v>
      </c>
      <c r="I2419" s="215">
        <f t="shared" si="260"/>
        <v>7.36</v>
      </c>
      <c r="J2419" s="223">
        <v>83</v>
      </c>
      <c r="K2419" s="66" t="str">
        <f t="shared" si="261"/>
        <v>Khá</v>
      </c>
      <c r="L2419" s="66">
        <f t="shared" si="262"/>
        <v>395000</v>
      </c>
      <c r="M2419" s="218" t="str">
        <f t="shared" si="263"/>
        <v/>
      </c>
      <c r="N2419" s="219" t="str">
        <f t="shared" si="264"/>
        <v/>
      </c>
      <c r="O2419" s="219">
        <f t="shared" si="265"/>
        <v>1</v>
      </c>
      <c r="Q2419" s="114">
        <v>1</v>
      </c>
    </row>
    <row r="2420" spans="1:17" ht="21.75" customHeight="1" x14ac:dyDescent="0.3">
      <c r="A2420" s="214">
        <f>SUBTOTAL(9,$Q$22:Q2419)+1</f>
        <v>2398</v>
      </c>
      <c r="B2420" s="223">
        <v>101120362</v>
      </c>
      <c r="C2420" s="223" t="s">
        <v>3210</v>
      </c>
      <c r="D2420" s="223" t="s">
        <v>345</v>
      </c>
      <c r="E2420" s="223">
        <v>17</v>
      </c>
      <c r="F2420" s="223">
        <v>7.36</v>
      </c>
      <c r="G2420" s="66" t="str">
        <f>IFERROR(VLOOKUP(B2420:B5460,'DOI TUONG'!$C$2:$E$1306,3,FALSE), "")</f>
        <v/>
      </c>
      <c r="H2420" s="66">
        <f t="shared" si="259"/>
        <v>0</v>
      </c>
      <c r="I2420" s="215">
        <f t="shared" si="260"/>
        <v>7.36</v>
      </c>
      <c r="J2420" s="223">
        <v>82</v>
      </c>
      <c r="K2420" s="66" t="str">
        <f t="shared" si="261"/>
        <v>Khá</v>
      </c>
      <c r="L2420" s="66">
        <f t="shared" si="262"/>
        <v>395000</v>
      </c>
      <c r="M2420" s="218" t="str">
        <f t="shared" si="263"/>
        <v/>
      </c>
      <c r="N2420" s="219" t="str">
        <f t="shared" si="264"/>
        <v/>
      </c>
      <c r="O2420" s="219">
        <f t="shared" si="265"/>
        <v>1</v>
      </c>
      <c r="Q2420" s="114">
        <v>1</v>
      </c>
    </row>
    <row r="2421" spans="1:17" ht="21.75" customHeight="1" x14ac:dyDescent="0.3">
      <c r="A2421" s="214">
        <f>SUBTOTAL(9,$Q$22:Q2420)+1</f>
        <v>2399</v>
      </c>
      <c r="B2421" s="223">
        <v>110140041</v>
      </c>
      <c r="C2421" s="223" t="s">
        <v>3976</v>
      </c>
      <c r="D2421" s="223" t="s">
        <v>2293</v>
      </c>
      <c r="E2421" s="223">
        <v>20</v>
      </c>
      <c r="F2421" s="223">
        <v>7.36</v>
      </c>
      <c r="G2421" s="66" t="str">
        <f>IFERROR(VLOOKUP(B2421:B5461,'DOI TUONG'!$C$2:$E$1306,3,FALSE), "")</f>
        <v/>
      </c>
      <c r="H2421" s="66">
        <f t="shared" si="259"/>
        <v>0</v>
      </c>
      <c r="I2421" s="215">
        <f t="shared" si="260"/>
        <v>7.36</v>
      </c>
      <c r="J2421" s="223">
        <v>82</v>
      </c>
      <c r="K2421" s="66" t="str">
        <f t="shared" si="261"/>
        <v>Khá</v>
      </c>
      <c r="L2421" s="66">
        <f t="shared" si="262"/>
        <v>395000</v>
      </c>
      <c r="M2421" s="218" t="str">
        <f t="shared" si="263"/>
        <v/>
      </c>
      <c r="N2421" s="219" t="str">
        <f t="shared" si="264"/>
        <v/>
      </c>
      <c r="O2421" s="219">
        <f t="shared" si="265"/>
        <v>1</v>
      </c>
      <c r="Q2421" s="114">
        <v>1</v>
      </c>
    </row>
    <row r="2422" spans="1:17" ht="21.75" customHeight="1" x14ac:dyDescent="0.3">
      <c r="A2422" s="214">
        <f>SUBTOTAL(9,$Q$22:Q2421)+1</f>
        <v>2400</v>
      </c>
      <c r="B2422" s="223">
        <v>110110274</v>
      </c>
      <c r="C2422" s="223" t="s">
        <v>1632</v>
      </c>
      <c r="D2422" s="223" t="s">
        <v>175</v>
      </c>
      <c r="E2422" s="223">
        <v>19</v>
      </c>
      <c r="F2422" s="223">
        <v>7.36</v>
      </c>
      <c r="G2422" s="66" t="str">
        <f>IFERROR(VLOOKUP(B2422:B5462,'DOI TUONG'!$C$2:$E$1306,3,FALSE), "")</f>
        <v/>
      </c>
      <c r="H2422" s="66">
        <f t="shared" si="259"/>
        <v>0</v>
      </c>
      <c r="I2422" s="215">
        <f t="shared" si="260"/>
        <v>7.36</v>
      </c>
      <c r="J2422" s="223">
        <v>82</v>
      </c>
      <c r="K2422" s="66" t="str">
        <f t="shared" si="261"/>
        <v>Khá</v>
      </c>
      <c r="L2422" s="66">
        <f t="shared" si="262"/>
        <v>395000</v>
      </c>
      <c r="M2422" s="218" t="str">
        <f t="shared" si="263"/>
        <v/>
      </c>
      <c r="N2422" s="219" t="str">
        <f t="shared" si="264"/>
        <v/>
      </c>
      <c r="O2422" s="219">
        <f t="shared" si="265"/>
        <v>1</v>
      </c>
      <c r="Q2422" s="114">
        <v>1</v>
      </c>
    </row>
    <row r="2423" spans="1:17" ht="21.75" customHeight="1" x14ac:dyDescent="0.3">
      <c r="A2423" s="214">
        <f>SUBTOTAL(9,$Q$22:Q2422)+1</f>
        <v>2401</v>
      </c>
      <c r="B2423" s="223">
        <v>103130121</v>
      </c>
      <c r="C2423" s="223" t="s">
        <v>3288</v>
      </c>
      <c r="D2423" s="223" t="s">
        <v>314</v>
      </c>
      <c r="E2423" s="223">
        <v>17</v>
      </c>
      <c r="F2423" s="223">
        <v>7.36</v>
      </c>
      <c r="G2423" s="66" t="str">
        <f>IFERROR(VLOOKUP(B2423:B5463,'DOI TUONG'!$C$2:$E$1306,3,FALSE), "")</f>
        <v/>
      </c>
      <c r="H2423" s="66">
        <f t="shared" si="259"/>
        <v>0</v>
      </c>
      <c r="I2423" s="215">
        <f t="shared" si="260"/>
        <v>7.36</v>
      </c>
      <c r="J2423" s="223">
        <v>81</v>
      </c>
      <c r="K2423" s="66" t="str">
        <f t="shared" si="261"/>
        <v>Khá</v>
      </c>
      <c r="L2423" s="66">
        <f t="shared" si="262"/>
        <v>395000</v>
      </c>
      <c r="M2423" s="218" t="str">
        <f t="shared" si="263"/>
        <v/>
      </c>
      <c r="N2423" s="219" t="str">
        <f t="shared" si="264"/>
        <v/>
      </c>
      <c r="O2423" s="219">
        <f t="shared" si="265"/>
        <v>1</v>
      </c>
      <c r="Q2423" s="114">
        <v>1</v>
      </c>
    </row>
    <row r="2424" spans="1:17" ht="21.75" customHeight="1" x14ac:dyDescent="0.3">
      <c r="A2424" s="214">
        <f>SUBTOTAL(9,$Q$22:Q2423)+1</f>
        <v>2402</v>
      </c>
      <c r="B2424" s="223">
        <v>121130072</v>
      </c>
      <c r="C2424" s="223" t="s">
        <v>1528</v>
      </c>
      <c r="D2424" s="223" t="s">
        <v>199</v>
      </c>
      <c r="E2424" s="223">
        <v>16.5</v>
      </c>
      <c r="F2424" s="223">
        <v>7.36</v>
      </c>
      <c r="G2424" s="66" t="str">
        <f>IFERROR(VLOOKUP(B2424:B5464,'DOI TUONG'!$C$2:$E$1306,3,FALSE), "")</f>
        <v/>
      </c>
      <c r="H2424" s="66">
        <f t="shared" si="259"/>
        <v>0</v>
      </c>
      <c r="I2424" s="215">
        <f t="shared" si="260"/>
        <v>7.36</v>
      </c>
      <c r="J2424" s="223">
        <v>80</v>
      </c>
      <c r="K2424" s="66" t="str">
        <f t="shared" si="261"/>
        <v>Khá</v>
      </c>
      <c r="L2424" s="66">
        <f t="shared" si="262"/>
        <v>395000</v>
      </c>
      <c r="M2424" s="218" t="str">
        <f t="shared" si="263"/>
        <v/>
      </c>
      <c r="N2424" s="219" t="str">
        <f t="shared" si="264"/>
        <v/>
      </c>
      <c r="O2424" s="219">
        <f t="shared" si="265"/>
        <v>1</v>
      </c>
      <c r="Q2424" s="114">
        <v>1</v>
      </c>
    </row>
    <row r="2425" spans="1:17" ht="21.75" customHeight="1" x14ac:dyDescent="0.3">
      <c r="A2425" s="214">
        <f>SUBTOTAL(9,$Q$22:Q2424)+1</f>
        <v>2403</v>
      </c>
      <c r="B2425" s="223">
        <v>104130027</v>
      </c>
      <c r="C2425" s="223" t="s">
        <v>3115</v>
      </c>
      <c r="D2425" s="223" t="s">
        <v>301</v>
      </c>
      <c r="E2425" s="223">
        <v>18</v>
      </c>
      <c r="F2425" s="223">
        <v>7.36</v>
      </c>
      <c r="G2425" s="66" t="str">
        <f>IFERROR(VLOOKUP(B2425:B5465,'DOI TUONG'!$C$2:$E$1306,3,FALSE), "")</f>
        <v/>
      </c>
      <c r="H2425" s="66">
        <f t="shared" si="259"/>
        <v>0</v>
      </c>
      <c r="I2425" s="215">
        <f t="shared" si="260"/>
        <v>7.36</v>
      </c>
      <c r="J2425" s="223">
        <v>76</v>
      </c>
      <c r="K2425" s="66" t="str">
        <f t="shared" si="261"/>
        <v>Khá</v>
      </c>
      <c r="L2425" s="66">
        <f t="shared" si="262"/>
        <v>395000</v>
      </c>
      <c r="M2425" s="218" t="str">
        <f t="shared" si="263"/>
        <v/>
      </c>
      <c r="N2425" s="219" t="str">
        <f t="shared" si="264"/>
        <v/>
      </c>
      <c r="O2425" s="219">
        <f t="shared" si="265"/>
        <v>1</v>
      </c>
      <c r="Q2425" s="114">
        <v>1</v>
      </c>
    </row>
    <row r="2426" spans="1:17" ht="21.75" customHeight="1" x14ac:dyDescent="0.3">
      <c r="A2426" s="214">
        <f>SUBTOTAL(9,$Q$22:Q2425)+1</f>
        <v>2404</v>
      </c>
      <c r="B2426" s="223">
        <v>118110169</v>
      </c>
      <c r="C2426" s="223" t="s">
        <v>325</v>
      </c>
      <c r="D2426" s="223" t="s">
        <v>95</v>
      </c>
      <c r="E2426" s="223">
        <v>20</v>
      </c>
      <c r="F2426" s="223">
        <v>7.06</v>
      </c>
      <c r="G2426" s="66" t="str">
        <f>IFERROR(VLOOKUP(B2426:B5466,'DOI TUONG'!$C$2:$E$1306,3,FALSE), "")</f>
        <v>LT</v>
      </c>
      <c r="H2426" s="66">
        <f t="shared" si="259"/>
        <v>0.3</v>
      </c>
      <c r="I2426" s="215">
        <f t="shared" si="260"/>
        <v>7.3599999999999994</v>
      </c>
      <c r="J2426" s="223">
        <v>89</v>
      </c>
      <c r="K2426" s="66" t="str">
        <f t="shared" si="261"/>
        <v>Khá</v>
      </c>
      <c r="L2426" s="66">
        <f t="shared" si="262"/>
        <v>395000</v>
      </c>
      <c r="M2426" s="218" t="str">
        <f t="shared" si="263"/>
        <v/>
      </c>
      <c r="N2426" s="219" t="str">
        <f t="shared" si="264"/>
        <v/>
      </c>
      <c r="O2426" s="219">
        <f t="shared" si="265"/>
        <v>1</v>
      </c>
      <c r="Q2426" s="114">
        <v>1</v>
      </c>
    </row>
    <row r="2427" spans="1:17" ht="21.75" customHeight="1" x14ac:dyDescent="0.3">
      <c r="A2427" s="214">
        <f>SUBTOTAL(9,$Q$22:Q2426)+1</f>
        <v>2405</v>
      </c>
      <c r="B2427" s="223">
        <v>118140066</v>
      </c>
      <c r="C2427" s="223" t="s">
        <v>3857</v>
      </c>
      <c r="D2427" s="223" t="s">
        <v>2183</v>
      </c>
      <c r="E2427" s="223">
        <v>20</v>
      </c>
      <c r="F2427" s="223">
        <v>7.06</v>
      </c>
      <c r="G2427" s="66" t="str">
        <f>IFERROR(VLOOKUP(B2427:B5467,'DOI TUONG'!$C$2:$E$1306,3,FALSE), "")</f>
        <v>LT</v>
      </c>
      <c r="H2427" s="66">
        <f t="shared" si="259"/>
        <v>0.3</v>
      </c>
      <c r="I2427" s="215">
        <f t="shared" si="260"/>
        <v>7.3599999999999994</v>
      </c>
      <c r="J2427" s="223">
        <v>85</v>
      </c>
      <c r="K2427" s="66" t="str">
        <f t="shared" si="261"/>
        <v>Khá</v>
      </c>
      <c r="L2427" s="66">
        <f t="shared" si="262"/>
        <v>395000</v>
      </c>
      <c r="M2427" s="218" t="str">
        <f t="shared" si="263"/>
        <v/>
      </c>
      <c r="N2427" s="219" t="str">
        <f t="shared" si="264"/>
        <v/>
      </c>
      <c r="O2427" s="219">
        <f t="shared" si="265"/>
        <v>1</v>
      </c>
      <c r="Q2427" s="114">
        <v>1</v>
      </c>
    </row>
    <row r="2428" spans="1:17" ht="21.75" customHeight="1" x14ac:dyDescent="0.3">
      <c r="A2428" s="214">
        <f>SUBTOTAL(9,$Q$22:Q2427)+1</f>
        <v>2406</v>
      </c>
      <c r="B2428" s="223">
        <v>102110139</v>
      </c>
      <c r="C2428" s="223" t="s">
        <v>1837</v>
      </c>
      <c r="D2428" s="223" t="s">
        <v>115</v>
      </c>
      <c r="E2428" s="223">
        <v>16</v>
      </c>
      <c r="F2428" s="223">
        <v>7.35</v>
      </c>
      <c r="G2428" s="66" t="str">
        <f>IFERROR(VLOOKUP(B2428:B5468,'DOI TUONG'!$C$2:$E$1306,3,FALSE), "")</f>
        <v/>
      </c>
      <c r="H2428" s="66">
        <f t="shared" si="259"/>
        <v>0</v>
      </c>
      <c r="I2428" s="215">
        <f t="shared" si="260"/>
        <v>7.35</v>
      </c>
      <c r="J2428" s="223">
        <v>89</v>
      </c>
      <c r="K2428" s="66" t="str">
        <f t="shared" si="261"/>
        <v>Khá</v>
      </c>
      <c r="L2428" s="66">
        <f t="shared" si="262"/>
        <v>395000</v>
      </c>
      <c r="M2428" s="218" t="str">
        <f t="shared" si="263"/>
        <v/>
      </c>
      <c r="N2428" s="219" t="str">
        <f t="shared" si="264"/>
        <v/>
      </c>
      <c r="O2428" s="219">
        <f t="shared" si="265"/>
        <v>1</v>
      </c>
      <c r="Q2428" s="114">
        <v>1</v>
      </c>
    </row>
    <row r="2429" spans="1:17" ht="21.75" customHeight="1" x14ac:dyDescent="0.3">
      <c r="A2429" s="214">
        <f>SUBTOTAL(9,$Q$22:Q2428)+1</f>
        <v>2407</v>
      </c>
      <c r="B2429" s="223">
        <v>107120126</v>
      </c>
      <c r="C2429" s="223" t="s">
        <v>2970</v>
      </c>
      <c r="D2429" s="223" t="s">
        <v>29</v>
      </c>
      <c r="E2429" s="223">
        <v>14</v>
      </c>
      <c r="F2429" s="223">
        <v>7.35</v>
      </c>
      <c r="G2429" s="66" t="str">
        <f>IFERROR(VLOOKUP(B2429:B5469,'DOI TUONG'!$C$2:$E$1306,3,FALSE), "")</f>
        <v/>
      </c>
      <c r="H2429" s="66">
        <f t="shared" si="259"/>
        <v>0</v>
      </c>
      <c r="I2429" s="215">
        <f t="shared" si="260"/>
        <v>7.35</v>
      </c>
      <c r="J2429" s="223">
        <v>88</v>
      </c>
      <c r="K2429" s="66" t="str">
        <f t="shared" si="261"/>
        <v>Khá</v>
      </c>
      <c r="L2429" s="66">
        <f t="shared" si="262"/>
        <v>395000</v>
      </c>
      <c r="M2429" s="218" t="str">
        <f t="shared" si="263"/>
        <v/>
      </c>
      <c r="N2429" s="219" t="str">
        <f t="shared" si="264"/>
        <v/>
      </c>
      <c r="O2429" s="219">
        <f t="shared" si="265"/>
        <v>1</v>
      </c>
      <c r="Q2429" s="114">
        <v>1</v>
      </c>
    </row>
    <row r="2430" spans="1:17" ht="21.75" customHeight="1" x14ac:dyDescent="0.3">
      <c r="A2430" s="214">
        <f>SUBTOTAL(9,$Q$22:Q2429)+1</f>
        <v>2408</v>
      </c>
      <c r="B2430" s="223">
        <v>118130093</v>
      </c>
      <c r="C2430" s="223" t="s">
        <v>859</v>
      </c>
      <c r="D2430" s="223" t="s">
        <v>97</v>
      </c>
      <c r="E2430" s="223">
        <v>22</v>
      </c>
      <c r="F2430" s="223">
        <v>7.35</v>
      </c>
      <c r="G2430" s="66" t="str">
        <f>IFERROR(VLOOKUP(B2430:B5470,'DOI TUONG'!$C$2:$E$1306,3,FALSE), "")</f>
        <v/>
      </c>
      <c r="H2430" s="66">
        <f t="shared" si="259"/>
        <v>0</v>
      </c>
      <c r="I2430" s="215">
        <f t="shared" si="260"/>
        <v>7.35</v>
      </c>
      <c r="J2430" s="223">
        <v>88</v>
      </c>
      <c r="K2430" s="66" t="str">
        <f t="shared" si="261"/>
        <v>Khá</v>
      </c>
      <c r="L2430" s="66">
        <f t="shared" si="262"/>
        <v>395000</v>
      </c>
      <c r="M2430" s="218" t="str">
        <f t="shared" si="263"/>
        <v/>
      </c>
      <c r="N2430" s="219" t="str">
        <f t="shared" si="264"/>
        <v/>
      </c>
      <c r="O2430" s="219">
        <f t="shared" si="265"/>
        <v>1</v>
      </c>
      <c r="Q2430" s="114">
        <v>1</v>
      </c>
    </row>
    <row r="2431" spans="1:17" ht="21.75" customHeight="1" x14ac:dyDescent="0.3">
      <c r="A2431" s="214">
        <f>SUBTOTAL(9,$Q$22:Q2430)+1</f>
        <v>2409</v>
      </c>
      <c r="B2431" s="223">
        <v>118130139</v>
      </c>
      <c r="C2431" s="223" t="s">
        <v>3842</v>
      </c>
      <c r="D2431" s="223" t="s">
        <v>59</v>
      </c>
      <c r="E2431" s="223">
        <v>23</v>
      </c>
      <c r="F2431" s="223">
        <v>7.35</v>
      </c>
      <c r="G2431" s="66" t="str">
        <f>IFERROR(VLOOKUP(B2431:B5471,'DOI TUONG'!$C$2:$E$1306,3,FALSE), "")</f>
        <v/>
      </c>
      <c r="H2431" s="66">
        <f t="shared" si="259"/>
        <v>0</v>
      </c>
      <c r="I2431" s="215">
        <f t="shared" si="260"/>
        <v>7.35</v>
      </c>
      <c r="J2431" s="223">
        <v>88</v>
      </c>
      <c r="K2431" s="66" t="str">
        <f t="shared" si="261"/>
        <v>Khá</v>
      </c>
      <c r="L2431" s="66">
        <f t="shared" si="262"/>
        <v>395000</v>
      </c>
      <c r="M2431" s="218" t="str">
        <f t="shared" si="263"/>
        <v/>
      </c>
      <c r="N2431" s="219" t="str">
        <f t="shared" si="264"/>
        <v/>
      </c>
      <c r="O2431" s="219">
        <f t="shared" si="265"/>
        <v>1</v>
      </c>
      <c r="Q2431" s="114">
        <v>1</v>
      </c>
    </row>
    <row r="2432" spans="1:17" ht="21.75" customHeight="1" x14ac:dyDescent="0.3">
      <c r="A2432" s="214">
        <f>SUBTOTAL(9,$Q$22:Q2431)+1</f>
        <v>2410</v>
      </c>
      <c r="B2432" s="223">
        <v>105140387</v>
      </c>
      <c r="C2432" s="223" t="s">
        <v>1918</v>
      </c>
      <c r="D2432" s="223" t="s">
        <v>1882</v>
      </c>
      <c r="E2432" s="223">
        <v>20</v>
      </c>
      <c r="F2432" s="223">
        <v>7.35</v>
      </c>
      <c r="G2432" s="66" t="str">
        <f>IFERROR(VLOOKUP(B2432:B5472,'DOI TUONG'!$C$2:$E$1306,3,FALSE), "")</f>
        <v/>
      </c>
      <c r="H2432" s="66">
        <f t="shared" si="259"/>
        <v>0</v>
      </c>
      <c r="I2432" s="215">
        <f t="shared" si="260"/>
        <v>7.35</v>
      </c>
      <c r="J2432" s="223">
        <v>87</v>
      </c>
      <c r="K2432" s="66" t="str">
        <f t="shared" si="261"/>
        <v>Khá</v>
      </c>
      <c r="L2432" s="66">
        <f t="shared" si="262"/>
        <v>395000</v>
      </c>
      <c r="M2432" s="218" t="str">
        <f t="shared" si="263"/>
        <v/>
      </c>
      <c r="N2432" s="219" t="str">
        <f t="shared" si="264"/>
        <v/>
      </c>
      <c r="O2432" s="219">
        <f t="shared" si="265"/>
        <v>1</v>
      </c>
      <c r="Q2432" s="114">
        <v>1</v>
      </c>
    </row>
    <row r="2433" spans="1:17" ht="21.75" customHeight="1" x14ac:dyDescent="0.3">
      <c r="A2433" s="214">
        <f>SUBTOTAL(9,$Q$22:Q2432)+1</f>
        <v>2411</v>
      </c>
      <c r="B2433" s="223">
        <v>109110492</v>
      </c>
      <c r="C2433" s="223" t="s">
        <v>3883</v>
      </c>
      <c r="D2433" s="223" t="s">
        <v>113</v>
      </c>
      <c r="E2433" s="223">
        <v>18</v>
      </c>
      <c r="F2433" s="223">
        <v>7.35</v>
      </c>
      <c r="G2433" s="66" t="str">
        <f>IFERROR(VLOOKUP(B2433:B5473,'DOI TUONG'!$C$2:$E$1306,3,FALSE), "")</f>
        <v/>
      </c>
      <c r="H2433" s="66">
        <f t="shared" si="259"/>
        <v>0</v>
      </c>
      <c r="I2433" s="215">
        <f t="shared" si="260"/>
        <v>7.35</v>
      </c>
      <c r="J2433" s="223">
        <v>87</v>
      </c>
      <c r="K2433" s="66" t="str">
        <f t="shared" si="261"/>
        <v>Khá</v>
      </c>
      <c r="L2433" s="66">
        <f t="shared" si="262"/>
        <v>395000</v>
      </c>
      <c r="M2433" s="218" t="str">
        <f t="shared" si="263"/>
        <v/>
      </c>
      <c r="N2433" s="219" t="str">
        <f t="shared" si="264"/>
        <v/>
      </c>
      <c r="O2433" s="219">
        <f t="shared" si="265"/>
        <v>1</v>
      </c>
      <c r="Q2433" s="114">
        <v>1</v>
      </c>
    </row>
    <row r="2434" spans="1:17" ht="21.75" customHeight="1" x14ac:dyDescent="0.3">
      <c r="A2434" s="214">
        <f>SUBTOTAL(9,$Q$22:Q2433)+1</f>
        <v>2412</v>
      </c>
      <c r="B2434" s="223">
        <v>111110146</v>
      </c>
      <c r="C2434" s="223" t="s">
        <v>1402</v>
      </c>
      <c r="D2434" s="223" t="s">
        <v>254</v>
      </c>
      <c r="E2434" s="223">
        <v>21</v>
      </c>
      <c r="F2434" s="223">
        <v>7.35</v>
      </c>
      <c r="G2434" s="66" t="str">
        <f>IFERROR(VLOOKUP(B2434:B5474,'DOI TUONG'!$C$2:$E$1306,3,FALSE), "")</f>
        <v/>
      </c>
      <c r="H2434" s="66">
        <f t="shared" si="259"/>
        <v>0</v>
      </c>
      <c r="I2434" s="215">
        <f t="shared" si="260"/>
        <v>7.35</v>
      </c>
      <c r="J2434" s="223">
        <v>87</v>
      </c>
      <c r="K2434" s="66" t="str">
        <f t="shared" si="261"/>
        <v>Khá</v>
      </c>
      <c r="L2434" s="66">
        <f t="shared" si="262"/>
        <v>395000</v>
      </c>
      <c r="M2434" s="218" t="str">
        <f t="shared" si="263"/>
        <v/>
      </c>
      <c r="N2434" s="219" t="str">
        <f t="shared" si="264"/>
        <v/>
      </c>
      <c r="O2434" s="219">
        <f t="shared" si="265"/>
        <v>1</v>
      </c>
      <c r="Q2434" s="114">
        <v>1</v>
      </c>
    </row>
    <row r="2435" spans="1:17" ht="21.75" customHeight="1" x14ac:dyDescent="0.3">
      <c r="A2435" s="214">
        <f>SUBTOTAL(9,$Q$22:Q2434)+1</f>
        <v>2413</v>
      </c>
      <c r="B2435" s="223">
        <v>101110284</v>
      </c>
      <c r="C2435" s="223" t="s">
        <v>3211</v>
      </c>
      <c r="D2435" s="223" t="s">
        <v>270</v>
      </c>
      <c r="E2435" s="223">
        <v>22</v>
      </c>
      <c r="F2435" s="223">
        <v>7.35</v>
      </c>
      <c r="G2435" s="66" t="str">
        <f>IFERROR(VLOOKUP(B2435:B5475,'DOI TUONG'!$C$2:$E$1306,3,FALSE), "")</f>
        <v/>
      </c>
      <c r="H2435" s="66">
        <f t="shared" si="259"/>
        <v>0</v>
      </c>
      <c r="I2435" s="215">
        <f t="shared" si="260"/>
        <v>7.35</v>
      </c>
      <c r="J2435" s="223">
        <v>86</v>
      </c>
      <c r="K2435" s="66" t="str">
        <f t="shared" si="261"/>
        <v>Khá</v>
      </c>
      <c r="L2435" s="66">
        <f t="shared" si="262"/>
        <v>395000</v>
      </c>
      <c r="M2435" s="218" t="str">
        <f t="shared" si="263"/>
        <v/>
      </c>
      <c r="N2435" s="219" t="str">
        <f t="shared" si="264"/>
        <v/>
      </c>
      <c r="O2435" s="219">
        <f t="shared" si="265"/>
        <v>1</v>
      </c>
      <c r="Q2435" s="114">
        <v>1</v>
      </c>
    </row>
    <row r="2436" spans="1:17" ht="21.75" customHeight="1" x14ac:dyDescent="0.3">
      <c r="A2436" s="214">
        <f>SUBTOTAL(9,$Q$22:Q2435)+1</f>
        <v>2414</v>
      </c>
      <c r="B2436" s="223">
        <v>118140055</v>
      </c>
      <c r="C2436" s="223" t="s">
        <v>2207</v>
      </c>
      <c r="D2436" s="223" t="s">
        <v>2183</v>
      </c>
      <c r="E2436" s="223">
        <v>16</v>
      </c>
      <c r="F2436" s="223">
        <v>7.35</v>
      </c>
      <c r="G2436" s="66" t="str">
        <f>IFERROR(VLOOKUP(B2436:B5476,'DOI TUONG'!$C$2:$E$1306,3,FALSE), "")</f>
        <v/>
      </c>
      <c r="H2436" s="66">
        <f t="shared" si="259"/>
        <v>0</v>
      </c>
      <c r="I2436" s="215">
        <f t="shared" si="260"/>
        <v>7.35</v>
      </c>
      <c r="J2436" s="223">
        <v>86</v>
      </c>
      <c r="K2436" s="66" t="str">
        <f t="shared" si="261"/>
        <v>Khá</v>
      </c>
      <c r="L2436" s="66">
        <f t="shared" si="262"/>
        <v>395000</v>
      </c>
      <c r="M2436" s="218" t="str">
        <f t="shared" si="263"/>
        <v/>
      </c>
      <c r="N2436" s="219" t="str">
        <f t="shared" si="264"/>
        <v/>
      </c>
      <c r="O2436" s="219">
        <f t="shared" si="265"/>
        <v>1</v>
      </c>
      <c r="Q2436" s="114">
        <v>1</v>
      </c>
    </row>
    <row r="2437" spans="1:17" ht="21.75" customHeight="1" x14ac:dyDescent="0.3">
      <c r="A2437" s="214">
        <f>SUBTOTAL(9,$Q$22:Q2436)+1</f>
        <v>2415</v>
      </c>
      <c r="B2437" s="223">
        <v>111110152</v>
      </c>
      <c r="C2437" s="223" t="s">
        <v>4030</v>
      </c>
      <c r="D2437" s="223" t="s">
        <v>254</v>
      </c>
      <c r="E2437" s="223">
        <v>21</v>
      </c>
      <c r="F2437" s="223">
        <v>7.35</v>
      </c>
      <c r="G2437" s="66" t="str">
        <f>IFERROR(VLOOKUP(B2437:B5477,'DOI TUONG'!$C$2:$E$1306,3,FALSE), "")</f>
        <v/>
      </c>
      <c r="H2437" s="66">
        <f t="shared" si="259"/>
        <v>0</v>
      </c>
      <c r="I2437" s="215">
        <f t="shared" si="260"/>
        <v>7.35</v>
      </c>
      <c r="J2437" s="223">
        <v>86</v>
      </c>
      <c r="K2437" s="66" t="str">
        <f t="shared" si="261"/>
        <v>Khá</v>
      </c>
      <c r="L2437" s="66">
        <f t="shared" si="262"/>
        <v>395000</v>
      </c>
      <c r="M2437" s="218" t="str">
        <f t="shared" si="263"/>
        <v/>
      </c>
      <c r="N2437" s="219" t="str">
        <f t="shared" si="264"/>
        <v/>
      </c>
      <c r="O2437" s="219">
        <f t="shared" si="265"/>
        <v>1</v>
      </c>
      <c r="Q2437" s="114">
        <v>1</v>
      </c>
    </row>
    <row r="2438" spans="1:17" ht="21.75" customHeight="1" x14ac:dyDescent="0.3">
      <c r="A2438" s="214">
        <f>SUBTOTAL(9,$Q$22:Q2437)+1</f>
        <v>2416</v>
      </c>
      <c r="B2438" s="223">
        <v>117110136</v>
      </c>
      <c r="C2438" s="223" t="s">
        <v>3758</v>
      </c>
      <c r="D2438" s="223" t="s">
        <v>297</v>
      </c>
      <c r="E2438" s="223">
        <v>19</v>
      </c>
      <c r="F2438" s="223">
        <v>7.35</v>
      </c>
      <c r="G2438" s="66" t="str">
        <f>IFERROR(VLOOKUP(B2438:B5478,'DOI TUONG'!$C$2:$E$1306,3,FALSE), "")</f>
        <v/>
      </c>
      <c r="H2438" s="66">
        <f t="shared" si="259"/>
        <v>0</v>
      </c>
      <c r="I2438" s="215">
        <f t="shared" si="260"/>
        <v>7.35</v>
      </c>
      <c r="J2438" s="223">
        <v>85</v>
      </c>
      <c r="K2438" s="66" t="str">
        <f t="shared" si="261"/>
        <v>Khá</v>
      </c>
      <c r="L2438" s="66">
        <f t="shared" si="262"/>
        <v>395000</v>
      </c>
      <c r="M2438" s="218" t="str">
        <f t="shared" si="263"/>
        <v/>
      </c>
      <c r="N2438" s="219" t="str">
        <f t="shared" si="264"/>
        <v/>
      </c>
      <c r="O2438" s="219">
        <f t="shared" si="265"/>
        <v>1</v>
      </c>
      <c r="Q2438" s="114">
        <v>1</v>
      </c>
    </row>
    <row r="2439" spans="1:17" ht="21.75" customHeight="1" x14ac:dyDescent="0.3">
      <c r="A2439" s="214">
        <f>SUBTOTAL(9,$Q$22:Q2438)+1</f>
        <v>2417</v>
      </c>
      <c r="B2439" s="223">
        <v>107140075</v>
      </c>
      <c r="C2439" s="223" t="s">
        <v>3648</v>
      </c>
      <c r="D2439" s="223" t="s">
        <v>2028</v>
      </c>
      <c r="E2439" s="223">
        <v>21</v>
      </c>
      <c r="F2439" s="223">
        <v>7.35</v>
      </c>
      <c r="G2439" s="66" t="str">
        <f>IFERROR(VLOOKUP(B2439:B5479,'DOI TUONG'!$C$2:$E$1306,3,FALSE), "")</f>
        <v/>
      </c>
      <c r="H2439" s="66">
        <f t="shared" si="259"/>
        <v>0</v>
      </c>
      <c r="I2439" s="215">
        <f t="shared" si="260"/>
        <v>7.35</v>
      </c>
      <c r="J2439" s="223">
        <v>84</v>
      </c>
      <c r="K2439" s="66" t="str">
        <f t="shared" si="261"/>
        <v>Khá</v>
      </c>
      <c r="L2439" s="66">
        <f t="shared" si="262"/>
        <v>395000</v>
      </c>
      <c r="M2439" s="218" t="str">
        <f t="shared" si="263"/>
        <v/>
      </c>
      <c r="N2439" s="219" t="str">
        <f t="shared" si="264"/>
        <v/>
      </c>
      <c r="O2439" s="219">
        <f t="shared" si="265"/>
        <v>1</v>
      </c>
      <c r="Q2439" s="114">
        <v>1</v>
      </c>
    </row>
    <row r="2440" spans="1:17" ht="21.75" customHeight="1" x14ac:dyDescent="0.3">
      <c r="A2440" s="214">
        <f>SUBTOTAL(9,$Q$22:Q2439)+1</f>
        <v>2418</v>
      </c>
      <c r="B2440" s="223">
        <v>107130230</v>
      </c>
      <c r="C2440" s="223" t="s">
        <v>2006</v>
      </c>
      <c r="D2440" s="223" t="s">
        <v>328</v>
      </c>
      <c r="E2440" s="223">
        <v>17</v>
      </c>
      <c r="F2440" s="223">
        <v>7.35</v>
      </c>
      <c r="G2440" s="66" t="str">
        <f>IFERROR(VLOOKUP(B2440:B5480,'DOI TUONG'!$C$2:$E$1306,3,FALSE), "")</f>
        <v/>
      </c>
      <c r="H2440" s="66">
        <f t="shared" si="259"/>
        <v>0</v>
      </c>
      <c r="I2440" s="215">
        <f t="shared" si="260"/>
        <v>7.35</v>
      </c>
      <c r="J2440" s="223">
        <v>81</v>
      </c>
      <c r="K2440" s="66" t="str">
        <f t="shared" si="261"/>
        <v>Khá</v>
      </c>
      <c r="L2440" s="66">
        <f t="shared" si="262"/>
        <v>395000</v>
      </c>
      <c r="M2440" s="218" t="str">
        <f t="shared" si="263"/>
        <v/>
      </c>
      <c r="N2440" s="219" t="str">
        <f t="shared" si="264"/>
        <v/>
      </c>
      <c r="O2440" s="219">
        <f t="shared" si="265"/>
        <v>1</v>
      </c>
      <c r="Q2440" s="114">
        <v>1</v>
      </c>
    </row>
    <row r="2441" spans="1:17" ht="21.75" customHeight="1" x14ac:dyDescent="0.3">
      <c r="A2441" s="214">
        <f>SUBTOTAL(9,$Q$22:Q2440)+1</f>
        <v>2419</v>
      </c>
      <c r="B2441" s="223">
        <v>102140204</v>
      </c>
      <c r="C2441" s="223" t="s">
        <v>1838</v>
      </c>
      <c r="D2441" s="223" t="s">
        <v>1816</v>
      </c>
      <c r="E2441" s="223">
        <v>20</v>
      </c>
      <c r="F2441" s="223">
        <v>7.34</v>
      </c>
      <c r="G2441" s="66" t="str">
        <f>IFERROR(VLOOKUP(B2441:B5481,'DOI TUONG'!$C$2:$E$1306,3,FALSE), "")</f>
        <v/>
      </c>
      <c r="H2441" s="66">
        <f t="shared" si="259"/>
        <v>0</v>
      </c>
      <c r="I2441" s="215">
        <f t="shared" si="260"/>
        <v>7.34</v>
      </c>
      <c r="J2441" s="223">
        <v>92</v>
      </c>
      <c r="K2441" s="66" t="str">
        <f t="shared" si="261"/>
        <v>Khá</v>
      </c>
      <c r="L2441" s="66">
        <f t="shared" si="262"/>
        <v>395000</v>
      </c>
      <c r="M2441" s="218" t="str">
        <f t="shared" si="263"/>
        <v/>
      </c>
      <c r="N2441" s="219" t="str">
        <f t="shared" si="264"/>
        <v/>
      </c>
      <c r="O2441" s="219">
        <f t="shared" si="265"/>
        <v>1</v>
      </c>
      <c r="Q2441" s="114">
        <v>1</v>
      </c>
    </row>
    <row r="2442" spans="1:17" ht="21.75" customHeight="1" x14ac:dyDescent="0.3">
      <c r="A2442" s="214">
        <f>SUBTOTAL(9,$Q$22:Q2441)+1</f>
        <v>2420</v>
      </c>
      <c r="B2442" s="223">
        <v>110110086</v>
      </c>
      <c r="C2442" s="223" t="s">
        <v>3977</v>
      </c>
      <c r="D2442" s="223" t="s">
        <v>214</v>
      </c>
      <c r="E2442" s="223">
        <v>18</v>
      </c>
      <c r="F2442" s="223">
        <v>7.34</v>
      </c>
      <c r="G2442" s="66" t="str">
        <f>IFERROR(VLOOKUP(B2442:B5482,'DOI TUONG'!$C$2:$E$1306,3,FALSE), "")</f>
        <v/>
      </c>
      <c r="H2442" s="66">
        <f t="shared" si="259"/>
        <v>0</v>
      </c>
      <c r="I2442" s="215">
        <f t="shared" si="260"/>
        <v>7.34</v>
      </c>
      <c r="J2442" s="223">
        <v>90</v>
      </c>
      <c r="K2442" s="66" t="str">
        <f t="shared" si="261"/>
        <v>Khá</v>
      </c>
      <c r="L2442" s="66">
        <f t="shared" si="262"/>
        <v>395000</v>
      </c>
      <c r="M2442" s="218" t="str">
        <f t="shared" si="263"/>
        <v/>
      </c>
      <c r="N2442" s="219" t="str">
        <f t="shared" si="264"/>
        <v/>
      </c>
      <c r="O2442" s="219">
        <f t="shared" si="265"/>
        <v>1</v>
      </c>
      <c r="Q2442" s="114">
        <v>1</v>
      </c>
    </row>
    <row r="2443" spans="1:17" ht="21.75" customHeight="1" x14ac:dyDescent="0.3">
      <c r="A2443" s="214">
        <f>SUBTOTAL(9,$Q$22:Q2442)+1</f>
        <v>2421</v>
      </c>
      <c r="B2443" s="223">
        <v>109140127</v>
      </c>
      <c r="C2443" s="223" t="s">
        <v>3884</v>
      </c>
      <c r="D2443" s="223" t="s">
        <v>2262</v>
      </c>
      <c r="E2443" s="223">
        <v>16</v>
      </c>
      <c r="F2443" s="223">
        <v>7.34</v>
      </c>
      <c r="G2443" s="66" t="str">
        <f>IFERROR(VLOOKUP(B2443:B5483,'DOI TUONG'!$C$2:$E$1306,3,FALSE), "")</f>
        <v/>
      </c>
      <c r="H2443" s="66">
        <f t="shared" si="259"/>
        <v>0</v>
      </c>
      <c r="I2443" s="215">
        <f t="shared" si="260"/>
        <v>7.34</v>
      </c>
      <c r="J2443" s="223">
        <v>89</v>
      </c>
      <c r="K2443" s="66" t="str">
        <f t="shared" si="261"/>
        <v>Khá</v>
      </c>
      <c r="L2443" s="66">
        <f t="shared" si="262"/>
        <v>395000</v>
      </c>
      <c r="M2443" s="218" t="str">
        <f t="shared" si="263"/>
        <v/>
      </c>
      <c r="N2443" s="219" t="str">
        <f t="shared" si="264"/>
        <v/>
      </c>
      <c r="O2443" s="219">
        <f t="shared" si="265"/>
        <v>1</v>
      </c>
      <c r="Q2443" s="114">
        <v>1</v>
      </c>
    </row>
    <row r="2444" spans="1:17" ht="21.75" customHeight="1" x14ac:dyDescent="0.3">
      <c r="A2444" s="214">
        <f>SUBTOTAL(9,$Q$22:Q2443)+1</f>
        <v>2422</v>
      </c>
      <c r="B2444" s="223">
        <v>105110379</v>
      </c>
      <c r="C2444" s="223" t="s">
        <v>920</v>
      </c>
      <c r="D2444" s="223" t="s">
        <v>400</v>
      </c>
      <c r="E2444" s="223">
        <v>15</v>
      </c>
      <c r="F2444" s="223">
        <v>7.34</v>
      </c>
      <c r="G2444" s="66" t="str">
        <f>IFERROR(VLOOKUP(B2444:B5484,'DOI TUONG'!$C$2:$E$1306,3,FALSE), "")</f>
        <v/>
      </c>
      <c r="H2444" s="66">
        <f t="shared" si="259"/>
        <v>0</v>
      </c>
      <c r="I2444" s="215">
        <f t="shared" si="260"/>
        <v>7.34</v>
      </c>
      <c r="J2444" s="223">
        <v>88</v>
      </c>
      <c r="K2444" s="66" t="str">
        <f t="shared" si="261"/>
        <v>Khá</v>
      </c>
      <c r="L2444" s="66">
        <f t="shared" si="262"/>
        <v>395000</v>
      </c>
      <c r="M2444" s="218" t="str">
        <f t="shared" si="263"/>
        <v/>
      </c>
      <c r="N2444" s="219" t="str">
        <f t="shared" si="264"/>
        <v/>
      </c>
      <c r="O2444" s="219">
        <f t="shared" si="265"/>
        <v>1</v>
      </c>
      <c r="Q2444" s="114">
        <v>1</v>
      </c>
    </row>
    <row r="2445" spans="1:17" ht="21.75" customHeight="1" x14ac:dyDescent="0.3">
      <c r="A2445" s="214">
        <f>SUBTOTAL(9,$Q$22:Q2444)+1</f>
        <v>2423</v>
      </c>
      <c r="B2445" s="223">
        <v>117140044</v>
      </c>
      <c r="C2445" s="223" t="s">
        <v>2160</v>
      </c>
      <c r="D2445" s="223" t="s">
        <v>2144</v>
      </c>
      <c r="E2445" s="223">
        <v>18</v>
      </c>
      <c r="F2445" s="223">
        <v>7.34</v>
      </c>
      <c r="G2445" s="66" t="str">
        <f>IFERROR(VLOOKUP(B2445:B5485,'DOI TUONG'!$C$2:$E$1306,3,FALSE), "")</f>
        <v/>
      </c>
      <c r="H2445" s="66">
        <f t="shared" si="259"/>
        <v>0</v>
      </c>
      <c r="I2445" s="215">
        <f t="shared" si="260"/>
        <v>7.34</v>
      </c>
      <c r="J2445" s="223">
        <v>87</v>
      </c>
      <c r="K2445" s="66" t="str">
        <f t="shared" si="261"/>
        <v>Khá</v>
      </c>
      <c r="L2445" s="66">
        <f t="shared" si="262"/>
        <v>395000</v>
      </c>
      <c r="M2445" s="218" t="str">
        <f t="shared" si="263"/>
        <v/>
      </c>
      <c r="N2445" s="219" t="str">
        <f t="shared" si="264"/>
        <v/>
      </c>
      <c r="O2445" s="219">
        <f t="shared" si="265"/>
        <v>1</v>
      </c>
      <c r="Q2445" s="114">
        <v>1</v>
      </c>
    </row>
    <row r="2446" spans="1:17" ht="21.75" customHeight="1" x14ac:dyDescent="0.3">
      <c r="A2446" s="214">
        <f>SUBTOTAL(9,$Q$22:Q2445)+1</f>
        <v>2424</v>
      </c>
      <c r="B2446" s="223">
        <v>110140180</v>
      </c>
      <c r="C2446" s="223" t="s">
        <v>3309</v>
      </c>
      <c r="D2446" s="223" t="s">
        <v>2300</v>
      </c>
      <c r="E2446" s="223">
        <v>17</v>
      </c>
      <c r="F2446" s="223">
        <v>7.34</v>
      </c>
      <c r="G2446" s="66" t="str">
        <f>IFERROR(VLOOKUP(B2446:B5486,'DOI TUONG'!$C$2:$E$1306,3,FALSE), "")</f>
        <v/>
      </c>
      <c r="H2446" s="66">
        <f t="shared" si="259"/>
        <v>0</v>
      </c>
      <c r="I2446" s="215">
        <f t="shared" si="260"/>
        <v>7.34</v>
      </c>
      <c r="J2446" s="223">
        <v>86</v>
      </c>
      <c r="K2446" s="66" t="str">
        <f t="shared" si="261"/>
        <v>Khá</v>
      </c>
      <c r="L2446" s="66">
        <f t="shared" si="262"/>
        <v>395000</v>
      </c>
      <c r="M2446" s="218" t="str">
        <f t="shared" si="263"/>
        <v/>
      </c>
      <c r="N2446" s="219" t="str">
        <f t="shared" si="264"/>
        <v/>
      </c>
      <c r="O2446" s="219">
        <f t="shared" si="265"/>
        <v>1</v>
      </c>
      <c r="Q2446" s="114">
        <v>1</v>
      </c>
    </row>
    <row r="2447" spans="1:17" ht="21.75" customHeight="1" x14ac:dyDescent="0.3">
      <c r="A2447" s="214">
        <f>SUBTOTAL(9,$Q$22:Q2446)+1</f>
        <v>2425</v>
      </c>
      <c r="B2447" s="223">
        <v>103130185</v>
      </c>
      <c r="C2447" s="223" t="s">
        <v>1461</v>
      </c>
      <c r="D2447" s="223" t="s">
        <v>314</v>
      </c>
      <c r="E2447" s="223">
        <v>17</v>
      </c>
      <c r="F2447" s="223">
        <v>7.34</v>
      </c>
      <c r="G2447" s="66" t="str">
        <f>IFERROR(VLOOKUP(B2447:B5487,'DOI TUONG'!$C$2:$E$1306,3,FALSE), "")</f>
        <v/>
      </c>
      <c r="H2447" s="66">
        <f t="shared" si="259"/>
        <v>0</v>
      </c>
      <c r="I2447" s="215">
        <f t="shared" si="260"/>
        <v>7.34</v>
      </c>
      <c r="J2447" s="223">
        <v>85</v>
      </c>
      <c r="K2447" s="66" t="str">
        <f t="shared" si="261"/>
        <v>Khá</v>
      </c>
      <c r="L2447" s="66">
        <f t="shared" si="262"/>
        <v>395000</v>
      </c>
      <c r="M2447" s="218" t="str">
        <f t="shared" si="263"/>
        <v/>
      </c>
      <c r="N2447" s="219" t="str">
        <f t="shared" si="264"/>
        <v/>
      </c>
      <c r="O2447" s="219">
        <f t="shared" si="265"/>
        <v>1</v>
      </c>
      <c r="Q2447" s="114">
        <v>1</v>
      </c>
    </row>
    <row r="2448" spans="1:17" ht="21.75" customHeight="1" x14ac:dyDescent="0.3">
      <c r="A2448" s="214">
        <f>SUBTOTAL(9,$Q$22:Q2447)+1</f>
        <v>2426</v>
      </c>
      <c r="B2448" s="223">
        <v>107120139</v>
      </c>
      <c r="C2448" s="223" t="s">
        <v>3649</v>
      </c>
      <c r="D2448" s="223" t="s">
        <v>29</v>
      </c>
      <c r="E2448" s="223">
        <v>14</v>
      </c>
      <c r="F2448" s="223">
        <v>7.34</v>
      </c>
      <c r="G2448" s="66" t="str">
        <f>IFERROR(VLOOKUP(B2448:B5488,'DOI TUONG'!$C$2:$E$1306,3,FALSE), "")</f>
        <v/>
      </c>
      <c r="H2448" s="66">
        <f t="shared" si="259"/>
        <v>0</v>
      </c>
      <c r="I2448" s="215">
        <f t="shared" si="260"/>
        <v>7.34</v>
      </c>
      <c r="J2448" s="223">
        <v>85</v>
      </c>
      <c r="K2448" s="66" t="str">
        <f t="shared" si="261"/>
        <v>Khá</v>
      </c>
      <c r="L2448" s="66">
        <f t="shared" si="262"/>
        <v>395000</v>
      </c>
      <c r="M2448" s="218" t="str">
        <f t="shared" si="263"/>
        <v/>
      </c>
      <c r="N2448" s="219" t="str">
        <f t="shared" si="264"/>
        <v/>
      </c>
      <c r="O2448" s="219">
        <f t="shared" si="265"/>
        <v>1</v>
      </c>
      <c r="Q2448" s="114">
        <v>1</v>
      </c>
    </row>
    <row r="2449" spans="1:17" ht="21.75" customHeight="1" x14ac:dyDescent="0.3">
      <c r="A2449" s="214">
        <f>SUBTOTAL(9,$Q$22:Q2448)+1</f>
        <v>2427</v>
      </c>
      <c r="B2449" s="223">
        <v>121120092</v>
      </c>
      <c r="C2449" s="223" t="s">
        <v>2125</v>
      </c>
      <c r="D2449" s="223" t="s">
        <v>229</v>
      </c>
      <c r="E2449" s="223">
        <v>19</v>
      </c>
      <c r="F2449" s="223">
        <v>7.34</v>
      </c>
      <c r="G2449" s="66" t="str">
        <f>IFERROR(VLOOKUP(B2449:B5489,'DOI TUONG'!$C$2:$E$1306,3,FALSE), "")</f>
        <v/>
      </c>
      <c r="H2449" s="66">
        <f t="shared" si="259"/>
        <v>0</v>
      </c>
      <c r="I2449" s="215">
        <f t="shared" si="260"/>
        <v>7.34</v>
      </c>
      <c r="J2449" s="223">
        <v>85</v>
      </c>
      <c r="K2449" s="66" t="str">
        <f t="shared" si="261"/>
        <v>Khá</v>
      </c>
      <c r="L2449" s="66">
        <f t="shared" si="262"/>
        <v>395000</v>
      </c>
      <c r="M2449" s="218" t="str">
        <f t="shared" si="263"/>
        <v/>
      </c>
      <c r="N2449" s="219" t="str">
        <f t="shared" si="264"/>
        <v/>
      </c>
      <c r="O2449" s="219">
        <f t="shared" si="265"/>
        <v>1</v>
      </c>
      <c r="Q2449" s="114">
        <v>1</v>
      </c>
    </row>
    <row r="2450" spans="1:17" ht="21.75" customHeight="1" x14ac:dyDescent="0.3">
      <c r="A2450" s="214">
        <f>SUBTOTAL(9,$Q$22:Q2449)+1</f>
        <v>2428</v>
      </c>
      <c r="B2450" s="223">
        <v>102140151</v>
      </c>
      <c r="C2450" s="223" t="s">
        <v>3385</v>
      </c>
      <c r="D2450" s="223" t="s">
        <v>1806</v>
      </c>
      <c r="E2450" s="223">
        <v>14</v>
      </c>
      <c r="F2450" s="223">
        <v>7.34</v>
      </c>
      <c r="G2450" s="66" t="str">
        <f>IFERROR(VLOOKUP(B2450:B5490,'DOI TUONG'!$C$2:$E$1306,3,FALSE), "")</f>
        <v/>
      </c>
      <c r="H2450" s="66">
        <f t="shared" si="259"/>
        <v>0</v>
      </c>
      <c r="I2450" s="215">
        <f t="shared" si="260"/>
        <v>7.34</v>
      </c>
      <c r="J2450" s="223">
        <v>84</v>
      </c>
      <c r="K2450" s="66" t="str">
        <f t="shared" si="261"/>
        <v>Khá</v>
      </c>
      <c r="L2450" s="66">
        <f t="shared" si="262"/>
        <v>395000</v>
      </c>
      <c r="M2450" s="218" t="str">
        <f t="shared" si="263"/>
        <v/>
      </c>
      <c r="N2450" s="219" t="str">
        <f t="shared" si="264"/>
        <v/>
      </c>
      <c r="O2450" s="219">
        <f t="shared" si="265"/>
        <v>1</v>
      </c>
      <c r="Q2450" s="114">
        <v>1</v>
      </c>
    </row>
    <row r="2451" spans="1:17" ht="21.75" customHeight="1" x14ac:dyDescent="0.3">
      <c r="A2451" s="214">
        <f>SUBTOTAL(9,$Q$22:Q2450)+1</f>
        <v>2429</v>
      </c>
      <c r="B2451" s="223">
        <v>109110241</v>
      </c>
      <c r="C2451" s="223" t="s">
        <v>3885</v>
      </c>
      <c r="D2451" s="223" t="s">
        <v>40</v>
      </c>
      <c r="E2451" s="223">
        <v>18.5</v>
      </c>
      <c r="F2451" s="223">
        <v>7.34</v>
      </c>
      <c r="G2451" s="66" t="str">
        <f>IFERROR(VLOOKUP(B2451:B5491,'DOI TUONG'!$C$2:$E$1306,3,FALSE), "")</f>
        <v/>
      </c>
      <c r="H2451" s="66">
        <f t="shared" si="259"/>
        <v>0</v>
      </c>
      <c r="I2451" s="215">
        <f t="shared" si="260"/>
        <v>7.34</v>
      </c>
      <c r="J2451" s="223">
        <v>83</v>
      </c>
      <c r="K2451" s="66" t="str">
        <f t="shared" si="261"/>
        <v>Khá</v>
      </c>
      <c r="L2451" s="66">
        <f t="shared" si="262"/>
        <v>395000</v>
      </c>
      <c r="M2451" s="218" t="str">
        <f t="shared" si="263"/>
        <v/>
      </c>
      <c r="N2451" s="219" t="str">
        <f t="shared" si="264"/>
        <v/>
      </c>
      <c r="O2451" s="219">
        <f t="shared" si="265"/>
        <v>1</v>
      </c>
      <c r="Q2451" s="114">
        <v>1</v>
      </c>
    </row>
    <row r="2452" spans="1:17" ht="21.75" customHeight="1" x14ac:dyDescent="0.3">
      <c r="A2452" s="214">
        <f>SUBTOTAL(9,$Q$22:Q2451)+1</f>
        <v>2430</v>
      </c>
      <c r="B2452" s="223">
        <v>101120369</v>
      </c>
      <c r="C2452" s="223" t="s">
        <v>3212</v>
      </c>
      <c r="D2452" s="223" t="s">
        <v>345</v>
      </c>
      <c r="E2452" s="223">
        <v>17</v>
      </c>
      <c r="F2452" s="223">
        <v>7.34</v>
      </c>
      <c r="G2452" s="66" t="str">
        <f>IFERROR(VLOOKUP(B2452:B5492,'DOI TUONG'!$C$2:$E$1306,3,FALSE), "")</f>
        <v/>
      </c>
      <c r="H2452" s="66">
        <f t="shared" si="259"/>
        <v>0</v>
      </c>
      <c r="I2452" s="215">
        <f t="shared" si="260"/>
        <v>7.34</v>
      </c>
      <c r="J2452" s="223">
        <v>82</v>
      </c>
      <c r="K2452" s="66" t="str">
        <f t="shared" si="261"/>
        <v>Khá</v>
      </c>
      <c r="L2452" s="66">
        <f t="shared" si="262"/>
        <v>395000</v>
      </c>
      <c r="M2452" s="218" t="str">
        <f t="shared" si="263"/>
        <v/>
      </c>
      <c r="N2452" s="219" t="str">
        <f t="shared" si="264"/>
        <v/>
      </c>
      <c r="O2452" s="219">
        <f t="shared" si="265"/>
        <v>1</v>
      </c>
      <c r="Q2452" s="114">
        <v>1</v>
      </c>
    </row>
    <row r="2453" spans="1:17" ht="21.75" customHeight="1" x14ac:dyDescent="0.3">
      <c r="A2453" s="214">
        <f>SUBTOTAL(9,$Q$22:Q2452)+1</f>
        <v>2431</v>
      </c>
      <c r="B2453" s="223">
        <v>102110118</v>
      </c>
      <c r="C2453" s="223" t="s">
        <v>3386</v>
      </c>
      <c r="D2453" s="223" t="s">
        <v>115</v>
      </c>
      <c r="E2453" s="223">
        <v>16</v>
      </c>
      <c r="F2453" s="223">
        <v>7.34</v>
      </c>
      <c r="G2453" s="66" t="str">
        <f>IFERROR(VLOOKUP(B2453:B5493,'DOI TUONG'!$C$2:$E$1306,3,FALSE), "")</f>
        <v/>
      </c>
      <c r="H2453" s="66">
        <f t="shared" si="259"/>
        <v>0</v>
      </c>
      <c r="I2453" s="215">
        <f t="shared" si="260"/>
        <v>7.34</v>
      </c>
      <c r="J2453" s="223">
        <v>82</v>
      </c>
      <c r="K2453" s="66" t="str">
        <f t="shared" si="261"/>
        <v>Khá</v>
      </c>
      <c r="L2453" s="66">
        <f t="shared" si="262"/>
        <v>395000</v>
      </c>
      <c r="M2453" s="218" t="str">
        <f t="shared" si="263"/>
        <v/>
      </c>
      <c r="N2453" s="219" t="str">
        <f t="shared" si="264"/>
        <v/>
      </c>
      <c r="O2453" s="219">
        <f t="shared" si="265"/>
        <v>1</v>
      </c>
      <c r="Q2453" s="114">
        <v>1</v>
      </c>
    </row>
    <row r="2454" spans="1:17" ht="21.75" customHeight="1" x14ac:dyDescent="0.3">
      <c r="A2454" s="214">
        <f>SUBTOTAL(9,$Q$22:Q2453)+1</f>
        <v>2432</v>
      </c>
      <c r="B2454" s="223">
        <v>105120386</v>
      </c>
      <c r="C2454" s="223" t="s">
        <v>3509</v>
      </c>
      <c r="D2454" s="223" t="s">
        <v>168</v>
      </c>
      <c r="E2454" s="223">
        <v>16</v>
      </c>
      <c r="F2454" s="223">
        <v>7.34</v>
      </c>
      <c r="G2454" s="66" t="str">
        <f>IFERROR(VLOOKUP(B2454:B5494,'DOI TUONG'!$C$2:$E$1306,3,FALSE), "")</f>
        <v/>
      </c>
      <c r="H2454" s="66">
        <f t="shared" ref="H2454:H2517" si="266">IF(G2454="UV ĐT",0.3, 0)+IF(G2454="UV HSV", 0.3, 0)+IF(G2454="PBT LCĐ", 0.3,0)+ IF(G2454="UV LCĐ", 0.2, 0)+IF(G2454="BT CĐ", 0.3,0)+ IF(G2454="PBT CĐ", 0.2,0)+ IF(G2454="CN CLB", 0.2,0)+ IF(G2454="CN DĐ", 0.2,0)+IF(G2454="TĐXK", 0.3, 0)+IF(G2454="PĐXK", 0.2, 0)+IF(G2454="LT", 0.3,0)+IF(G2454="LP", 0.2, 0)+IF(G2454="GK 0.2",0.2,0)+IF(G2454="GK 0.3", 0.3, 0)+IF(G2454="TB ĐD",0.3,0)+IF(G2454="PB ĐD",0.2,0)+IF(G2454="ĐT ĐTQ",0.3,0)+IF(G2454="ĐP ĐTQ",0.2,0)</f>
        <v>0</v>
      </c>
      <c r="I2454" s="215">
        <f t="shared" ref="I2454:I2517" si="267">F2454+H2454</f>
        <v>7.34</v>
      </c>
      <c r="J2454" s="223">
        <v>82</v>
      </c>
      <c r="K2454" s="66" t="str">
        <f t="shared" ref="K2454:K2517" si="268">IF(AND(I2454&gt;=9,J2454&gt;=90), "Xuất sắc", IF(AND(I2454&gt;=8,J2454&gt;=80), "Giỏi", "Khá"))</f>
        <v>Khá</v>
      </c>
      <c r="L2454" s="66">
        <f t="shared" ref="L2454:L2517" si="269">IF(K2454="Xuất sắc", 500000, IF(K2454="Giỏi", 450000, 395000))</f>
        <v>395000</v>
      </c>
      <c r="M2454" s="218" t="str">
        <f t="shared" si="263"/>
        <v/>
      </c>
      <c r="N2454" s="219" t="str">
        <f t="shared" si="264"/>
        <v/>
      </c>
      <c r="O2454" s="219">
        <f t="shared" si="265"/>
        <v>1</v>
      </c>
      <c r="Q2454" s="114">
        <v>1</v>
      </c>
    </row>
    <row r="2455" spans="1:17" ht="21.75" customHeight="1" x14ac:dyDescent="0.3">
      <c r="A2455" s="214">
        <f>SUBTOTAL(9,$Q$22:Q2454)+1</f>
        <v>2433</v>
      </c>
      <c r="B2455" s="223">
        <v>103130118</v>
      </c>
      <c r="C2455" s="223" t="s">
        <v>1795</v>
      </c>
      <c r="D2455" s="223" t="s">
        <v>314</v>
      </c>
      <c r="E2455" s="223">
        <v>19</v>
      </c>
      <c r="F2455" s="223">
        <v>7.34</v>
      </c>
      <c r="G2455" s="66" t="str">
        <f>IFERROR(VLOOKUP(B2455:B5495,'DOI TUONG'!$C$2:$E$1306,3,FALSE), "")</f>
        <v/>
      </c>
      <c r="H2455" s="66">
        <f t="shared" si="266"/>
        <v>0</v>
      </c>
      <c r="I2455" s="215">
        <f t="shared" si="267"/>
        <v>7.34</v>
      </c>
      <c r="J2455" s="223">
        <v>81</v>
      </c>
      <c r="K2455" s="66" t="str">
        <f t="shared" si="268"/>
        <v>Khá</v>
      </c>
      <c r="L2455" s="66">
        <f t="shared" si="269"/>
        <v>395000</v>
      </c>
      <c r="M2455" s="218" t="str">
        <f t="shared" si="263"/>
        <v/>
      </c>
      <c r="N2455" s="219" t="str">
        <f t="shared" si="264"/>
        <v/>
      </c>
      <c r="O2455" s="219">
        <f t="shared" si="265"/>
        <v>1</v>
      </c>
      <c r="Q2455" s="114">
        <v>1</v>
      </c>
    </row>
    <row r="2456" spans="1:17" ht="21.75" customHeight="1" x14ac:dyDescent="0.3">
      <c r="A2456" s="214">
        <f>SUBTOTAL(9,$Q$22:Q2455)+1</f>
        <v>2434</v>
      </c>
      <c r="B2456" s="223">
        <v>104130082</v>
      </c>
      <c r="C2456" s="223" t="s">
        <v>3134</v>
      </c>
      <c r="D2456" s="223" t="s">
        <v>355</v>
      </c>
      <c r="E2456" s="223">
        <v>17</v>
      </c>
      <c r="F2456" s="223">
        <v>7.03</v>
      </c>
      <c r="G2456" s="66" t="str">
        <f>IFERROR(VLOOKUP(B2456:B5496,'DOI TUONG'!$C$2:$E$1306,3,FALSE), "")</f>
        <v>LT</v>
      </c>
      <c r="H2456" s="66">
        <f t="shared" si="266"/>
        <v>0.3</v>
      </c>
      <c r="I2456" s="215">
        <f t="shared" si="267"/>
        <v>7.33</v>
      </c>
      <c r="J2456" s="223">
        <v>96</v>
      </c>
      <c r="K2456" s="66" t="str">
        <f t="shared" si="268"/>
        <v>Khá</v>
      </c>
      <c r="L2456" s="66">
        <f t="shared" si="269"/>
        <v>395000</v>
      </c>
      <c r="M2456" s="218" t="str">
        <f t="shared" si="263"/>
        <v/>
      </c>
      <c r="N2456" s="219" t="str">
        <f t="shared" si="264"/>
        <v/>
      </c>
      <c r="O2456" s="219">
        <f t="shared" si="265"/>
        <v>1</v>
      </c>
      <c r="Q2456" s="114">
        <v>1</v>
      </c>
    </row>
    <row r="2457" spans="1:17" ht="21.75" customHeight="1" x14ac:dyDescent="0.3">
      <c r="A2457" s="214">
        <f>SUBTOTAL(9,$Q$22:Q2456)+1</f>
        <v>2435</v>
      </c>
      <c r="B2457" s="223">
        <v>102130137</v>
      </c>
      <c r="C2457" s="223" t="s">
        <v>1267</v>
      </c>
      <c r="D2457" s="223" t="s">
        <v>339</v>
      </c>
      <c r="E2457" s="223">
        <v>18</v>
      </c>
      <c r="F2457" s="223">
        <v>7.33</v>
      </c>
      <c r="G2457" s="66" t="str">
        <f>IFERROR(VLOOKUP(B2457:B5497,'DOI TUONG'!$C$2:$E$1306,3,FALSE), "")</f>
        <v/>
      </c>
      <c r="H2457" s="66">
        <f t="shared" si="266"/>
        <v>0</v>
      </c>
      <c r="I2457" s="215">
        <f t="shared" si="267"/>
        <v>7.33</v>
      </c>
      <c r="J2457" s="223">
        <v>91</v>
      </c>
      <c r="K2457" s="66" t="str">
        <f t="shared" si="268"/>
        <v>Khá</v>
      </c>
      <c r="L2457" s="66">
        <f t="shared" si="269"/>
        <v>395000</v>
      </c>
      <c r="M2457" s="218" t="str">
        <f t="shared" si="263"/>
        <v/>
      </c>
      <c r="N2457" s="219" t="str">
        <f t="shared" si="264"/>
        <v/>
      </c>
      <c r="O2457" s="219">
        <f t="shared" si="265"/>
        <v>1</v>
      </c>
      <c r="Q2457" s="114">
        <v>1</v>
      </c>
    </row>
    <row r="2458" spans="1:17" ht="21.75" customHeight="1" x14ac:dyDescent="0.3">
      <c r="A2458" s="214">
        <f>SUBTOTAL(9,$Q$22:Q2457)+1</f>
        <v>2436</v>
      </c>
      <c r="B2458" s="223">
        <v>105120125</v>
      </c>
      <c r="C2458" s="223" t="s">
        <v>3510</v>
      </c>
      <c r="D2458" s="223" t="s">
        <v>110</v>
      </c>
      <c r="E2458" s="223">
        <v>18</v>
      </c>
      <c r="F2458" s="223">
        <v>7.33</v>
      </c>
      <c r="G2458" s="66" t="str">
        <f>IFERROR(VLOOKUP(B2458:B5498,'DOI TUONG'!$C$2:$E$1306,3,FALSE), "")</f>
        <v/>
      </c>
      <c r="H2458" s="66">
        <f t="shared" si="266"/>
        <v>0</v>
      </c>
      <c r="I2458" s="215">
        <f t="shared" si="267"/>
        <v>7.33</v>
      </c>
      <c r="J2458" s="223">
        <v>89</v>
      </c>
      <c r="K2458" s="66" t="str">
        <f t="shared" si="268"/>
        <v>Khá</v>
      </c>
      <c r="L2458" s="66">
        <f t="shared" si="269"/>
        <v>395000</v>
      </c>
      <c r="M2458" s="218" t="str">
        <f t="shared" si="263"/>
        <v/>
      </c>
      <c r="N2458" s="219" t="str">
        <f t="shared" si="264"/>
        <v/>
      </c>
      <c r="O2458" s="219">
        <f t="shared" si="265"/>
        <v>1</v>
      </c>
      <c r="Q2458" s="114">
        <v>1</v>
      </c>
    </row>
    <row r="2459" spans="1:17" ht="21.75" customHeight="1" x14ac:dyDescent="0.3">
      <c r="A2459" s="214">
        <f>SUBTOTAL(9,$Q$22:Q2458)+1</f>
        <v>2437</v>
      </c>
      <c r="B2459" s="223">
        <v>105110170</v>
      </c>
      <c r="C2459" s="223" t="s">
        <v>1128</v>
      </c>
      <c r="D2459" s="223" t="s">
        <v>285</v>
      </c>
      <c r="E2459" s="223">
        <v>15</v>
      </c>
      <c r="F2459" s="223">
        <v>7.33</v>
      </c>
      <c r="G2459" s="66" t="str">
        <f>IFERROR(VLOOKUP(B2459:B5499,'DOI TUONG'!$C$2:$E$1306,3,FALSE), "")</f>
        <v/>
      </c>
      <c r="H2459" s="66">
        <f t="shared" si="266"/>
        <v>0</v>
      </c>
      <c r="I2459" s="215">
        <f t="shared" si="267"/>
        <v>7.33</v>
      </c>
      <c r="J2459" s="223">
        <v>89</v>
      </c>
      <c r="K2459" s="66" t="str">
        <f t="shared" si="268"/>
        <v>Khá</v>
      </c>
      <c r="L2459" s="66">
        <f t="shared" si="269"/>
        <v>395000</v>
      </c>
      <c r="M2459" s="218" t="str">
        <f t="shared" si="263"/>
        <v/>
      </c>
      <c r="N2459" s="219" t="str">
        <f t="shared" si="264"/>
        <v/>
      </c>
      <c r="O2459" s="219">
        <f t="shared" si="265"/>
        <v>1</v>
      </c>
      <c r="Q2459" s="114">
        <v>1</v>
      </c>
    </row>
    <row r="2460" spans="1:17" ht="21.75" customHeight="1" x14ac:dyDescent="0.3">
      <c r="A2460" s="214">
        <f>SUBTOTAL(9,$Q$22:Q2459)+1</f>
        <v>2438</v>
      </c>
      <c r="B2460" s="223">
        <v>101110334</v>
      </c>
      <c r="C2460" s="223" t="s">
        <v>3213</v>
      </c>
      <c r="D2460" s="223" t="s">
        <v>270</v>
      </c>
      <c r="E2460" s="223">
        <v>24</v>
      </c>
      <c r="F2460" s="223">
        <v>7.33</v>
      </c>
      <c r="G2460" s="66" t="str">
        <f>IFERROR(VLOOKUP(B2460:B5500,'DOI TUONG'!$C$2:$E$1306,3,FALSE), "")</f>
        <v/>
      </c>
      <c r="H2460" s="66">
        <f t="shared" si="266"/>
        <v>0</v>
      </c>
      <c r="I2460" s="215">
        <f t="shared" si="267"/>
        <v>7.33</v>
      </c>
      <c r="J2460" s="223">
        <v>88</v>
      </c>
      <c r="K2460" s="66" t="str">
        <f t="shared" si="268"/>
        <v>Khá</v>
      </c>
      <c r="L2460" s="66">
        <f t="shared" si="269"/>
        <v>395000</v>
      </c>
      <c r="M2460" s="218" t="str">
        <f t="shared" ref="M2460:M2523" si="270">IF(K2460="Xuất sắc",1,"")</f>
        <v/>
      </c>
      <c r="N2460" s="219" t="str">
        <f t="shared" ref="N2460:N2523" si="271">IF(K2460="Giỏi",1,"")</f>
        <v/>
      </c>
      <c r="O2460" s="219">
        <f t="shared" ref="O2460:O2523" si="272">IF(K2460="Khá",1,"")</f>
        <v>1</v>
      </c>
      <c r="Q2460" s="114">
        <v>1</v>
      </c>
    </row>
    <row r="2461" spans="1:17" ht="21.75" customHeight="1" x14ac:dyDescent="0.3">
      <c r="A2461" s="214">
        <f>SUBTOTAL(9,$Q$22:Q2460)+1</f>
        <v>2439</v>
      </c>
      <c r="B2461" s="223">
        <v>102110274</v>
      </c>
      <c r="C2461" s="223" t="s">
        <v>1828</v>
      </c>
      <c r="D2461" s="223" t="s">
        <v>64</v>
      </c>
      <c r="E2461" s="223">
        <v>16</v>
      </c>
      <c r="F2461" s="223">
        <v>7.33</v>
      </c>
      <c r="G2461" s="66" t="str">
        <f>IFERROR(VLOOKUP(B2461:B5501,'DOI TUONG'!$C$2:$E$1306,3,FALSE), "")</f>
        <v/>
      </c>
      <c r="H2461" s="66">
        <f t="shared" si="266"/>
        <v>0</v>
      </c>
      <c r="I2461" s="215">
        <f t="shared" si="267"/>
        <v>7.33</v>
      </c>
      <c r="J2461" s="223">
        <v>88</v>
      </c>
      <c r="K2461" s="66" t="str">
        <f t="shared" si="268"/>
        <v>Khá</v>
      </c>
      <c r="L2461" s="66">
        <f t="shared" si="269"/>
        <v>395000</v>
      </c>
      <c r="M2461" s="218" t="str">
        <f t="shared" si="270"/>
        <v/>
      </c>
      <c r="N2461" s="219" t="str">
        <f t="shared" si="271"/>
        <v/>
      </c>
      <c r="O2461" s="219">
        <f t="shared" si="272"/>
        <v>1</v>
      </c>
      <c r="Q2461" s="114">
        <v>1</v>
      </c>
    </row>
    <row r="2462" spans="1:17" ht="21.75" customHeight="1" x14ac:dyDescent="0.3">
      <c r="A2462" s="214">
        <f>SUBTOTAL(9,$Q$22:Q2461)+1</f>
        <v>2440</v>
      </c>
      <c r="B2462" s="223">
        <v>121140048</v>
      </c>
      <c r="C2462" s="223" t="s">
        <v>817</v>
      </c>
      <c r="D2462" s="223" t="s">
        <v>2118</v>
      </c>
      <c r="E2462" s="223">
        <v>18</v>
      </c>
      <c r="F2462" s="223">
        <v>7.33</v>
      </c>
      <c r="G2462" s="66" t="str">
        <f>IFERROR(VLOOKUP(B2462:B5502,'DOI TUONG'!$C$2:$E$1306,3,FALSE), "")</f>
        <v/>
      </c>
      <c r="H2462" s="66">
        <f t="shared" si="266"/>
        <v>0</v>
      </c>
      <c r="I2462" s="215">
        <f t="shared" si="267"/>
        <v>7.33</v>
      </c>
      <c r="J2462" s="223">
        <v>88</v>
      </c>
      <c r="K2462" s="66" t="str">
        <f t="shared" si="268"/>
        <v>Khá</v>
      </c>
      <c r="L2462" s="66">
        <f t="shared" si="269"/>
        <v>395000</v>
      </c>
      <c r="M2462" s="218" t="str">
        <f t="shared" si="270"/>
        <v/>
      </c>
      <c r="N2462" s="219" t="str">
        <f t="shared" si="271"/>
        <v/>
      </c>
      <c r="O2462" s="219">
        <f t="shared" si="272"/>
        <v>1</v>
      </c>
      <c r="Q2462" s="114">
        <v>1</v>
      </c>
    </row>
    <row r="2463" spans="1:17" ht="21.75" customHeight="1" x14ac:dyDescent="0.3">
      <c r="A2463" s="214">
        <f>SUBTOTAL(9,$Q$22:Q2462)+1</f>
        <v>2441</v>
      </c>
      <c r="B2463" s="223">
        <v>104120065</v>
      </c>
      <c r="C2463" s="223" t="s">
        <v>1722</v>
      </c>
      <c r="D2463" s="223" t="s">
        <v>392</v>
      </c>
      <c r="E2463" s="223">
        <v>14</v>
      </c>
      <c r="F2463" s="223">
        <v>7.13</v>
      </c>
      <c r="G2463" s="66" t="str">
        <f>IFERROR(VLOOKUP(B2463:B5503,'DOI TUONG'!$C$2:$E$1306,3,FALSE), "")</f>
        <v>LP</v>
      </c>
      <c r="H2463" s="66">
        <f t="shared" si="266"/>
        <v>0.2</v>
      </c>
      <c r="I2463" s="215">
        <f t="shared" si="267"/>
        <v>7.33</v>
      </c>
      <c r="J2463" s="223">
        <v>88</v>
      </c>
      <c r="K2463" s="66" t="str">
        <f t="shared" si="268"/>
        <v>Khá</v>
      </c>
      <c r="L2463" s="66">
        <f t="shared" si="269"/>
        <v>395000</v>
      </c>
      <c r="M2463" s="218" t="str">
        <f t="shared" si="270"/>
        <v/>
      </c>
      <c r="N2463" s="219" t="str">
        <f t="shared" si="271"/>
        <v/>
      </c>
      <c r="O2463" s="219">
        <f t="shared" si="272"/>
        <v>1</v>
      </c>
      <c r="Q2463" s="114">
        <v>1</v>
      </c>
    </row>
    <row r="2464" spans="1:17" ht="21.75" customHeight="1" x14ac:dyDescent="0.3">
      <c r="A2464" s="214">
        <f>SUBTOTAL(9,$Q$22:Q2463)+1</f>
        <v>2442</v>
      </c>
      <c r="B2464" s="223">
        <v>103130029</v>
      </c>
      <c r="C2464" s="223" t="s">
        <v>1705</v>
      </c>
      <c r="D2464" s="223" t="s">
        <v>207</v>
      </c>
      <c r="E2464" s="223">
        <v>20.5</v>
      </c>
      <c r="F2464" s="223">
        <v>7.33</v>
      </c>
      <c r="G2464" s="66" t="str">
        <f>IFERROR(VLOOKUP(B2464:B5504,'DOI TUONG'!$C$2:$E$1306,3,FALSE), "")</f>
        <v/>
      </c>
      <c r="H2464" s="66">
        <f t="shared" si="266"/>
        <v>0</v>
      </c>
      <c r="I2464" s="215">
        <f t="shared" si="267"/>
        <v>7.33</v>
      </c>
      <c r="J2464" s="223">
        <v>87</v>
      </c>
      <c r="K2464" s="66" t="str">
        <f t="shared" si="268"/>
        <v>Khá</v>
      </c>
      <c r="L2464" s="66">
        <f t="shared" si="269"/>
        <v>395000</v>
      </c>
      <c r="M2464" s="218" t="str">
        <f t="shared" si="270"/>
        <v/>
      </c>
      <c r="N2464" s="219" t="str">
        <f t="shared" si="271"/>
        <v/>
      </c>
      <c r="O2464" s="219">
        <f t="shared" si="272"/>
        <v>1</v>
      </c>
      <c r="Q2464" s="114">
        <v>1</v>
      </c>
    </row>
    <row r="2465" spans="1:17" ht="21.75" customHeight="1" x14ac:dyDescent="0.3">
      <c r="A2465" s="214">
        <f>SUBTOTAL(9,$Q$22:Q2464)+1</f>
        <v>2443</v>
      </c>
      <c r="B2465" s="223">
        <v>110130112</v>
      </c>
      <c r="C2465" s="223" t="s">
        <v>763</v>
      </c>
      <c r="D2465" s="223" t="s">
        <v>303</v>
      </c>
      <c r="E2465" s="223">
        <v>15.5</v>
      </c>
      <c r="F2465" s="223">
        <v>7.33</v>
      </c>
      <c r="G2465" s="66" t="str">
        <f>IFERROR(VLOOKUP(B2465:B5505,'DOI TUONG'!$C$2:$E$1306,3,FALSE), "")</f>
        <v/>
      </c>
      <c r="H2465" s="66">
        <f t="shared" si="266"/>
        <v>0</v>
      </c>
      <c r="I2465" s="215">
        <f t="shared" si="267"/>
        <v>7.33</v>
      </c>
      <c r="J2465" s="223">
        <v>87</v>
      </c>
      <c r="K2465" s="66" t="str">
        <f t="shared" si="268"/>
        <v>Khá</v>
      </c>
      <c r="L2465" s="66">
        <f t="shared" si="269"/>
        <v>395000</v>
      </c>
      <c r="M2465" s="218" t="str">
        <f t="shared" si="270"/>
        <v/>
      </c>
      <c r="N2465" s="219" t="str">
        <f t="shared" si="271"/>
        <v/>
      </c>
      <c r="O2465" s="219">
        <f t="shared" si="272"/>
        <v>1</v>
      </c>
      <c r="Q2465" s="114">
        <v>1</v>
      </c>
    </row>
    <row r="2466" spans="1:17" ht="21.75" customHeight="1" x14ac:dyDescent="0.3">
      <c r="A2466" s="214">
        <f>SUBTOTAL(9,$Q$22:Q2465)+1</f>
        <v>2444</v>
      </c>
      <c r="B2466" s="223">
        <v>105120094</v>
      </c>
      <c r="C2466" s="223" t="s">
        <v>822</v>
      </c>
      <c r="D2466" s="223" t="s">
        <v>110</v>
      </c>
      <c r="E2466" s="223">
        <v>17</v>
      </c>
      <c r="F2466" s="223">
        <v>7.33</v>
      </c>
      <c r="G2466" s="66" t="str">
        <f>IFERROR(VLOOKUP(B2466:B5506,'DOI TUONG'!$C$2:$E$1306,3,FALSE), "")</f>
        <v/>
      </c>
      <c r="H2466" s="66">
        <f t="shared" si="266"/>
        <v>0</v>
      </c>
      <c r="I2466" s="215">
        <f t="shared" si="267"/>
        <v>7.33</v>
      </c>
      <c r="J2466" s="223">
        <v>86</v>
      </c>
      <c r="K2466" s="66" t="str">
        <f t="shared" si="268"/>
        <v>Khá</v>
      </c>
      <c r="L2466" s="66">
        <f t="shared" si="269"/>
        <v>395000</v>
      </c>
      <c r="M2466" s="218" t="str">
        <f t="shared" si="270"/>
        <v/>
      </c>
      <c r="N2466" s="219" t="str">
        <f t="shared" si="271"/>
        <v/>
      </c>
      <c r="O2466" s="219">
        <f t="shared" si="272"/>
        <v>1</v>
      </c>
      <c r="Q2466" s="114">
        <v>1</v>
      </c>
    </row>
    <row r="2467" spans="1:17" ht="21.75" customHeight="1" x14ac:dyDescent="0.3">
      <c r="A2467" s="214">
        <f>SUBTOTAL(9,$Q$22:Q2466)+1</f>
        <v>2445</v>
      </c>
      <c r="B2467" s="223">
        <v>109140171</v>
      </c>
      <c r="C2467" s="223" t="s">
        <v>2274</v>
      </c>
      <c r="D2467" s="223" t="s">
        <v>2262</v>
      </c>
      <c r="E2467" s="223">
        <v>16</v>
      </c>
      <c r="F2467" s="223">
        <v>7.33</v>
      </c>
      <c r="G2467" s="66" t="str">
        <f>IFERROR(VLOOKUP(B2467:B5507,'DOI TUONG'!$C$2:$E$1306,3,FALSE), "")</f>
        <v/>
      </c>
      <c r="H2467" s="66">
        <f t="shared" si="266"/>
        <v>0</v>
      </c>
      <c r="I2467" s="215">
        <f t="shared" si="267"/>
        <v>7.33</v>
      </c>
      <c r="J2467" s="223">
        <v>86</v>
      </c>
      <c r="K2467" s="66" t="str">
        <f t="shared" si="268"/>
        <v>Khá</v>
      </c>
      <c r="L2467" s="66">
        <f t="shared" si="269"/>
        <v>395000</v>
      </c>
      <c r="M2467" s="218" t="str">
        <f t="shared" si="270"/>
        <v/>
      </c>
      <c r="N2467" s="219" t="str">
        <f t="shared" si="271"/>
        <v/>
      </c>
      <c r="O2467" s="219">
        <f t="shared" si="272"/>
        <v>1</v>
      </c>
      <c r="Q2467" s="114">
        <v>1</v>
      </c>
    </row>
    <row r="2468" spans="1:17" ht="21.75" customHeight="1" x14ac:dyDescent="0.3">
      <c r="A2468" s="214">
        <f>SUBTOTAL(9,$Q$22:Q2467)+1</f>
        <v>2446</v>
      </c>
      <c r="B2468" s="223">
        <v>101120154</v>
      </c>
      <c r="C2468" s="223" t="s">
        <v>3214</v>
      </c>
      <c r="D2468" s="223" t="s">
        <v>155</v>
      </c>
      <c r="E2468" s="223">
        <v>17.5</v>
      </c>
      <c r="F2468" s="223">
        <v>7.33</v>
      </c>
      <c r="G2468" s="66" t="str">
        <f>IFERROR(VLOOKUP(B2468:B5508,'DOI TUONG'!$C$2:$E$1306,3,FALSE), "")</f>
        <v/>
      </c>
      <c r="H2468" s="66">
        <f t="shared" si="266"/>
        <v>0</v>
      </c>
      <c r="I2468" s="215">
        <f t="shared" si="267"/>
        <v>7.33</v>
      </c>
      <c r="J2468" s="223">
        <v>85</v>
      </c>
      <c r="K2468" s="66" t="str">
        <f t="shared" si="268"/>
        <v>Khá</v>
      </c>
      <c r="L2468" s="66">
        <f t="shared" si="269"/>
        <v>395000</v>
      </c>
      <c r="M2468" s="218" t="str">
        <f t="shared" si="270"/>
        <v/>
      </c>
      <c r="N2468" s="219" t="str">
        <f t="shared" si="271"/>
        <v/>
      </c>
      <c r="O2468" s="219">
        <f t="shared" si="272"/>
        <v>1</v>
      </c>
      <c r="Q2468" s="114">
        <v>1</v>
      </c>
    </row>
    <row r="2469" spans="1:17" ht="21.75" customHeight="1" x14ac:dyDescent="0.3">
      <c r="A2469" s="214">
        <f>SUBTOTAL(9,$Q$22:Q2468)+1</f>
        <v>2447</v>
      </c>
      <c r="B2469" s="223">
        <v>121120073</v>
      </c>
      <c r="C2469" s="223" t="s">
        <v>1711</v>
      </c>
      <c r="D2469" s="223" t="s">
        <v>229</v>
      </c>
      <c r="E2469" s="223">
        <v>19</v>
      </c>
      <c r="F2469" s="223">
        <v>7.33</v>
      </c>
      <c r="G2469" s="66" t="str">
        <f>IFERROR(VLOOKUP(B2469:B5509,'DOI TUONG'!$C$2:$E$1306,3,FALSE), "")</f>
        <v/>
      </c>
      <c r="H2469" s="66">
        <f t="shared" si="266"/>
        <v>0</v>
      </c>
      <c r="I2469" s="215">
        <f t="shared" si="267"/>
        <v>7.33</v>
      </c>
      <c r="J2469" s="223">
        <v>85</v>
      </c>
      <c r="K2469" s="66" t="str">
        <f t="shared" si="268"/>
        <v>Khá</v>
      </c>
      <c r="L2469" s="66">
        <f t="shared" si="269"/>
        <v>395000</v>
      </c>
      <c r="M2469" s="218" t="str">
        <f t="shared" si="270"/>
        <v/>
      </c>
      <c r="N2469" s="219" t="str">
        <f t="shared" si="271"/>
        <v/>
      </c>
      <c r="O2469" s="219">
        <f t="shared" si="272"/>
        <v>1</v>
      </c>
      <c r="Q2469" s="114">
        <v>1</v>
      </c>
    </row>
    <row r="2470" spans="1:17" ht="21.75" customHeight="1" x14ac:dyDescent="0.3">
      <c r="A2470" s="214">
        <f>SUBTOTAL(9,$Q$22:Q2469)+1</f>
        <v>2448</v>
      </c>
      <c r="B2470" s="223">
        <v>110120263</v>
      </c>
      <c r="C2470" s="223" t="s">
        <v>3978</v>
      </c>
      <c r="D2470" s="223" t="s">
        <v>50</v>
      </c>
      <c r="E2470" s="223">
        <v>14.5</v>
      </c>
      <c r="F2470" s="223">
        <v>7.33</v>
      </c>
      <c r="G2470" s="66" t="str">
        <f>IFERROR(VLOOKUP(B2470:B5510,'DOI TUONG'!$C$2:$E$1306,3,FALSE), "")</f>
        <v/>
      </c>
      <c r="H2470" s="66">
        <f t="shared" si="266"/>
        <v>0</v>
      </c>
      <c r="I2470" s="215">
        <f t="shared" si="267"/>
        <v>7.33</v>
      </c>
      <c r="J2470" s="223">
        <v>85</v>
      </c>
      <c r="K2470" s="66" t="str">
        <f t="shared" si="268"/>
        <v>Khá</v>
      </c>
      <c r="L2470" s="66">
        <f t="shared" si="269"/>
        <v>395000</v>
      </c>
      <c r="M2470" s="218" t="str">
        <f t="shared" si="270"/>
        <v/>
      </c>
      <c r="N2470" s="219" t="str">
        <f t="shared" si="271"/>
        <v/>
      </c>
      <c r="O2470" s="219">
        <f t="shared" si="272"/>
        <v>1</v>
      </c>
      <c r="Q2470" s="114">
        <v>1</v>
      </c>
    </row>
    <row r="2471" spans="1:17" ht="21.75" customHeight="1" x14ac:dyDescent="0.3">
      <c r="A2471" s="214">
        <f>SUBTOTAL(9,$Q$22:Q2470)+1</f>
        <v>2449</v>
      </c>
      <c r="B2471" s="223">
        <v>101110446</v>
      </c>
      <c r="C2471" s="223" t="s">
        <v>3215</v>
      </c>
      <c r="D2471" s="223" t="s">
        <v>100</v>
      </c>
      <c r="E2471" s="223">
        <v>26</v>
      </c>
      <c r="F2471" s="223">
        <v>7.33</v>
      </c>
      <c r="G2471" s="66" t="str">
        <f>IFERROR(VLOOKUP(B2471:B5511,'DOI TUONG'!$C$2:$E$1306,3,FALSE), "")</f>
        <v/>
      </c>
      <c r="H2471" s="66">
        <f t="shared" si="266"/>
        <v>0</v>
      </c>
      <c r="I2471" s="215">
        <f t="shared" si="267"/>
        <v>7.33</v>
      </c>
      <c r="J2471" s="223">
        <v>84</v>
      </c>
      <c r="K2471" s="66" t="str">
        <f t="shared" si="268"/>
        <v>Khá</v>
      </c>
      <c r="L2471" s="66">
        <f t="shared" si="269"/>
        <v>395000</v>
      </c>
      <c r="M2471" s="218" t="str">
        <f t="shared" si="270"/>
        <v/>
      </c>
      <c r="N2471" s="219" t="str">
        <f t="shared" si="271"/>
        <v/>
      </c>
      <c r="O2471" s="219">
        <f t="shared" si="272"/>
        <v>1</v>
      </c>
      <c r="Q2471" s="114">
        <v>1</v>
      </c>
    </row>
    <row r="2472" spans="1:17" ht="21.75" customHeight="1" x14ac:dyDescent="0.3">
      <c r="A2472" s="214">
        <f>SUBTOTAL(9,$Q$22:Q2471)+1</f>
        <v>2450</v>
      </c>
      <c r="B2472" s="223">
        <v>107140035</v>
      </c>
      <c r="C2472" s="223" t="s">
        <v>3650</v>
      </c>
      <c r="D2472" s="223" t="s">
        <v>2063</v>
      </c>
      <c r="E2472" s="223">
        <v>19</v>
      </c>
      <c r="F2472" s="223">
        <v>7.33</v>
      </c>
      <c r="G2472" s="66" t="str">
        <f>IFERROR(VLOOKUP(B2472:B5512,'DOI TUONG'!$C$2:$E$1306,3,FALSE), "")</f>
        <v/>
      </c>
      <c r="H2472" s="66">
        <f t="shared" si="266"/>
        <v>0</v>
      </c>
      <c r="I2472" s="215">
        <f t="shared" si="267"/>
        <v>7.33</v>
      </c>
      <c r="J2472" s="223">
        <v>84</v>
      </c>
      <c r="K2472" s="66" t="str">
        <f t="shared" si="268"/>
        <v>Khá</v>
      </c>
      <c r="L2472" s="66">
        <f t="shared" si="269"/>
        <v>395000</v>
      </c>
      <c r="M2472" s="218" t="str">
        <f t="shared" si="270"/>
        <v/>
      </c>
      <c r="N2472" s="219" t="str">
        <f t="shared" si="271"/>
        <v/>
      </c>
      <c r="O2472" s="219">
        <f t="shared" si="272"/>
        <v>1</v>
      </c>
      <c r="Q2472" s="114">
        <v>1</v>
      </c>
    </row>
    <row r="2473" spans="1:17" ht="21.75" customHeight="1" x14ac:dyDescent="0.3">
      <c r="A2473" s="214">
        <f>SUBTOTAL(9,$Q$22:Q2472)+1</f>
        <v>2451</v>
      </c>
      <c r="B2473" s="223">
        <v>121140097</v>
      </c>
      <c r="C2473" s="223" t="s">
        <v>3710</v>
      </c>
      <c r="D2473" s="223" t="s">
        <v>2120</v>
      </c>
      <c r="E2473" s="223">
        <v>18</v>
      </c>
      <c r="F2473" s="223">
        <v>7.33</v>
      </c>
      <c r="G2473" s="66" t="str">
        <f>IFERROR(VLOOKUP(B2473:B5513,'DOI TUONG'!$C$2:$E$1306,3,FALSE), "")</f>
        <v/>
      </c>
      <c r="H2473" s="66">
        <f t="shared" si="266"/>
        <v>0</v>
      </c>
      <c r="I2473" s="215">
        <f t="shared" si="267"/>
        <v>7.33</v>
      </c>
      <c r="J2473" s="223">
        <v>84</v>
      </c>
      <c r="K2473" s="66" t="str">
        <f t="shared" si="268"/>
        <v>Khá</v>
      </c>
      <c r="L2473" s="66">
        <f t="shared" si="269"/>
        <v>395000</v>
      </c>
      <c r="M2473" s="218" t="str">
        <f t="shared" si="270"/>
        <v/>
      </c>
      <c r="N2473" s="219" t="str">
        <f t="shared" si="271"/>
        <v/>
      </c>
      <c r="O2473" s="219">
        <f t="shared" si="272"/>
        <v>1</v>
      </c>
      <c r="Q2473" s="114">
        <v>1</v>
      </c>
    </row>
    <row r="2474" spans="1:17" ht="21.75" customHeight="1" x14ac:dyDescent="0.3">
      <c r="A2474" s="214">
        <f>SUBTOTAL(9,$Q$22:Q2473)+1</f>
        <v>2452</v>
      </c>
      <c r="B2474" s="223">
        <v>105120420</v>
      </c>
      <c r="C2474" s="223" t="s">
        <v>1565</v>
      </c>
      <c r="D2474" s="223" t="s">
        <v>168</v>
      </c>
      <c r="E2474" s="223">
        <v>18</v>
      </c>
      <c r="F2474" s="223">
        <v>7.33</v>
      </c>
      <c r="G2474" s="66" t="str">
        <f>IFERROR(VLOOKUP(B2474:B5514,'DOI TUONG'!$C$2:$E$1306,3,FALSE), "")</f>
        <v/>
      </c>
      <c r="H2474" s="66">
        <f t="shared" si="266"/>
        <v>0</v>
      </c>
      <c r="I2474" s="215">
        <f t="shared" si="267"/>
        <v>7.33</v>
      </c>
      <c r="J2474" s="223">
        <v>82</v>
      </c>
      <c r="K2474" s="66" t="str">
        <f t="shared" si="268"/>
        <v>Khá</v>
      </c>
      <c r="L2474" s="66">
        <f t="shared" si="269"/>
        <v>395000</v>
      </c>
      <c r="M2474" s="218" t="str">
        <f t="shared" si="270"/>
        <v/>
      </c>
      <c r="N2474" s="219" t="str">
        <f t="shared" si="271"/>
        <v/>
      </c>
      <c r="O2474" s="219">
        <f t="shared" si="272"/>
        <v>1</v>
      </c>
      <c r="Q2474" s="114">
        <v>1</v>
      </c>
    </row>
    <row r="2475" spans="1:17" ht="21.75" customHeight="1" x14ac:dyDescent="0.3">
      <c r="A2475" s="214">
        <f>SUBTOTAL(9,$Q$22:Q2474)+1</f>
        <v>2453</v>
      </c>
      <c r="B2475" s="223">
        <v>107120090</v>
      </c>
      <c r="C2475" s="223" t="s">
        <v>3651</v>
      </c>
      <c r="D2475" s="223" t="s">
        <v>2945</v>
      </c>
      <c r="E2475" s="223">
        <v>15</v>
      </c>
      <c r="F2475" s="223">
        <v>7.33</v>
      </c>
      <c r="G2475" s="66" t="str">
        <f>IFERROR(VLOOKUP(B2475:B5515,'DOI TUONG'!$C$2:$E$1306,3,FALSE), "")</f>
        <v/>
      </c>
      <c r="H2475" s="66">
        <f t="shared" si="266"/>
        <v>0</v>
      </c>
      <c r="I2475" s="215">
        <f t="shared" si="267"/>
        <v>7.33</v>
      </c>
      <c r="J2475" s="223">
        <v>82</v>
      </c>
      <c r="K2475" s="66" t="str">
        <f t="shared" si="268"/>
        <v>Khá</v>
      </c>
      <c r="L2475" s="66">
        <f t="shared" si="269"/>
        <v>395000</v>
      </c>
      <c r="M2475" s="218" t="str">
        <f t="shared" si="270"/>
        <v/>
      </c>
      <c r="N2475" s="219" t="str">
        <f t="shared" si="271"/>
        <v/>
      </c>
      <c r="O2475" s="219">
        <f t="shared" si="272"/>
        <v>1</v>
      </c>
      <c r="Q2475" s="114">
        <v>1</v>
      </c>
    </row>
    <row r="2476" spans="1:17" ht="21.75" customHeight="1" x14ac:dyDescent="0.3">
      <c r="A2476" s="214">
        <f>SUBTOTAL(9,$Q$22:Q2475)+1</f>
        <v>2454</v>
      </c>
      <c r="B2476" s="223">
        <v>110120133</v>
      </c>
      <c r="C2476" s="223" t="s">
        <v>3979</v>
      </c>
      <c r="D2476" s="223" t="s">
        <v>61</v>
      </c>
      <c r="E2476" s="223">
        <v>14</v>
      </c>
      <c r="F2476" s="223">
        <v>7.33</v>
      </c>
      <c r="G2476" s="66" t="str">
        <f>IFERROR(VLOOKUP(B2476:B5516,'DOI TUONG'!$C$2:$E$1306,3,FALSE), "")</f>
        <v/>
      </c>
      <c r="H2476" s="66">
        <f t="shared" si="266"/>
        <v>0</v>
      </c>
      <c r="I2476" s="215">
        <f t="shared" si="267"/>
        <v>7.33</v>
      </c>
      <c r="J2476" s="223">
        <v>82</v>
      </c>
      <c r="K2476" s="66" t="str">
        <f t="shared" si="268"/>
        <v>Khá</v>
      </c>
      <c r="L2476" s="66">
        <f t="shared" si="269"/>
        <v>395000</v>
      </c>
      <c r="M2476" s="218" t="str">
        <f t="shared" si="270"/>
        <v/>
      </c>
      <c r="N2476" s="219" t="str">
        <f t="shared" si="271"/>
        <v/>
      </c>
      <c r="O2476" s="219">
        <f t="shared" si="272"/>
        <v>1</v>
      </c>
      <c r="Q2476" s="114">
        <v>1</v>
      </c>
    </row>
    <row r="2477" spans="1:17" ht="21.75" customHeight="1" x14ac:dyDescent="0.3">
      <c r="A2477" s="214">
        <f>SUBTOTAL(9,$Q$22:Q2476)+1</f>
        <v>2455</v>
      </c>
      <c r="B2477" s="223">
        <v>110120129</v>
      </c>
      <c r="C2477" s="223" t="s">
        <v>1092</v>
      </c>
      <c r="D2477" s="223" t="s">
        <v>61</v>
      </c>
      <c r="E2477" s="223">
        <v>14.5</v>
      </c>
      <c r="F2477" s="223">
        <v>7.33</v>
      </c>
      <c r="G2477" s="66" t="str">
        <f>IFERROR(VLOOKUP(B2477:B5517,'DOI TUONG'!$C$2:$E$1306,3,FALSE), "")</f>
        <v/>
      </c>
      <c r="H2477" s="66">
        <f t="shared" si="266"/>
        <v>0</v>
      </c>
      <c r="I2477" s="215">
        <f t="shared" si="267"/>
        <v>7.33</v>
      </c>
      <c r="J2477" s="223">
        <v>82</v>
      </c>
      <c r="K2477" s="66" t="str">
        <f t="shared" si="268"/>
        <v>Khá</v>
      </c>
      <c r="L2477" s="66">
        <f t="shared" si="269"/>
        <v>395000</v>
      </c>
      <c r="M2477" s="218" t="str">
        <f t="shared" si="270"/>
        <v/>
      </c>
      <c r="N2477" s="219" t="str">
        <f t="shared" si="271"/>
        <v/>
      </c>
      <c r="O2477" s="219">
        <f t="shared" si="272"/>
        <v>1</v>
      </c>
      <c r="Q2477" s="114">
        <v>1</v>
      </c>
    </row>
    <row r="2478" spans="1:17" ht="21.75" customHeight="1" x14ac:dyDescent="0.3">
      <c r="A2478" s="214">
        <f>SUBTOTAL(9,$Q$22:Q2477)+1</f>
        <v>2456</v>
      </c>
      <c r="B2478" s="223">
        <v>110140010</v>
      </c>
      <c r="C2478" s="223" t="s">
        <v>3980</v>
      </c>
      <c r="D2478" s="223" t="s">
        <v>2344</v>
      </c>
      <c r="E2478" s="223">
        <v>27.5</v>
      </c>
      <c r="F2478" s="223">
        <v>7.33</v>
      </c>
      <c r="G2478" s="66" t="str">
        <f>IFERROR(VLOOKUP(B2478:B5518,'DOI TUONG'!$C$2:$E$1306,3,FALSE), "")</f>
        <v/>
      </c>
      <c r="H2478" s="66">
        <f t="shared" si="266"/>
        <v>0</v>
      </c>
      <c r="I2478" s="215">
        <f t="shared" si="267"/>
        <v>7.33</v>
      </c>
      <c r="J2478" s="223">
        <v>82</v>
      </c>
      <c r="K2478" s="66" t="str">
        <f t="shared" si="268"/>
        <v>Khá</v>
      </c>
      <c r="L2478" s="66">
        <f t="shared" si="269"/>
        <v>395000</v>
      </c>
      <c r="M2478" s="218" t="str">
        <f t="shared" si="270"/>
        <v/>
      </c>
      <c r="N2478" s="219" t="str">
        <f t="shared" si="271"/>
        <v/>
      </c>
      <c r="O2478" s="219">
        <f t="shared" si="272"/>
        <v>1</v>
      </c>
      <c r="Q2478" s="114">
        <v>1</v>
      </c>
    </row>
    <row r="2479" spans="1:17" ht="21.75" customHeight="1" x14ac:dyDescent="0.3">
      <c r="A2479" s="214">
        <f>SUBTOTAL(9,$Q$22:Q2478)+1</f>
        <v>2457</v>
      </c>
      <c r="B2479" s="223">
        <v>110140215</v>
      </c>
      <c r="C2479" s="223" t="s">
        <v>2995</v>
      </c>
      <c r="D2479" s="223" t="s">
        <v>2300</v>
      </c>
      <c r="E2479" s="223">
        <v>17</v>
      </c>
      <c r="F2479" s="223">
        <v>7.33</v>
      </c>
      <c r="G2479" s="66" t="str">
        <f>IFERROR(VLOOKUP(B2479:B5519,'DOI TUONG'!$C$2:$E$1306,3,FALSE), "")</f>
        <v/>
      </c>
      <c r="H2479" s="66">
        <f t="shared" si="266"/>
        <v>0</v>
      </c>
      <c r="I2479" s="215">
        <f t="shared" si="267"/>
        <v>7.33</v>
      </c>
      <c r="J2479" s="223">
        <v>82</v>
      </c>
      <c r="K2479" s="66" t="str">
        <f t="shared" si="268"/>
        <v>Khá</v>
      </c>
      <c r="L2479" s="66">
        <f t="shared" si="269"/>
        <v>395000</v>
      </c>
      <c r="M2479" s="218" t="str">
        <f t="shared" si="270"/>
        <v/>
      </c>
      <c r="N2479" s="219" t="str">
        <f t="shared" si="271"/>
        <v/>
      </c>
      <c r="O2479" s="219">
        <f t="shared" si="272"/>
        <v>1</v>
      </c>
      <c r="Q2479" s="114">
        <v>1</v>
      </c>
    </row>
    <row r="2480" spans="1:17" ht="21.75" customHeight="1" x14ac:dyDescent="0.3">
      <c r="A2480" s="214">
        <f>SUBTOTAL(9,$Q$22:Q2479)+1</f>
        <v>2458</v>
      </c>
      <c r="B2480" s="223">
        <v>110110246</v>
      </c>
      <c r="C2480" s="223" t="s">
        <v>3981</v>
      </c>
      <c r="D2480" s="223" t="s">
        <v>175</v>
      </c>
      <c r="E2480" s="223">
        <v>21</v>
      </c>
      <c r="F2480" s="223">
        <v>7.32</v>
      </c>
      <c r="G2480" s="66" t="str">
        <f>IFERROR(VLOOKUP(B2480:B5520,'DOI TUONG'!$C$2:$E$1306,3,FALSE), "")</f>
        <v/>
      </c>
      <c r="H2480" s="66">
        <f t="shared" si="266"/>
        <v>0</v>
      </c>
      <c r="I2480" s="215">
        <f t="shared" si="267"/>
        <v>7.32</v>
      </c>
      <c r="J2480" s="223">
        <v>95</v>
      </c>
      <c r="K2480" s="66" t="str">
        <f t="shared" si="268"/>
        <v>Khá</v>
      </c>
      <c r="L2480" s="66">
        <f t="shared" si="269"/>
        <v>395000</v>
      </c>
      <c r="M2480" s="218" t="str">
        <f t="shared" si="270"/>
        <v/>
      </c>
      <c r="N2480" s="219" t="str">
        <f t="shared" si="271"/>
        <v/>
      </c>
      <c r="O2480" s="219">
        <f t="shared" si="272"/>
        <v>1</v>
      </c>
      <c r="Q2480" s="114">
        <v>1</v>
      </c>
    </row>
    <row r="2481" spans="1:17" ht="21.75" customHeight="1" x14ac:dyDescent="0.3">
      <c r="A2481" s="214">
        <f>SUBTOTAL(9,$Q$22:Q2480)+1</f>
        <v>2459</v>
      </c>
      <c r="B2481" s="223">
        <v>102130150</v>
      </c>
      <c r="C2481" s="223" t="s">
        <v>433</v>
      </c>
      <c r="D2481" s="223" t="s">
        <v>142</v>
      </c>
      <c r="E2481" s="223">
        <v>18</v>
      </c>
      <c r="F2481" s="223">
        <v>7.32</v>
      </c>
      <c r="G2481" s="66" t="str">
        <f>IFERROR(VLOOKUP(B2481:B5521,'DOI TUONG'!$C$2:$E$1306,3,FALSE), "")</f>
        <v/>
      </c>
      <c r="H2481" s="66">
        <f t="shared" si="266"/>
        <v>0</v>
      </c>
      <c r="I2481" s="215">
        <f t="shared" si="267"/>
        <v>7.32</v>
      </c>
      <c r="J2481" s="223">
        <v>93</v>
      </c>
      <c r="K2481" s="66" t="str">
        <f t="shared" si="268"/>
        <v>Khá</v>
      </c>
      <c r="L2481" s="66">
        <f t="shared" si="269"/>
        <v>395000</v>
      </c>
      <c r="M2481" s="218" t="str">
        <f t="shared" si="270"/>
        <v/>
      </c>
      <c r="N2481" s="219" t="str">
        <f t="shared" si="271"/>
        <v/>
      </c>
      <c r="O2481" s="219">
        <f t="shared" si="272"/>
        <v>1</v>
      </c>
      <c r="Q2481" s="114">
        <v>1</v>
      </c>
    </row>
    <row r="2482" spans="1:17" ht="21.75" customHeight="1" x14ac:dyDescent="0.3">
      <c r="A2482" s="214">
        <f>SUBTOTAL(9,$Q$22:Q2481)+1</f>
        <v>2460</v>
      </c>
      <c r="B2482" s="223">
        <v>101110330</v>
      </c>
      <c r="C2482" s="223" t="s">
        <v>3216</v>
      </c>
      <c r="D2482" s="223" t="s">
        <v>270</v>
      </c>
      <c r="E2482" s="223">
        <v>22</v>
      </c>
      <c r="F2482" s="223">
        <v>7.32</v>
      </c>
      <c r="G2482" s="66" t="str">
        <f>IFERROR(VLOOKUP(B2482:B5522,'DOI TUONG'!$C$2:$E$1306,3,FALSE), "")</f>
        <v/>
      </c>
      <c r="H2482" s="66">
        <f t="shared" si="266"/>
        <v>0</v>
      </c>
      <c r="I2482" s="215">
        <f t="shared" si="267"/>
        <v>7.32</v>
      </c>
      <c r="J2482" s="223">
        <v>91</v>
      </c>
      <c r="K2482" s="66" t="str">
        <f t="shared" si="268"/>
        <v>Khá</v>
      </c>
      <c r="L2482" s="66">
        <f t="shared" si="269"/>
        <v>395000</v>
      </c>
      <c r="M2482" s="218" t="str">
        <f t="shared" si="270"/>
        <v/>
      </c>
      <c r="N2482" s="219" t="str">
        <f t="shared" si="271"/>
        <v/>
      </c>
      <c r="O2482" s="219">
        <f t="shared" si="272"/>
        <v>1</v>
      </c>
      <c r="Q2482" s="114">
        <v>1</v>
      </c>
    </row>
    <row r="2483" spans="1:17" ht="21.75" customHeight="1" x14ac:dyDescent="0.3">
      <c r="A2483" s="214">
        <f>SUBTOTAL(9,$Q$22:Q2482)+1</f>
        <v>2461</v>
      </c>
      <c r="B2483" s="223">
        <v>107140288</v>
      </c>
      <c r="C2483" s="223" t="s">
        <v>494</v>
      </c>
      <c r="D2483" s="223" t="s">
        <v>2000</v>
      </c>
      <c r="E2483" s="223">
        <v>20</v>
      </c>
      <c r="F2483" s="223">
        <v>7.32</v>
      </c>
      <c r="G2483" s="66" t="str">
        <f>IFERROR(VLOOKUP(B2483:B5523,'DOI TUONG'!$C$2:$E$1306,3,FALSE), "")</f>
        <v/>
      </c>
      <c r="H2483" s="66">
        <f t="shared" si="266"/>
        <v>0</v>
      </c>
      <c r="I2483" s="215">
        <f t="shared" si="267"/>
        <v>7.32</v>
      </c>
      <c r="J2483" s="223">
        <v>89</v>
      </c>
      <c r="K2483" s="66" t="str">
        <f t="shared" si="268"/>
        <v>Khá</v>
      </c>
      <c r="L2483" s="66">
        <f t="shared" si="269"/>
        <v>395000</v>
      </c>
      <c r="M2483" s="218" t="str">
        <f t="shared" si="270"/>
        <v/>
      </c>
      <c r="N2483" s="219" t="str">
        <f t="shared" si="271"/>
        <v/>
      </c>
      <c r="O2483" s="219">
        <f t="shared" si="272"/>
        <v>1</v>
      </c>
      <c r="Q2483" s="114">
        <v>1</v>
      </c>
    </row>
    <row r="2484" spans="1:17" ht="21.75" customHeight="1" x14ac:dyDescent="0.3">
      <c r="A2484" s="214">
        <f>SUBTOTAL(9,$Q$22:Q2483)+1</f>
        <v>2462</v>
      </c>
      <c r="B2484" s="223">
        <v>101110142</v>
      </c>
      <c r="C2484" s="223" t="s">
        <v>3217</v>
      </c>
      <c r="D2484" s="223" t="s">
        <v>170</v>
      </c>
      <c r="E2484" s="223">
        <v>22</v>
      </c>
      <c r="F2484" s="223">
        <v>7.32</v>
      </c>
      <c r="G2484" s="66" t="str">
        <f>IFERROR(VLOOKUP(B2484:B5524,'DOI TUONG'!$C$2:$E$1306,3,FALSE), "")</f>
        <v/>
      </c>
      <c r="H2484" s="66">
        <f t="shared" si="266"/>
        <v>0</v>
      </c>
      <c r="I2484" s="215">
        <f t="shared" si="267"/>
        <v>7.32</v>
      </c>
      <c r="J2484" s="223">
        <v>88</v>
      </c>
      <c r="K2484" s="66" t="str">
        <f t="shared" si="268"/>
        <v>Khá</v>
      </c>
      <c r="L2484" s="66">
        <f t="shared" si="269"/>
        <v>395000</v>
      </c>
      <c r="M2484" s="218" t="str">
        <f t="shared" si="270"/>
        <v/>
      </c>
      <c r="N2484" s="219" t="str">
        <f t="shared" si="271"/>
        <v/>
      </c>
      <c r="O2484" s="219">
        <f t="shared" si="272"/>
        <v>1</v>
      </c>
      <c r="Q2484" s="114">
        <v>1</v>
      </c>
    </row>
    <row r="2485" spans="1:17" ht="21.75" customHeight="1" x14ac:dyDescent="0.3">
      <c r="A2485" s="214">
        <f>SUBTOTAL(9,$Q$22:Q2484)+1</f>
        <v>2463</v>
      </c>
      <c r="B2485" s="223">
        <v>106110187</v>
      </c>
      <c r="C2485" s="223" t="s">
        <v>1976</v>
      </c>
      <c r="D2485" s="223" t="s">
        <v>196</v>
      </c>
      <c r="E2485" s="223">
        <v>15</v>
      </c>
      <c r="F2485" s="223">
        <v>7.32</v>
      </c>
      <c r="G2485" s="66" t="str">
        <f>IFERROR(VLOOKUP(B2485:B5525,'DOI TUONG'!$C$2:$E$1306,3,FALSE), "")</f>
        <v/>
      </c>
      <c r="H2485" s="66">
        <f t="shared" si="266"/>
        <v>0</v>
      </c>
      <c r="I2485" s="215">
        <f t="shared" si="267"/>
        <v>7.32</v>
      </c>
      <c r="J2485" s="223">
        <v>88</v>
      </c>
      <c r="K2485" s="66" t="str">
        <f t="shared" si="268"/>
        <v>Khá</v>
      </c>
      <c r="L2485" s="66">
        <f t="shared" si="269"/>
        <v>395000</v>
      </c>
      <c r="M2485" s="218" t="str">
        <f t="shared" si="270"/>
        <v/>
      </c>
      <c r="N2485" s="219" t="str">
        <f t="shared" si="271"/>
        <v/>
      </c>
      <c r="O2485" s="219">
        <f t="shared" si="272"/>
        <v>1</v>
      </c>
      <c r="Q2485" s="114">
        <v>1</v>
      </c>
    </row>
    <row r="2486" spans="1:17" ht="21.75" customHeight="1" x14ac:dyDescent="0.3">
      <c r="A2486" s="214">
        <f>SUBTOTAL(9,$Q$22:Q2485)+1</f>
        <v>2464</v>
      </c>
      <c r="B2486" s="223">
        <v>118140123</v>
      </c>
      <c r="C2486" s="223" t="s">
        <v>2043</v>
      </c>
      <c r="D2486" s="223" t="s">
        <v>2232</v>
      </c>
      <c r="E2486" s="223">
        <v>20</v>
      </c>
      <c r="F2486" s="223">
        <v>7.32</v>
      </c>
      <c r="G2486" s="66" t="str">
        <f>IFERROR(VLOOKUP(B2486:B5526,'DOI TUONG'!$C$2:$E$1306,3,FALSE), "")</f>
        <v/>
      </c>
      <c r="H2486" s="66">
        <f t="shared" si="266"/>
        <v>0</v>
      </c>
      <c r="I2486" s="215">
        <f t="shared" si="267"/>
        <v>7.32</v>
      </c>
      <c r="J2486" s="223">
        <v>88</v>
      </c>
      <c r="K2486" s="66" t="str">
        <f t="shared" si="268"/>
        <v>Khá</v>
      </c>
      <c r="L2486" s="66">
        <f t="shared" si="269"/>
        <v>395000</v>
      </c>
      <c r="M2486" s="218" t="str">
        <f t="shared" si="270"/>
        <v/>
      </c>
      <c r="N2486" s="219" t="str">
        <f t="shared" si="271"/>
        <v/>
      </c>
      <c r="O2486" s="219">
        <f t="shared" si="272"/>
        <v>1</v>
      </c>
      <c r="Q2486" s="114">
        <v>1</v>
      </c>
    </row>
    <row r="2487" spans="1:17" ht="21.75" customHeight="1" x14ac:dyDescent="0.3">
      <c r="A2487" s="214">
        <f>SUBTOTAL(9,$Q$22:Q2486)+1</f>
        <v>2465</v>
      </c>
      <c r="B2487" s="223">
        <v>101120195</v>
      </c>
      <c r="C2487" s="223" t="s">
        <v>3218</v>
      </c>
      <c r="D2487" s="223" t="s">
        <v>343</v>
      </c>
      <c r="E2487" s="223">
        <v>17.5</v>
      </c>
      <c r="F2487" s="223">
        <v>7.32</v>
      </c>
      <c r="G2487" s="66" t="str">
        <f>IFERROR(VLOOKUP(B2487:B5527,'DOI TUONG'!$C$2:$E$1306,3,FALSE), "")</f>
        <v/>
      </c>
      <c r="H2487" s="66">
        <f t="shared" si="266"/>
        <v>0</v>
      </c>
      <c r="I2487" s="215">
        <f t="shared" si="267"/>
        <v>7.32</v>
      </c>
      <c r="J2487" s="223">
        <v>82</v>
      </c>
      <c r="K2487" s="66" t="str">
        <f t="shared" si="268"/>
        <v>Khá</v>
      </c>
      <c r="L2487" s="66">
        <f t="shared" si="269"/>
        <v>395000</v>
      </c>
      <c r="M2487" s="218" t="str">
        <f t="shared" si="270"/>
        <v/>
      </c>
      <c r="N2487" s="219" t="str">
        <f t="shared" si="271"/>
        <v/>
      </c>
      <c r="O2487" s="219">
        <f t="shared" si="272"/>
        <v>1</v>
      </c>
      <c r="Q2487" s="114">
        <v>1</v>
      </c>
    </row>
    <row r="2488" spans="1:17" ht="21.75" customHeight="1" x14ac:dyDescent="0.3">
      <c r="A2488" s="214">
        <f>SUBTOTAL(9,$Q$22:Q2487)+1</f>
        <v>2466</v>
      </c>
      <c r="B2488" s="223">
        <v>110110185</v>
      </c>
      <c r="C2488" s="223" t="s">
        <v>3982</v>
      </c>
      <c r="D2488" s="223" t="s">
        <v>214</v>
      </c>
      <c r="E2488" s="223">
        <v>18</v>
      </c>
      <c r="F2488" s="223">
        <v>7.32</v>
      </c>
      <c r="G2488" s="66" t="str">
        <f>IFERROR(VLOOKUP(B2488:B5528,'DOI TUONG'!$C$2:$E$1306,3,FALSE), "")</f>
        <v/>
      </c>
      <c r="H2488" s="66">
        <f t="shared" si="266"/>
        <v>0</v>
      </c>
      <c r="I2488" s="215">
        <f t="shared" si="267"/>
        <v>7.32</v>
      </c>
      <c r="J2488" s="223">
        <v>82</v>
      </c>
      <c r="K2488" s="66" t="str">
        <f t="shared" si="268"/>
        <v>Khá</v>
      </c>
      <c r="L2488" s="66">
        <f t="shared" si="269"/>
        <v>395000</v>
      </c>
      <c r="M2488" s="218" t="str">
        <f t="shared" si="270"/>
        <v/>
      </c>
      <c r="N2488" s="219" t="str">
        <f t="shared" si="271"/>
        <v/>
      </c>
      <c r="O2488" s="219">
        <f t="shared" si="272"/>
        <v>1</v>
      </c>
      <c r="Q2488" s="114">
        <v>1</v>
      </c>
    </row>
    <row r="2489" spans="1:17" ht="21.75" customHeight="1" x14ac:dyDescent="0.3">
      <c r="A2489" s="214">
        <f>SUBTOTAL(9,$Q$22:Q2488)+1</f>
        <v>2467</v>
      </c>
      <c r="B2489" s="223">
        <v>104120118</v>
      </c>
      <c r="C2489" s="223" t="s">
        <v>3116</v>
      </c>
      <c r="D2489" s="223" t="s">
        <v>239</v>
      </c>
      <c r="E2489" s="223">
        <v>17</v>
      </c>
      <c r="F2489" s="223">
        <v>7.32</v>
      </c>
      <c r="G2489" s="66" t="str">
        <f>IFERROR(VLOOKUP(B2489:B5529,'DOI TUONG'!$C$2:$E$1306,3,FALSE), "")</f>
        <v/>
      </c>
      <c r="H2489" s="66">
        <f t="shared" si="266"/>
        <v>0</v>
      </c>
      <c r="I2489" s="215">
        <f t="shared" si="267"/>
        <v>7.32</v>
      </c>
      <c r="J2489" s="223">
        <v>81</v>
      </c>
      <c r="K2489" s="66" t="str">
        <f t="shared" si="268"/>
        <v>Khá</v>
      </c>
      <c r="L2489" s="66">
        <f t="shared" si="269"/>
        <v>395000</v>
      </c>
      <c r="M2489" s="218" t="str">
        <f t="shared" si="270"/>
        <v/>
      </c>
      <c r="N2489" s="219" t="str">
        <f t="shared" si="271"/>
        <v/>
      </c>
      <c r="O2489" s="219">
        <f t="shared" si="272"/>
        <v>1</v>
      </c>
      <c r="Q2489" s="114">
        <v>1</v>
      </c>
    </row>
    <row r="2490" spans="1:17" ht="21.75" customHeight="1" x14ac:dyDescent="0.3">
      <c r="A2490" s="214">
        <f>SUBTOTAL(9,$Q$22:Q2489)+1</f>
        <v>2468</v>
      </c>
      <c r="B2490" s="223">
        <v>117130131</v>
      </c>
      <c r="C2490" s="223" t="s">
        <v>1047</v>
      </c>
      <c r="D2490" s="223" t="s">
        <v>70</v>
      </c>
      <c r="E2490" s="223">
        <v>20</v>
      </c>
      <c r="F2490" s="223">
        <v>7.32</v>
      </c>
      <c r="G2490" s="66" t="str">
        <f>IFERROR(VLOOKUP(B2490:B5530,'DOI TUONG'!$C$2:$E$1306,3,FALSE), "")</f>
        <v/>
      </c>
      <c r="H2490" s="66">
        <f t="shared" si="266"/>
        <v>0</v>
      </c>
      <c r="I2490" s="215">
        <f t="shared" si="267"/>
        <v>7.32</v>
      </c>
      <c r="J2490" s="223">
        <v>81</v>
      </c>
      <c r="K2490" s="66" t="str">
        <f t="shared" si="268"/>
        <v>Khá</v>
      </c>
      <c r="L2490" s="66">
        <f t="shared" si="269"/>
        <v>395000</v>
      </c>
      <c r="M2490" s="218" t="str">
        <f t="shared" si="270"/>
        <v/>
      </c>
      <c r="N2490" s="219" t="str">
        <f t="shared" si="271"/>
        <v/>
      </c>
      <c r="O2490" s="219">
        <f t="shared" si="272"/>
        <v>1</v>
      </c>
      <c r="Q2490" s="114">
        <v>1</v>
      </c>
    </row>
    <row r="2491" spans="1:17" ht="21.75" customHeight="1" x14ac:dyDescent="0.3">
      <c r="A2491" s="214">
        <f>SUBTOTAL(9,$Q$22:Q2490)+1</f>
        <v>2469</v>
      </c>
      <c r="B2491" s="223">
        <v>109140028</v>
      </c>
      <c r="C2491" s="223" t="s">
        <v>2854</v>
      </c>
      <c r="D2491" s="223" t="s">
        <v>2834</v>
      </c>
      <c r="E2491" s="223">
        <v>20</v>
      </c>
      <c r="F2491" s="223">
        <v>7.02</v>
      </c>
      <c r="G2491" s="66" t="str">
        <f>IFERROR(VLOOKUP(B2491:B5531,'DOI TUONG'!$C$2:$E$1306,3,FALSE), "")</f>
        <v>LT</v>
      </c>
      <c r="H2491" s="66">
        <f t="shared" si="266"/>
        <v>0.3</v>
      </c>
      <c r="I2491" s="215">
        <f t="shared" si="267"/>
        <v>7.3199999999999994</v>
      </c>
      <c r="J2491" s="223">
        <v>90</v>
      </c>
      <c r="K2491" s="66" t="str">
        <f t="shared" si="268"/>
        <v>Khá</v>
      </c>
      <c r="L2491" s="66">
        <f t="shared" si="269"/>
        <v>395000</v>
      </c>
      <c r="M2491" s="218" t="str">
        <f t="shared" si="270"/>
        <v/>
      </c>
      <c r="N2491" s="219" t="str">
        <f t="shared" si="271"/>
        <v/>
      </c>
      <c r="O2491" s="219">
        <f t="shared" si="272"/>
        <v>1</v>
      </c>
      <c r="Q2491" s="114">
        <v>1</v>
      </c>
    </row>
    <row r="2492" spans="1:17" ht="21.75" customHeight="1" x14ac:dyDescent="0.3">
      <c r="A2492" s="214">
        <f>SUBTOTAL(9,$Q$22:Q2491)+1</f>
        <v>2470</v>
      </c>
      <c r="B2492" s="223">
        <v>105110398</v>
      </c>
      <c r="C2492" s="223" t="s">
        <v>1891</v>
      </c>
      <c r="D2492" s="223" t="s">
        <v>400</v>
      </c>
      <c r="E2492" s="223">
        <v>15</v>
      </c>
      <c r="F2492" s="223">
        <v>7.11</v>
      </c>
      <c r="G2492" s="66" t="str">
        <f>IFERROR(VLOOKUP(B2492:B5532,'DOI TUONG'!$C$2:$E$1306,3,FALSE), "")</f>
        <v>LP</v>
      </c>
      <c r="H2492" s="66">
        <f t="shared" si="266"/>
        <v>0.2</v>
      </c>
      <c r="I2492" s="215">
        <f t="shared" si="267"/>
        <v>7.3100000000000005</v>
      </c>
      <c r="J2492" s="223">
        <v>92</v>
      </c>
      <c r="K2492" s="66" t="str">
        <f t="shared" si="268"/>
        <v>Khá</v>
      </c>
      <c r="L2492" s="66">
        <f t="shared" si="269"/>
        <v>395000</v>
      </c>
      <c r="M2492" s="218" t="str">
        <f t="shared" si="270"/>
        <v/>
      </c>
      <c r="N2492" s="219" t="str">
        <f t="shared" si="271"/>
        <v/>
      </c>
      <c r="O2492" s="219">
        <f t="shared" si="272"/>
        <v>1</v>
      </c>
      <c r="Q2492" s="114">
        <v>1</v>
      </c>
    </row>
    <row r="2493" spans="1:17" ht="21.75" customHeight="1" x14ac:dyDescent="0.3">
      <c r="A2493" s="214">
        <f>SUBTOTAL(9,$Q$22:Q2492)+1</f>
        <v>2471</v>
      </c>
      <c r="B2493" s="223">
        <v>102130074</v>
      </c>
      <c r="C2493" s="223" t="s">
        <v>338</v>
      </c>
      <c r="D2493" s="223" t="s">
        <v>44</v>
      </c>
      <c r="E2493" s="223">
        <v>18</v>
      </c>
      <c r="F2493" s="223">
        <v>7.31</v>
      </c>
      <c r="G2493" s="66" t="str">
        <f>IFERROR(VLOOKUP(B2493:B5533,'DOI TUONG'!$C$2:$E$1306,3,FALSE), "")</f>
        <v/>
      </c>
      <c r="H2493" s="66">
        <f t="shared" si="266"/>
        <v>0</v>
      </c>
      <c r="I2493" s="215">
        <f t="shared" si="267"/>
        <v>7.31</v>
      </c>
      <c r="J2493" s="223">
        <v>91</v>
      </c>
      <c r="K2493" s="66" t="str">
        <f t="shared" si="268"/>
        <v>Khá</v>
      </c>
      <c r="L2493" s="66">
        <f t="shared" si="269"/>
        <v>395000</v>
      </c>
      <c r="M2493" s="218" t="str">
        <f t="shared" si="270"/>
        <v/>
      </c>
      <c r="N2493" s="219" t="str">
        <f t="shared" si="271"/>
        <v/>
      </c>
      <c r="O2493" s="219">
        <f t="shared" si="272"/>
        <v>1</v>
      </c>
      <c r="Q2493" s="114">
        <v>1</v>
      </c>
    </row>
    <row r="2494" spans="1:17" ht="21.75" customHeight="1" x14ac:dyDescent="0.3">
      <c r="A2494" s="214">
        <f>SUBTOTAL(9,$Q$22:Q2493)+1</f>
        <v>2472</v>
      </c>
      <c r="B2494" s="223">
        <v>121130019</v>
      </c>
      <c r="C2494" s="223" t="s">
        <v>2943</v>
      </c>
      <c r="D2494" s="223" t="s">
        <v>134</v>
      </c>
      <c r="E2494" s="223">
        <v>19.5</v>
      </c>
      <c r="F2494" s="223">
        <v>7.31</v>
      </c>
      <c r="G2494" s="66" t="str">
        <f>IFERROR(VLOOKUP(B2494:B5534,'DOI TUONG'!$C$2:$E$1306,3,FALSE), "")</f>
        <v/>
      </c>
      <c r="H2494" s="66">
        <f t="shared" si="266"/>
        <v>0</v>
      </c>
      <c r="I2494" s="215">
        <f t="shared" si="267"/>
        <v>7.31</v>
      </c>
      <c r="J2494" s="223">
        <v>90</v>
      </c>
      <c r="K2494" s="66" t="str">
        <f t="shared" si="268"/>
        <v>Khá</v>
      </c>
      <c r="L2494" s="66">
        <f t="shared" si="269"/>
        <v>395000</v>
      </c>
      <c r="M2494" s="218" t="str">
        <f t="shared" si="270"/>
        <v/>
      </c>
      <c r="N2494" s="219" t="str">
        <f t="shared" si="271"/>
        <v/>
      </c>
      <c r="O2494" s="219">
        <f t="shared" si="272"/>
        <v>1</v>
      </c>
      <c r="Q2494" s="114">
        <v>1</v>
      </c>
    </row>
    <row r="2495" spans="1:17" ht="21.75" customHeight="1" x14ac:dyDescent="0.3">
      <c r="A2495" s="214">
        <f>SUBTOTAL(9,$Q$22:Q2494)+1</f>
        <v>2473</v>
      </c>
      <c r="B2495" s="223">
        <v>110110321</v>
      </c>
      <c r="C2495" s="223" t="s">
        <v>3983</v>
      </c>
      <c r="D2495" s="223" t="s">
        <v>150</v>
      </c>
      <c r="E2495" s="223">
        <v>21</v>
      </c>
      <c r="F2495" s="223">
        <v>7.31</v>
      </c>
      <c r="G2495" s="66" t="str">
        <f>IFERROR(VLOOKUP(B2495:B5535,'DOI TUONG'!$C$2:$E$1306,3,FALSE), "")</f>
        <v/>
      </c>
      <c r="H2495" s="66">
        <f t="shared" si="266"/>
        <v>0</v>
      </c>
      <c r="I2495" s="215">
        <f t="shared" si="267"/>
        <v>7.31</v>
      </c>
      <c r="J2495" s="223">
        <v>90</v>
      </c>
      <c r="K2495" s="66" t="str">
        <f t="shared" si="268"/>
        <v>Khá</v>
      </c>
      <c r="L2495" s="66">
        <f t="shared" si="269"/>
        <v>395000</v>
      </c>
      <c r="M2495" s="218" t="str">
        <f t="shared" si="270"/>
        <v/>
      </c>
      <c r="N2495" s="219" t="str">
        <f t="shared" si="271"/>
        <v/>
      </c>
      <c r="O2495" s="219">
        <f t="shared" si="272"/>
        <v>1</v>
      </c>
      <c r="Q2495" s="114">
        <v>1</v>
      </c>
    </row>
    <row r="2496" spans="1:17" ht="21.75" customHeight="1" x14ac:dyDescent="0.3">
      <c r="A2496" s="214">
        <f>SUBTOTAL(9,$Q$22:Q2495)+1</f>
        <v>2474</v>
      </c>
      <c r="B2496" s="223">
        <v>101110292</v>
      </c>
      <c r="C2496" s="223" t="s">
        <v>3219</v>
      </c>
      <c r="D2496" s="223" t="s">
        <v>270</v>
      </c>
      <c r="E2496" s="223">
        <v>20</v>
      </c>
      <c r="F2496" s="223">
        <v>7.31</v>
      </c>
      <c r="G2496" s="66" t="str">
        <f>IFERROR(VLOOKUP(B2496:B5536,'DOI TUONG'!$C$2:$E$1306,3,FALSE), "")</f>
        <v/>
      </c>
      <c r="H2496" s="66">
        <f t="shared" si="266"/>
        <v>0</v>
      </c>
      <c r="I2496" s="215">
        <f t="shared" si="267"/>
        <v>7.31</v>
      </c>
      <c r="J2496" s="223">
        <v>88</v>
      </c>
      <c r="K2496" s="66" t="str">
        <f t="shared" si="268"/>
        <v>Khá</v>
      </c>
      <c r="L2496" s="66">
        <f t="shared" si="269"/>
        <v>395000</v>
      </c>
      <c r="M2496" s="218" t="str">
        <f t="shared" si="270"/>
        <v/>
      </c>
      <c r="N2496" s="219" t="str">
        <f t="shared" si="271"/>
        <v/>
      </c>
      <c r="O2496" s="219">
        <f t="shared" si="272"/>
        <v>1</v>
      </c>
      <c r="Q2496" s="114">
        <v>1</v>
      </c>
    </row>
    <row r="2497" spans="1:17" ht="21.75" customHeight="1" x14ac:dyDescent="0.3">
      <c r="A2497" s="214">
        <f>SUBTOTAL(9,$Q$22:Q2496)+1</f>
        <v>2475</v>
      </c>
      <c r="B2497" s="223">
        <v>106110179</v>
      </c>
      <c r="C2497" s="223" t="s">
        <v>912</v>
      </c>
      <c r="D2497" s="223" t="s">
        <v>196</v>
      </c>
      <c r="E2497" s="223">
        <v>15</v>
      </c>
      <c r="F2497" s="223">
        <v>7.31</v>
      </c>
      <c r="G2497" s="66" t="str">
        <f>IFERROR(VLOOKUP(B2497:B5537,'DOI TUONG'!$C$2:$E$1306,3,FALSE), "")</f>
        <v/>
      </c>
      <c r="H2497" s="66">
        <f t="shared" si="266"/>
        <v>0</v>
      </c>
      <c r="I2497" s="215">
        <f t="shared" si="267"/>
        <v>7.31</v>
      </c>
      <c r="J2497" s="223">
        <v>88</v>
      </c>
      <c r="K2497" s="66" t="str">
        <f t="shared" si="268"/>
        <v>Khá</v>
      </c>
      <c r="L2497" s="66">
        <f t="shared" si="269"/>
        <v>395000</v>
      </c>
      <c r="M2497" s="218" t="str">
        <f t="shared" si="270"/>
        <v/>
      </c>
      <c r="N2497" s="219" t="str">
        <f t="shared" si="271"/>
        <v/>
      </c>
      <c r="O2497" s="219">
        <f t="shared" si="272"/>
        <v>1</v>
      </c>
      <c r="Q2497" s="114">
        <v>1</v>
      </c>
    </row>
    <row r="2498" spans="1:17" ht="21.75" customHeight="1" x14ac:dyDescent="0.3">
      <c r="A2498" s="214">
        <f>SUBTOTAL(9,$Q$22:Q2497)+1</f>
        <v>2476</v>
      </c>
      <c r="B2498" s="223">
        <v>107120140</v>
      </c>
      <c r="C2498" s="223" t="s">
        <v>2960</v>
      </c>
      <c r="D2498" s="223" t="s">
        <v>29</v>
      </c>
      <c r="E2498" s="223">
        <v>14</v>
      </c>
      <c r="F2498" s="223">
        <v>7.31</v>
      </c>
      <c r="G2498" s="66" t="str">
        <f>IFERROR(VLOOKUP(B2498:B5538,'DOI TUONG'!$C$2:$E$1306,3,FALSE), "")</f>
        <v/>
      </c>
      <c r="H2498" s="66">
        <f t="shared" si="266"/>
        <v>0</v>
      </c>
      <c r="I2498" s="215">
        <f t="shared" si="267"/>
        <v>7.31</v>
      </c>
      <c r="J2498" s="223">
        <v>88</v>
      </c>
      <c r="K2498" s="66" t="str">
        <f t="shared" si="268"/>
        <v>Khá</v>
      </c>
      <c r="L2498" s="66">
        <f t="shared" si="269"/>
        <v>395000</v>
      </c>
      <c r="M2498" s="218" t="str">
        <f t="shared" si="270"/>
        <v/>
      </c>
      <c r="N2498" s="219" t="str">
        <f t="shared" si="271"/>
        <v/>
      </c>
      <c r="O2498" s="219">
        <f t="shared" si="272"/>
        <v>1</v>
      </c>
      <c r="Q2498" s="114">
        <v>1</v>
      </c>
    </row>
    <row r="2499" spans="1:17" ht="21.75" customHeight="1" x14ac:dyDescent="0.3">
      <c r="A2499" s="214">
        <f>SUBTOTAL(9,$Q$22:Q2498)+1</f>
        <v>2477</v>
      </c>
      <c r="B2499" s="223">
        <v>105130128</v>
      </c>
      <c r="C2499" s="223" t="s">
        <v>3511</v>
      </c>
      <c r="D2499" s="223" t="s">
        <v>265</v>
      </c>
      <c r="E2499" s="223">
        <v>17.5</v>
      </c>
      <c r="F2499" s="223">
        <v>7.31</v>
      </c>
      <c r="G2499" s="66" t="str">
        <f>IFERROR(VLOOKUP(B2499:B5539,'DOI TUONG'!$C$2:$E$1306,3,FALSE), "")</f>
        <v/>
      </c>
      <c r="H2499" s="66">
        <f t="shared" si="266"/>
        <v>0</v>
      </c>
      <c r="I2499" s="215">
        <f t="shared" si="267"/>
        <v>7.31</v>
      </c>
      <c r="J2499" s="223">
        <v>87</v>
      </c>
      <c r="K2499" s="66" t="str">
        <f t="shared" si="268"/>
        <v>Khá</v>
      </c>
      <c r="L2499" s="66">
        <f t="shared" si="269"/>
        <v>395000</v>
      </c>
      <c r="M2499" s="218" t="str">
        <f t="shared" si="270"/>
        <v/>
      </c>
      <c r="N2499" s="219" t="str">
        <f t="shared" si="271"/>
        <v/>
      </c>
      <c r="O2499" s="219">
        <f t="shared" si="272"/>
        <v>1</v>
      </c>
      <c r="Q2499" s="114">
        <v>1</v>
      </c>
    </row>
    <row r="2500" spans="1:17" ht="21.75" customHeight="1" x14ac:dyDescent="0.3">
      <c r="A2500" s="214">
        <f>SUBTOTAL(9,$Q$22:Q2499)+1</f>
        <v>2478</v>
      </c>
      <c r="B2500" s="223">
        <v>106140100</v>
      </c>
      <c r="C2500" s="223" t="s">
        <v>3564</v>
      </c>
      <c r="D2500" s="223" t="s">
        <v>1958</v>
      </c>
      <c r="E2500" s="223">
        <v>18</v>
      </c>
      <c r="F2500" s="223">
        <v>7.31</v>
      </c>
      <c r="G2500" s="66" t="str">
        <f>IFERROR(VLOOKUP(B2500:B5540,'DOI TUONG'!$C$2:$E$1306,3,FALSE), "")</f>
        <v/>
      </c>
      <c r="H2500" s="66">
        <f t="shared" si="266"/>
        <v>0</v>
      </c>
      <c r="I2500" s="215">
        <f t="shared" si="267"/>
        <v>7.31</v>
      </c>
      <c r="J2500" s="223">
        <v>87</v>
      </c>
      <c r="K2500" s="66" t="str">
        <f t="shared" si="268"/>
        <v>Khá</v>
      </c>
      <c r="L2500" s="66">
        <f t="shared" si="269"/>
        <v>395000</v>
      </c>
      <c r="M2500" s="218" t="str">
        <f t="shared" si="270"/>
        <v/>
      </c>
      <c r="N2500" s="219" t="str">
        <f t="shared" si="271"/>
        <v/>
      </c>
      <c r="O2500" s="219">
        <f t="shared" si="272"/>
        <v>1</v>
      </c>
      <c r="Q2500" s="114">
        <v>1</v>
      </c>
    </row>
    <row r="2501" spans="1:17" ht="21.75" customHeight="1" x14ac:dyDescent="0.3">
      <c r="A2501" s="214">
        <f>SUBTOTAL(9,$Q$22:Q2500)+1</f>
        <v>2479</v>
      </c>
      <c r="B2501" s="223">
        <v>110110236</v>
      </c>
      <c r="C2501" s="223" t="s">
        <v>2338</v>
      </c>
      <c r="D2501" s="223" t="s">
        <v>175</v>
      </c>
      <c r="E2501" s="223">
        <v>21</v>
      </c>
      <c r="F2501" s="223">
        <v>7.31</v>
      </c>
      <c r="G2501" s="66" t="str">
        <f>IFERROR(VLOOKUP(B2501:B5541,'DOI TUONG'!$C$2:$E$1306,3,FALSE), "")</f>
        <v/>
      </c>
      <c r="H2501" s="66">
        <f t="shared" si="266"/>
        <v>0</v>
      </c>
      <c r="I2501" s="215">
        <f t="shared" si="267"/>
        <v>7.31</v>
      </c>
      <c r="J2501" s="223">
        <v>87</v>
      </c>
      <c r="K2501" s="66" t="str">
        <f t="shared" si="268"/>
        <v>Khá</v>
      </c>
      <c r="L2501" s="66">
        <f t="shared" si="269"/>
        <v>395000</v>
      </c>
      <c r="M2501" s="218" t="str">
        <f t="shared" si="270"/>
        <v/>
      </c>
      <c r="N2501" s="219" t="str">
        <f t="shared" si="271"/>
        <v/>
      </c>
      <c r="O2501" s="219">
        <f t="shared" si="272"/>
        <v>1</v>
      </c>
      <c r="Q2501" s="114">
        <v>1</v>
      </c>
    </row>
    <row r="2502" spans="1:17" ht="21.75" customHeight="1" x14ac:dyDescent="0.3">
      <c r="A2502" s="214">
        <f>SUBTOTAL(9,$Q$22:Q2501)+1</f>
        <v>2480</v>
      </c>
      <c r="B2502" s="223">
        <v>110130090</v>
      </c>
      <c r="C2502" s="223" t="s">
        <v>1225</v>
      </c>
      <c r="D2502" s="223" t="s">
        <v>303</v>
      </c>
      <c r="E2502" s="223">
        <v>22.5</v>
      </c>
      <c r="F2502" s="223">
        <v>7.31</v>
      </c>
      <c r="G2502" s="66" t="str">
        <f>IFERROR(VLOOKUP(B2502:B5542,'DOI TUONG'!$C$2:$E$1306,3,FALSE), "")</f>
        <v/>
      </c>
      <c r="H2502" s="66">
        <f t="shared" si="266"/>
        <v>0</v>
      </c>
      <c r="I2502" s="215">
        <f t="shared" si="267"/>
        <v>7.31</v>
      </c>
      <c r="J2502" s="223">
        <v>87</v>
      </c>
      <c r="K2502" s="66" t="str">
        <f t="shared" si="268"/>
        <v>Khá</v>
      </c>
      <c r="L2502" s="66">
        <f t="shared" si="269"/>
        <v>395000</v>
      </c>
      <c r="M2502" s="218" t="str">
        <f t="shared" si="270"/>
        <v/>
      </c>
      <c r="N2502" s="219" t="str">
        <f t="shared" si="271"/>
        <v/>
      </c>
      <c r="O2502" s="219">
        <f t="shared" si="272"/>
        <v>1</v>
      </c>
      <c r="Q2502" s="114">
        <v>1</v>
      </c>
    </row>
    <row r="2503" spans="1:17" ht="21.75" customHeight="1" x14ac:dyDescent="0.3">
      <c r="A2503" s="214">
        <f>SUBTOTAL(9,$Q$22:Q2502)+1</f>
        <v>2481</v>
      </c>
      <c r="B2503" s="223">
        <v>107110277</v>
      </c>
      <c r="C2503" s="223" t="s">
        <v>1204</v>
      </c>
      <c r="D2503" s="223" t="s">
        <v>132</v>
      </c>
      <c r="E2503" s="223">
        <v>19</v>
      </c>
      <c r="F2503" s="223">
        <v>7.31</v>
      </c>
      <c r="G2503" s="66" t="str">
        <f>IFERROR(VLOOKUP(B2503:B5543,'DOI TUONG'!$C$2:$E$1306,3,FALSE), "")</f>
        <v/>
      </c>
      <c r="H2503" s="66">
        <f t="shared" si="266"/>
        <v>0</v>
      </c>
      <c r="I2503" s="215">
        <f t="shared" si="267"/>
        <v>7.31</v>
      </c>
      <c r="J2503" s="223">
        <v>86</v>
      </c>
      <c r="K2503" s="66" t="str">
        <f t="shared" si="268"/>
        <v>Khá</v>
      </c>
      <c r="L2503" s="66">
        <f t="shared" si="269"/>
        <v>395000</v>
      </c>
      <c r="M2503" s="218" t="str">
        <f t="shared" si="270"/>
        <v/>
      </c>
      <c r="N2503" s="219" t="str">
        <f t="shared" si="271"/>
        <v/>
      </c>
      <c r="O2503" s="219">
        <f t="shared" si="272"/>
        <v>1</v>
      </c>
      <c r="Q2503" s="114">
        <v>1</v>
      </c>
    </row>
    <row r="2504" spans="1:17" ht="21.75" customHeight="1" x14ac:dyDescent="0.3">
      <c r="A2504" s="214">
        <f>SUBTOTAL(9,$Q$22:Q2503)+1</f>
        <v>2482</v>
      </c>
      <c r="B2504" s="223">
        <v>107130093</v>
      </c>
      <c r="C2504" s="223" t="s">
        <v>3652</v>
      </c>
      <c r="D2504" s="223" t="s">
        <v>302</v>
      </c>
      <c r="E2504" s="223">
        <v>15</v>
      </c>
      <c r="F2504" s="223">
        <v>7.31</v>
      </c>
      <c r="G2504" s="66" t="str">
        <f>IFERROR(VLOOKUP(B2504:B5544,'DOI TUONG'!$C$2:$E$1306,3,FALSE), "")</f>
        <v/>
      </c>
      <c r="H2504" s="66">
        <f t="shared" si="266"/>
        <v>0</v>
      </c>
      <c r="I2504" s="215">
        <f t="shared" si="267"/>
        <v>7.31</v>
      </c>
      <c r="J2504" s="223">
        <v>86</v>
      </c>
      <c r="K2504" s="66" t="str">
        <f t="shared" si="268"/>
        <v>Khá</v>
      </c>
      <c r="L2504" s="66">
        <f t="shared" si="269"/>
        <v>395000</v>
      </c>
      <c r="M2504" s="218" t="str">
        <f t="shared" si="270"/>
        <v/>
      </c>
      <c r="N2504" s="219" t="str">
        <f t="shared" si="271"/>
        <v/>
      </c>
      <c r="O2504" s="219">
        <f t="shared" si="272"/>
        <v>1</v>
      </c>
      <c r="Q2504" s="114">
        <v>1</v>
      </c>
    </row>
    <row r="2505" spans="1:17" ht="21.75" customHeight="1" x14ac:dyDescent="0.3">
      <c r="A2505" s="214">
        <f>SUBTOTAL(9,$Q$22:Q2504)+1</f>
        <v>2483</v>
      </c>
      <c r="B2505" s="223">
        <v>101120316</v>
      </c>
      <c r="C2505" s="223" t="s">
        <v>1777</v>
      </c>
      <c r="D2505" s="223" t="s">
        <v>103</v>
      </c>
      <c r="E2505" s="223">
        <v>17</v>
      </c>
      <c r="F2505" s="223">
        <v>7.31</v>
      </c>
      <c r="G2505" s="66" t="str">
        <f>IFERROR(VLOOKUP(B2505:B5545,'DOI TUONG'!$C$2:$E$1306,3,FALSE), "")</f>
        <v/>
      </c>
      <c r="H2505" s="66">
        <f t="shared" si="266"/>
        <v>0</v>
      </c>
      <c r="I2505" s="215">
        <f t="shared" si="267"/>
        <v>7.31</v>
      </c>
      <c r="J2505" s="223">
        <v>85</v>
      </c>
      <c r="K2505" s="66" t="str">
        <f t="shared" si="268"/>
        <v>Khá</v>
      </c>
      <c r="L2505" s="66">
        <f t="shared" si="269"/>
        <v>395000</v>
      </c>
      <c r="M2505" s="218" t="str">
        <f t="shared" si="270"/>
        <v/>
      </c>
      <c r="N2505" s="219" t="str">
        <f t="shared" si="271"/>
        <v/>
      </c>
      <c r="O2505" s="219">
        <f t="shared" si="272"/>
        <v>1</v>
      </c>
      <c r="Q2505" s="114">
        <v>1</v>
      </c>
    </row>
    <row r="2506" spans="1:17" ht="21.75" customHeight="1" x14ac:dyDescent="0.3">
      <c r="A2506" s="214">
        <f>SUBTOTAL(9,$Q$22:Q2505)+1</f>
        <v>2484</v>
      </c>
      <c r="B2506" s="223">
        <v>102130149</v>
      </c>
      <c r="C2506" s="223" t="s">
        <v>3387</v>
      </c>
      <c r="D2506" s="223" t="s">
        <v>142</v>
      </c>
      <c r="E2506" s="223">
        <v>18</v>
      </c>
      <c r="F2506" s="223">
        <v>7.31</v>
      </c>
      <c r="G2506" s="66" t="str">
        <f>IFERROR(VLOOKUP(B2506:B5546,'DOI TUONG'!$C$2:$E$1306,3,FALSE), "")</f>
        <v/>
      </c>
      <c r="H2506" s="66">
        <f t="shared" si="266"/>
        <v>0</v>
      </c>
      <c r="I2506" s="215">
        <f t="shared" si="267"/>
        <v>7.31</v>
      </c>
      <c r="J2506" s="223">
        <v>85</v>
      </c>
      <c r="K2506" s="66" t="str">
        <f t="shared" si="268"/>
        <v>Khá</v>
      </c>
      <c r="L2506" s="66">
        <f t="shared" si="269"/>
        <v>395000</v>
      </c>
      <c r="M2506" s="218" t="str">
        <f t="shared" si="270"/>
        <v/>
      </c>
      <c r="N2506" s="219" t="str">
        <f t="shared" si="271"/>
        <v/>
      </c>
      <c r="O2506" s="219">
        <f t="shared" si="272"/>
        <v>1</v>
      </c>
      <c r="Q2506" s="114">
        <v>1</v>
      </c>
    </row>
    <row r="2507" spans="1:17" ht="21.75" customHeight="1" x14ac:dyDescent="0.3">
      <c r="A2507" s="214">
        <f>SUBTOTAL(9,$Q$22:Q2506)+1</f>
        <v>2485</v>
      </c>
      <c r="B2507" s="223">
        <v>105120090</v>
      </c>
      <c r="C2507" s="223" t="s">
        <v>1156</v>
      </c>
      <c r="D2507" s="223" t="s">
        <v>110</v>
      </c>
      <c r="E2507" s="223">
        <v>18</v>
      </c>
      <c r="F2507" s="223">
        <v>7.31</v>
      </c>
      <c r="G2507" s="66" t="str">
        <f>IFERROR(VLOOKUP(B2507:B5547,'DOI TUONG'!$C$2:$E$1306,3,FALSE), "")</f>
        <v/>
      </c>
      <c r="H2507" s="66">
        <f t="shared" si="266"/>
        <v>0</v>
      </c>
      <c r="I2507" s="215">
        <f t="shared" si="267"/>
        <v>7.31</v>
      </c>
      <c r="J2507" s="223">
        <v>85</v>
      </c>
      <c r="K2507" s="66" t="str">
        <f t="shared" si="268"/>
        <v>Khá</v>
      </c>
      <c r="L2507" s="66">
        <f t="shared" si="269"/>
        <v>395000</v>
      </c>
      <c r="M2507" s="218" t="str">
        <f t="shared" si="270"/>
        <v/>
      </c>
      <c r="N2507" s="219" t="str">
        <f t="shared" si="271"/>
        <v/>
      </c>
      <c r="O2507" s="219">
        <f t="shared" si="272"/>
        <v>1</v>
      </c>
      <c r="Q2507" s="114">
        <v>1</v>
      </c>
    </row>
    <row r="2508" spans="1:17" ht="21.75" customHeight="1" x14ac:dyDescent="0.3">
      <c r="A2508" s="214">
        <f>SUBTOTAL(9,$Q$22:Q2507)+1</f>
        <v>2486</v>
      </c>
      <c r="B2508" s="223">
        <v>105110399</v>
      </c>
      <c r="C2508" s="223" t="s">
        <v>3512</v>
      </c>
      <c r="D2508" s="223" t="s">
        <v>123</v>
      </c>
      <c r="E2508" s="223">
        <v>15</v>
      </c>
      <c r="F2508" s="223">
        <v>7.31</v>
      </c>
      <c r="G2508" s="66" t="str">
        <f>IFERROR(VLOOKUP(B2508:B5548,'DOI TUONG'!$C$2:$E$1306,3,FALSE), "")</f>
        <v/>
      </c>
      <c r="H2508" s="66">
        <f t="shared" si="266"/>
        <v>0</v>
      </c>
      <c r="I2508" s="215">
        <f t="shared" si="267"/>
        <v>7.31</v>
      </c>
      <c r="J2508" s="223">
        <v>85</v>
      </c>
      <c r="K2508" s="66" t="str">
        <f t="shared" si="268"/>
        <v>Khá</v>
      </c>
      <c r="L2508" s="66">
        <f t="shared" si="269"/>
        <v>395000</v>
      </c>
      <c r="M2508" s="218" t="str">
        <f t="shared" si="270"/>
        <v/>
      </c>
      <c r="N2508" s="219" t="str">
        <f t="shared" si="271"/>
        <v/>
      </c>
      <c r="O2508" s="219">
        <f t="shared" si="272"/>
        <v>1</v>
      </c>
      <c r="Q2508" s="114">
        <v>1</v>
      </c>
    </row>
    <row r="2509" spans="1:17" ht="21.75" customHeight="1" x14ac:dyDescent="0.3">
      <c r="A2509" s="214">
        <f>SUBTOTAL(9,$Q$22:Q2508)+1</f>
        <v>2487</v>
      </c>
      <c r="B2509" s="223">
        <v>107130035</v>
      </c>
      <c r="C2509" s="223" t="s">
        <v>2105</v>
      </c>
      <c r="D2509" s="223" t="s">
        <v>773</v>
      </c>
      <c r="E2509" s="223">
        <v>16</v>
      </c>
      <c r="F2509" s="223">
        <v>7.31</v>
      </c>
      <c r="G2509" s="66" t="str">
        <f>IFERROR(VLOOKUP(B2509:B5549,'DOI TUONG'!$C$2:$E$1306,3,FALSE), "")</f>
        <v/>
      </c>
      <c r="H2509" s="66">
        <f t="shared" si="266"/>
        <v>0</v>
      </c>
      <c r="I2509" s="215">
        <f t="shared" si="267"/>
        <v>7.31</v>
      </c>
      <c r="J2509" s="223">
        <v>85</v>
      </c>
      <c r="K2509" s="66" t="str">
        <f t="shared" si="268"/>
        <v>Khá</v>
      </c>
      <c r="L2509" s="66">
        <f t="shared" si="269"/>
        <v>395000</v>
      </c>
      <c r="M2509" s="218" t="str">
        <f t="shared" si="270"/>
        <v/>
      </c>
      <c r="N2509" s="219" t="str">
        <f t="shared" si="271"/>
        <v/>
      </c>
      <c r="O2509" s="219">
        <f t="shared" si="272"/>
        <v>1</v>
      </c>
      <c r="Q2509" s="114">
        <v>1</v>
      </c>
    </row>
    <row r="2510" spans="1:17" ht="21.75" customHeight="1" x14ac:dyDescent="0.3">
      <c r="A2510" s="214">
        <f>SUBTOTAL(9,$Q$22:Q2509)+1</f>
        <v>2488</v>
      </c>
      <c r="B2510" s="223">
        <v>121130033</v>
      </c>
      <c r="C2510" s="223" t="s">
        <v>1833</v>
      </c>
      <c r="D2510" s="223" t="s">
        <v>134</v>
      </c>
      <c r="E2510" s="223">
        <v>20.5</v>
      </c>
      <c r="F2510" s="223">
        <v>7.31</v>
      </c>
      <c r="G2510" s="66" t="str">
        <f>IFERROR(VLOOKUP(B2510:B5550,'DOI TUONG'!$C$2:$E$1306,3,FALSE), "")</f>
        <v/>
      </c>
      <c r="H2510" s="66">
        <f t="shared" si="266"/>
        <v>0</v>
      </c>
      <c r="I2510" s="215">
        <f t="shared" si="267"/>
        <v>7.31</v>
      </c>
      <c r="J2510" s="223">
        <v>85</v>
      </c>
      <c r="K2510" s="66" t="str">
        <f t="shared" si="268"/>
        <v>Khá</v>
      </c>
      <c r="L2510" s="66">
        <f t="shared" si="269"/>
        <v>395000</v>
      </c>
      <c r="M2510" s="218" t="str">
        <f t="shared" si="270"/>
        <v/>
      </c>
      <c r="N2510" s="219" t="str">
        <f t="shared" si="271"/>
        <v/>
      </c>
      <c r="O2510" s="219">
        <f t="shared" si="272"/>
        <v>1</v>
      </c>
      <c r="Q2510" s="114">
        <v>1</v>
      </c>
    </row>
    <row r="2511" spans="1:17" ht="21.75" customHeight="1" x14ac:dyDescent="0.3">
      <c r="A2511" s="214">
        <f>SUBTOTAL(9,$Q$22:Q2510)+1</f>
        <v>2489</v>
      </c>
      <c r="B2511" s="223">
        <v>109140092</v>
      </c>
      <c r="C2511" s="223" t="s">
        <v>2276</v>
      </c>
      <c r="D2511" s="223" t="s">
        <v>2273</v>
      </c>
      <c r="E2511" s="223">
        <v>17</v>
      </c>
      <c r="F2511" s="223">
        <v>7.31</v>
      </c>
      <c r="G2511" s="66" t="str">
        <f>IFERROR(VLOOKUP(B2511:B5551,'DOI TUONG'!$C$2:$E$1306,3,FALSE), "")</f>
        <v/>
      </c>
      <c r="H2511" s="66">
        <f t="shared" si="266"/>
        <v>0</v>
      </c>
      <c r="I2511" s="215">
        <f t="shared" si="267"/>
        <v>7.31</v>
      </c>
      <c r="J2511" s="223">
        <v>85</v>
      </c>
      <c r="K2511" s="66" t="str">
        <f t="shared" si="268"/>
        <v>Khá</v>
      </c>
      <c r="L2511" s="66">
        <f t="shared" si="269"/>
        <v>395000</v>
      </c>
      <c r="M2511" s="218" t="str">
        <f t="shared" si="270"/>
        <v/>
      </c>
      <c r="N2511" s="219" t="str">
        <f t="shared" si="271"/>
        <v/>
      </c>
      <c r="O2511" s="219">
        <f t="shared" si="272"/>
        <v>1</v>
      </c>
      <c r="Q2511" s="114">
        <v>1</v>
      </c>
    </row>
    <row r="2512" spans="1:17" ht="21.75" customHeight="1" x14ac:dyDescent="0.3">
      <c r="A2512" s="214">
        <f>SUBTOTAL(9,$Q$22:Q2511)+1</f>
        <v>2490</v>
      </c>
      <c r="B2512" s="223">
        <v>110110106</v>
      </c>
      <c r="C2512" s="223" t="s">
        <v>1112</v>
      </c>
      <c r="D2512" s="223" t="s">
        <v>214</v>
      </c>
      <c r="E2512" s="223">
        <v>18</v>
      </c>
      <c r="F2512" s="223">
        <v>7.31</v>
      </c>
      <c r="G2512" s="66" t="str">
        <f>IFERROR(VLOOKUP(B2512:B5552,'DOI TUONG'!$C$2:$E$1306,3,FALSE), "")</f>
        <v/>
      </c>
      <c r="H2512" s="66">
        <f t="shared" si="266"/>
        <v>0</v>
      </c>
      <c r="I2512" s="215">
        <f t="shared" si="267"/>
        <v>7.31</v>
      </c>
      <c r="J2512" s="223">
        <v>85</v>
      </c>
      <c r="K2512" s="66" t="str">
        <f t="shared" si="268"/>
        <v>Khá</v>
      </c>
      <c r="L2512" s="66">
        <f t="shared" si="269"/>
        <v>395000</v>
      </c>
      <c r="M2512" s="218" t="str">
        <f t="shared" si="270"/>
        <v/>
      </c>
      <c r="N2512" s="219" t="str">
        <f t="shared" si="271"/>
        <v/>
      </c>
      <c r="O2512" s="219">
        <f t="shared" si="272"/>
        <v>1</v>
      </c>
      <c r="Q2512" s="114">
        <v>1</v>
      </c>
    </row>
    <row r="2513" spans="1:17" ht="21.75" customHeight="1" x14ac:dyDescent="0.3">
      <c r="A2513" s="214">
        <f>SUBTOTAL(9,$Q$22:Q2512)+1</f>
        <v>2491</v>
      </c>
      <c r="B2513" s="223">
        <v>102110248</v>
      </c>
      <c r="C2513" s="223" t="s">
        <v>3388</v>
      </c>
      <c r="D2513" s="223" t="s">
        <v>205</v>
      </c>
      <c r="E2513" s="223">
        <v>16</v>
      </c>
      <c r="F2513" s="223">
        <v>7.31</v>
      </c>
      <c r="G2513" s="66" t="str">
        <f>IFERROR(VLOOKUP(B2513:B5553,'DOI TUONG'!$C$2:$E$1306,3,FALSE), "")</f>
        <v/>
      </c>
      <c r="H2513" s="66">
        <f t="shared" si="266"/>
        <v>0</v>
      </c>
      <c r="I2513" s="215">
        <f t="shared" si="267"/>
        <v>7.31</v>
      </c>
      <c r="J2513" s="223">
        <v>84</v>
      </c>
      <c r="K2513" s="66" t="str">
        <f t="shared" si="268"/>
        <v>Khá</v>
      </c>
      <c r="L2513" s="66">
        <f t="shared" si="269"/>
        <v>395000</v>
      </c>
      <c r="M2513" s="218" t="str">
        <f t="shared" si="270"/>
        <v/>
      </c>
      <c r="N2513" s="219" t="str">
        <f t="shared" si="271"/>
        <v/>
      </c>
      <c r="O2513" s="219">
        <f t="shared" si="272"/>
        <v>1</v>
      </c>
      <c r="Q2513" s="114">
        <v>1</v>
      </c>
    </row>
    <row r="2514" spans="1:17" ht="21.75" customHeight="1" x14ac:dyDescent="0.3">
      <c r="A2514" s="214">
        <f>SUBTOTAL(9,$Q$22:Q2513)+1</f>
        <v>2492</v>
      </c>
      <c r="B2514" s="223">
        <v>107140042</v>
      </c>
      <c r="C2514" s="223" t="s">
        <v>3653</v>
      </c>
      <c r="D2514" s="223" t="s">
        <v>2063</v>
      </c>
      <c r="E2514" s="223">
        <v>20</v>
      </c>
      <c r="F2514" s="223">
        <v>7.31</v>
      </c>
      <c r="G2514" s="66" t="str">
        <f>IFERROR(VLOOKUP(B2514:B5554,'DOI TUONG'!$C$2:$E$1306,3,FALSE), "")</f>
        <v/>
      </c>
      <c r="H2514" s="66">
        <f t="shared" si="266"/>
        <v>0</v>
      </c>
      <c r="I2514" s="215">
        <f t="shared" si="267"/>
        <v>7.31</v>
      </c>
      <c r="J2514" s="223">
        <v>84</v>
      </c>
      <c r="K2514" s="66" t="str">
        <f t="shared" si="268"/>
        <v>Khá</v>
      </c>
      <c r="L2514" s="66">
        <f t="shared" si="269"/>
        <v>395000</v>
      </c>
      <c r="M2514" s="218" t="str">
        <f t="shared" si="270"/>
        <v/>
      </c>
      <c r="N2514" s="219" t="str">
        <f t="shared" si="271"/>
        <v/>
      </c>
      <c r="O2514" s="219">
        <f t="shared" si="272"/>
        <v>1</v>
      </c>
      <c r="Q2514" s="114">
        <v>1</v>
      </c>
    </row>
    <row r="2515" spans="1:17" ht="21.75" customHeight="1" x14ac:dyDescent="0.3">
      <c r="A2515" s="214">
        <f>SUBTOTAL(9,$Q$22:Q2514)+1</f>
        <v>2493</v>
      </c>
      <c r="B2515" s="223">
        <v>104130098</v>
      </c>
      <c r="C2515" s="223" t="s">
        <v>3117</v>
      </c>
      <c r="D2515" s="223" t="s">
        <v>355</v>
      </c>
      <c r="E2515" s="223">
        <v>20</v>
      </c>
      <c r="F2515" s="223">
        <v>7.31</v>
      </c>
      <c r="G2515" s="66" t="str">
        <f>IFERROR(VLOOKUP(B2515:B5555,'DOI TUONG'!$C$2:$E$1306,3,FALSE), "")</f>
        <v/>
      </c>
      <c r="H2515" s="66">
        <f t="shared" si="266"/>
        <v>0</v>
      </c>
      <c r="I2515" s="215">
        <f t="shared" si="267"/>
        <v>7.31</v>
      </c>
      <c r="J2515" s="223">
        <v>83</v>
      </c>
      <c r="K2515" s="66" t="str">
        <f t="shared" si="268"/>
        <v>Khá</v>
      </c>
      <c r="L2515" s="66">
        <f t="shared" si="269"/>
        <v>395000</v>
      </c>
      <c r="M2515" s="218" t="str">
        <f t="shared" si="270"/>
        <v/>
      </c>
      <c r="N2515" s="219" t="str">
        <f t="shared" si="271"/>
        <v/>
      </c>
      <c r="O2515" s="219">
        <f t="shared" si="272"/>
        <v>1</v>
      </c>
      <c r="Q2515" s="114">
        <v>1</v>
      </c>
    </row>
    <row r="2516" spans="1:17" ht="21.75" customHeight="1" x14ac:dyDescent="0.3">
      <c r="A2516" s="214">
        <f>SUBTOTAL(9,$Q$22:Q2515)+1</f>
        <v>2494</v>
      </c>
      <c r="B2516" s="223">
        <v>102140175</v>
      </c>
      <c r="C2516" s="223" t="s">
        <v>3389</v>
      </c>
      <c r="D2516" s="223" t="s">
        <v>1859</v>
      </c>
      <c r="E2516" s="223">
        <v>20</v>
      </c>
      <c r="F2516" s="223">
        <v>7.31</v>
      </c>
      <c r="G2516" s="66" t="str">
        <f>IFERROR(VLOOKUP(B2516:B5556,'DOI TUONG'!$C$2:$E$1306,3,FALSE), "")</f>
        <v/>
      </c>
      <c r="H2516" s="66">
        <f t="shared" si="266"/>
        <v>0</v>
      </c>
      <c r="I2516" s="215">
        <f t="shared" si="267"/>
        <v>7.31</v>
      </c>
      <c r="J2516" s="223">
        <v>82</v>
      </c>
      <c r="K2516" s="66" t="str">
        <f t="shared" si="268"/>
        <v>Khá</v>
      </c>
      <c r="L2516" s="66">
        <f t="shared" si="269"/>
        <v>395000</v>
      </c>
      <c r="M2516" s="218" t="str">
        <f t="shared" si="270"/>
        <v/>
      </c>
      <c r="N2516" s="219" t="str">
        <f t="shared" si="271"/>
        <v/>
      </c>
      <c r="O2516" s="219">
        <f t="shared" si="272"/>
        <v>1</v>
      </c>
      <c r="Q2516" s="114">
        <v>1</v>
      </c>
    </row>
    <row r="2517" spans="1:17" ht="21.75" customHeight="1" x14ac:dyDescent="0.3">
      <c r="A2517" s="214">
        <f>SUBTOTAL(9,$Q$22:Q2516)+1</f>
        <v>2495</v>
      </c>
      <c r="B2517" s="223">
        <v>118140057</v>
      </c>
      <c r="C2517" s="223" t="s">
        <v>3843</v>
      </c>
      <c r="D2517" s="223" t="s">
        <v>2183</v>
      </c>
      <c r="E2517" s="223">
        <v>20</v>
      </c>
      <c r="F2517" s="223">
        <v>7.31</v>
      </c>
      <c r="G2517" s="66" t="str">
        <f>IFERROR(VLOOKUP(B2517:B5557,'DOI TUONG'!$C$2:$E$1306,3,FALSE), "")</f>
        <v/>
      </c>
      <c r="H2517" s="66">
        <f t="shared" si="266"/>
        <v>0</v>
      </c>
      <c r="I2517" s="215">
        <f t="shared" si="267"/>
        <v>7.31</v>
      </c>
      <c r="J2517" s="223">
        <v>81</v>
      </c>
      <c r="K2517" s="66" t="str">
        <f t="shared" si="268"/>
        <v>Khá</v>
      </c>
      <c r="L2517" s="66">
        <f t="shared" si="269"/>
        <v>395000</v>
      </c>
      <c r="M2517" s="218" t="str">
        <f t="shared" si="270"/>
        <v/>
      </c>
      <c r="N2517" s="219" t="str">
        <f t="shared" si="271"/>
        <v/>
      </c>
      <c r="O2517" s="219">
        <f t="shared" si="272"/>
        <v>1</v>
      </c>
      <c r="Q2517" s="114">
        <v>1</v>
      </c>
    </row>
    <row r="2518" spans="1:17" ht="21.75" customHeight="1" x14ac:dyDescent="0.3">
      <c r="A2518" s="214">
        <f>SUBTOTAL(9,$Q$22:Q2517)+1</f>
        <v>2496</v>
      </c>
      <c r="B2518" s="223">
        <v>109140194</v>
      </c>
      <c r="C2518" s="223" t="s">
        <v>269</v>
      </c>
      <c r="D2518" s="223" t="s">
        <v>2262</v>
      </c>
      <c r="E2518" s="223">
        <v>16</v>
      </c>
      <c r="F2518" s="223">
        <v>7.31</v>
      </c>
      <c r="G2518" s="66" t="str">
        <f>IFERROR(VLOOKUP(B2518:B5558,'DOI TUONG'!$C$2:$E$1306,3,FALSE), "")</f>
        <v/>
      </c>
      <c r="H2518" s="66">
        <f t="shared" ref="H2518:H2581" si="273">IF(G2518="UV ĐT",0.3, 0)+IF(G2518="UV HSV", 0.3, 0)+IF(G2518="PBT LCĐ", 0.3,0)+ IF(G2518="UV LCĐ", 0.2, 0)+IF(G2518="BT CĐ", 0.3,0)+ IF(G2518="PBT CĐ", 0.2,0)+ IF(G2518="CN CLB", 0.2,0)+ IF(G2518="CN DĐ", 0.2,0)+IF(G2518="TĐXK", 0.3, 0)+IF(G2518="PĐXK", 0.2, 0)+IF(G2518="LT", 0.3,0)+IF(G2518="LP", 0.2, 0)+IF(G2518="GK 0.2",0.2,0)+IF(G2518="GK 0.3", 0.3, 0)+IF(G2518="TB ĐD",0.3,0)+IF(G2518="PB ĐD",0.2,0)+IF(G2518="ĐT ĐTQ",0.3,0)+IF(G2518="ĐP ĐTQ",0.2,0)</f>
        <v>0</v>
      </c>
      <c r="I2518" s="215">
        <f t="shared" ref="I2518:I2581" si="274">F2518+H2518</f>
        <v>7.31</v>
      </c>
      <c r="J2518" s="223">
        <v>79</v>
      </c>
      <c r="K2518" s="66" t="str">
        <f t="shared" ref="K2518:K2581" si="275">IF(AND(I2518&gt;=9,J2518&gt;=90), "Xuất sắc", IF(AND(I2518&gt;=8,J2518&gt;=80), "Giỏi", "Khá"))</f>
        <v>Khá</v>
      </c>
      <c r="L2518" s="66">
        <f t="shared" ref="L2518:L2581" si="276">IF(K2518="Xuất sắc", 500000, IF(K2518="Giỏi", 450000, 395000))</f>
        <v>395000</v>
      </c>
      <c r="M2518" s="218" t="str">
        <f t="shared" si="270"/>
        <v/>
      </c>
      <c r="N2518" s="219" t="str">
        <f t="shared" si="271"/>
        <v/>
      </c>
      <c r="O2518" s="219">
        <f t="shared" si="272"/>
        <v>1</v>
      </c>
      <c r="Q2518" s="114">
        <v>1</v>
      </c>
    </row>
    <row r="2519" spans="1:17" ht="21.75" customHeight="1" x14ac:dyDescent="0.3">
      <c r="A2519" s="214">
        <f>SUBTOTAL(9,$Q$22:Q2518)+1</f>
        <v>2497</v>
      </c>
      <c r="B2519" s="223">
        <v>118140114</v>
      </c>
      <c r="C2519" s="223" t="s">
        <v>3856</v>
      </c>
      <c r="D2519" s="223" t="s">
        <v>2232</v>
      </c>
      <c r="E2519" s="223">
        <v>22</v>
      </c>
      <c r="F2519" s="223">
        <v>7.1</v>
      </c>
      <c r="G2519" s="66" t="str">
        <f>IFERROR(VLOOKUP(B2519:B5559,'DOI TUONG'!$C$2:$E$1306,3,FALSE), "")</f>
        <v>PBT CĐ</v>
      </c>
      <c r="H2519" s="66">
        <f t="shared" si="273"/>
        <v>0.2</v>
      </c>
      <c r="I2519" s="215">
        <f t="shared" si="274"/>
        <v>7.3</v>
      </c>
      <c r="J2519" s="223">
        <v>100</v>
      </c>
      <c r="K2519" s="66" t="str">
        <f t="shared" si="275"/>
        <v>Khá</v>
      </c>
      <c r="L2519" s="66">
        <f t="shared" si="276"/>
        <v>395000</v>
      </c>
      <c r="M2519" s="218" t="str">
        <f t="shared" si="270"/>
        <v/>
      </c>
      <c r="N2519" s="219" t="str">
        <f t="shared" si="271"/>
        <v/>
      </c>
      <c r="O2519" s="219">
        <f t="shared" si="272"/>
        <v>1</v>
      </c>
      <c r="Q2519" s="114">
        <v>1</v>
      </c>
    </row>
    <row r="2520" spans="1:17" ht="21.75" customHeight="1" x14ac:dyDescent="0.3">
      <c r="A2520" s="214">
        <f>SUBTOTAL(9,$Q$22:Q2519)+1</f>
        <v>2498</v>
      </c>
      <c r="B2520" s="223">
        <v>117140008</v>
      </c>
      <c r="C2520" s="223" t="s">
        <v>2172</v>
      </c>
      <c r="D2520" s="223" t="s">
        <v>2144</v>
      </c>
      <c r="E2520" s="223">
        <v>18</v>
      </c>
      <c r="F2520" s="223">
        <v>7</v>
      </c>
      <c r="G2520" s="66" t="str">
        <f>IFERROR(VLOOKUP(B2520:B5560,'DOI TUONG'!$C$2:$E$1306,3,FALSE), "")</f>
        <v>BT CĐ</v>
      </c>
      <c r="H2520" s="66">
        <f t="shared" si="273"/>
        <v>0.3</v>
      </c>
      <c r="I2520" s="215">
        <f t="shared" si="274"/>
        <v>7.3</v>
      </c>
      <c r="J2520" s="223">
        <v>90</v>
      </c>
      <c r="K2520" s="66" t="str">
        <f t="shared" si="275"/>
        <v>Khá</v>
      </c>
      <c r="L2520" s="66">
        <f t="shared" si="276"/>
        <v>395000</v>
      </c>
      <c r="M2520" s="218" t="str">
        <f t="shared" si="270"/>
        <v/>
      </c>
      <c r="N2520" s="219" t="str">
        <f t="shared" si="271"/>
        <v/>
      </c>
      <c r="O2520" s="219">
        <f t="shared" si="272"/>
        <v>1</v>
      </c>
      <c r="Q2520" s="114">
        <v>1</v>
      </c>
    </row>
    <row r="2521" spans="1:17" ht="21.75" customHeight="1" x14ac:dyDescent="0.3">
      <c r="A2521" s="214">
        <f>SUBTOTAL(9,$Q$22:Q2520)+1</f>
        <v>2499</v>
      </c>
      <c r="B2521" s="223">
        <v>101110189</v>
      </c>
      <c r="C2521" s="223" t="s">
        <v>3220</v>
      </c>
      <c r="D2521" s="223" t="s">
        <v>170</v>
      </c>
      <c r="E2521" s="223">
        <v>20</v>
      </c>
      <c r="F2521" s="223">
        <v>7.3</v>
      </c>
      <c r="G2521" s="66" t="str">
        <f>IFERROR(VLOOKUP(B2521:B5561,'DOI TUONG'!$C$2:$E$1306,3,FALSE), "")</f>
        <v/>
      </c>
      <c r="H2521" s="66">
        <f t="shared" si="273"/>
        <v>0</v>
      </c>
      <c r="I2521" s="215">
        <f t="shared" si="274"/>
        <v>7.3</v>
      </c>
      <c r="J2521" s="223">
        <v>88</v>
      </c>
      <c r="K2521" s="66" t="str">
        <f t="shared" si="275"/>
        <v>Khá</v>
      </c>
      <c r="L2521" s="66">
        <f t="shared" si="276"/>
        <v>395000</v>
      </c>
      <c r="M2521" s="218" t="str">
        <f t="shared" si="270"/>
        <v/>
      </c>
      <c r="N2521" s="219" t="str">
        <f t="shared" si="271"/>
        <v/>
      </c>
      <c r="O2521" s="219">
        <f t="shared" si="272"/>
        <v>1</v>
      </c>
      <c r="Q2521" s="114">
        <v>1</v>
      </c>
    </row>
    <row r="2522" spans="1:17" ht="21.75" customHeight="1" x14ac:dyDescent="0.3">
      <c r="A2522" s="214">
        <f>SUBTOTAL(9,$Q$22:Q2521)+1</f>
        <v>2500</v>
      </c>
      <c r="B2522" s="223">
        <v>101110275</v>
      </c>
      <c r="C2522" s="223" t="s">
        <v>1520</v>
      </c>
      <c r="D2522" s="223" t="s">
        <v>333</v>
      </c>
      <c r="E2522" s="223">
        <v>20</v>
      </c>
      <c r="F2522" s="223">
        <v>7.3</v>
      </c>
      <c r="G2522" s="66" t="str">
        <f>IFERROR(VLOOKUP(B2522:B5562,'DOI TUONG'!$C$2:$E$1306,3,FALSE), "")</f>
        <v/>
      </c>
      <c r="H2522" s="66">
        <f t="shared" si="273"/>
        <v>0</v>
      </c>
      <c r="I2522" s="215">
        <f t="shared" si="274"/>
        <v>7.3</v>
      </c>
      <c r="J2522" s="223">
        <v>88</v>
      </c>
      <c r="K2522" s="66" t="str">
        <f t="shared" si="275"/>
        <v>Khá</v>
      </c>
      <c r="L2522" s="66">
        <f t="shared" si="276"/>
        <v>395000</v>
      </c>
      <c r="M2522" s="218" t="str">
        <f t="shared" si="270"/>
        <v/>
      </c>
      <c r="N2522" s="219" t="str">
        <f t="shared" si="271"/>
        <v/>
      </c>
      <c r="O2522" s="219">
        <f t="shared" si="272"/>
        <v>1</v>
      </c>
      <c r="Q2522" s="114">
        <v>1</v>
      </c>
    </row>
    <row r="2523" spans="1:17" ht="21.75" customHeight="1" x14ac:dyDescent="0.3">
      <c r="A2523" s="214">
        <f>SUBTOTAL(9,$Q$22:Q2522)+1</f>
        <v>2501</v>
      </c>
      <c r="B2523" s="223">
        <v>103140153</v>
      </c>
      <c r="C2523" s="223" t="s">
        <v>1785</v>
      </c>
      <c r="D2523" s="223" t="s">
        <v>1786</v>
      </c>
      <c r="E2523" s="223">
        <v>20</v>
      </c>
      <c r="F2523" s="223">
        <v>7.3</v>
      </c>
      <c r="G2523" s="66" t="str">
        <f>IFERROR(VLOOKUP(B2523:B5563,'DOI TUONG'!$C$2:$E$1306,3,FALSE), "")</f>
        <v/>
      </c>
      <c r="H2523" s="66">
        <f t="shared" si="273"/>
        <v>0</v>
      </c>
      <c r="I2523" s="215">
        <f t="shared" si="274"/>
        <v>7.3</v>
      </c>
      <c r="J2523" s="223">
        <v>88</v>
      </c>
      <c r="K2523" s="66" t="str">
        <f t="shared" si="275"/>
        <v>Khá</v>
      </c>
      <c r="L2523" s="66">
        <f t="shared" si="276"/>
        <v>395000</v>
      </c>
      <c r="M2523" s="218" t="str">
        <f t="shared" si="270"/>
        <v/>
      </c>
      <c r="N2523" s="219" t="str">
        <f t="shared" si="271"/>
        <v/>
      </c>
      <c r="O2523" s="219">
        <f t="shared" si="272"/>
        <v>1</v>
      </c>
      <c r="Q2523" s="114">
        <v>1</v>
      </c>
    </row>
    <row r="2524" spans="1:17" ht="21.75" customHeight="1" x14ac:dyDescent="0.3">
      <c r="A2524" s="214">
        <f>SUBTOTAL(9,$Q$22:Q2523)+1</f>
        <v>2502</v>
      </c>
      <c r="B2524" s="223">
        <v>107140142</v>
      </c>
      <c r="C2524" s="223" t="s">
        <v>3654</v>
      </c>
      <c r="D2524" s="223" t="s">
        <v>1998</v>
      </c>
      <c r="E2524" s="223">
        <v>22</v>
      </c>
      <c r="F2524" s="223">
        <v>7.3</v>
      </c>
      <c r="G2524" s="66" t="str">
        <f>IFERROR(VLOOKUP(B2524:B5564,'DOI TUONG'!$C$2:$E$1306,3,FALSE), "")</f>
        <v/>
      </c>
      <c r="H2524" s="66">
        <f t="shared" si="273"/>
        <v>0</v>
      </c>
      <c r="I2524" s="215">
        <f t="shared" si="274"/>
        <v>7.3</v>
      </c>
      <c r="J2524" s="223">
        <v>88</v>
      </c>
      <c r="K2524" s="66" t="str">
        <f t="shared" si="275"/>
        <v>Khá</v>
      </c>
      <c r="L2524" s="66">
        <f t="shared" si="276"/>
        <v>395000</v>
      </c>
      <c r="M2524" s="218" t="str">
        <f t="shared" ref="M2524:M2587" si="277">IF(K2524="Xuất sắc",1,"")</f>
        <v/>
      </c>
      <c r="N2524" s="219" t="str">
        <f t="shared" ref="N2524:N2587" si="278">IF(K2524="Giỏi",1,"")</f>
        <v/>
      </c>
      <c r="O2524" s="219">
        <f t="shared" ref="O2524:O2587" si="279">IF(K2524="Khá",1,"")</f>
        <v>1</v>
      </c>
      <c r="Q2524" s="114">
        <v>1</v>
      </c>
    </row>
    <row r="2525" spans="1:17" ht="21.75" customHeight="1" x14ac:dyDescent="0.3">
      <c r="A2525" s="214">
        <f>SUBTOTAL(9,$Q$22:Q2524)+1</f>
        <v>2503</v>
      </c>
      <c r="B2525" s="223">
        <v>121140054</v>
      </c>
      <c r="C2525" s="223" t="s">
        <v>3711</v>
      </c>
      <c r="D2525" s="223" t="s">
        <v>2118</v>
      </c>
      <c r="E2525" s="223">
        <v>21</v>
      </c>
      <c r="F2525" s="223">
        <v>7.3</v>
      </c>
      <c r="G2525" s="66" t="str">
        <f>IFERROR(VLOOKUP(B2525:B5565,'DOI TUONG'!$C$2:$E$1306,3,FALSE), "")</f>
        <v/>
      </c>
      <c r="H2525" s="66">
        <f t="shared" si="273"/>
        <v>0</v>
      </c>
      <c r="I2525" s="215">
        <f t="shared" si="274"/>
        <v>7.3</v>
      </c>
      <c r="J2525" s="223">
        <v>88</v>
      </c>
      <c r="K2525" s="66" t="str">
        <f t="shared" si="275"/>
        <v>Khá</v>
      </c>
      <c r="L2525" s="66">
        <f t="shared" si="276"/>
        <v>395000</v>
      </c>
      <c r="M2525" s="218" t="str">
        <f t="shared" si="277"/>
        <v/>
      </c>
      <c r="N2525" s="219" t="str">
        <f t="shared" si="278"/>
        <v/>
      </c>
      <c r="O2525" s="219">
        <f t="shared" si="279"/>
        <v>1</v>
      </c>
      <c r="Q2525" s="114">
        <v>1</v>
      </c>
    </row>
    <row r="2526" spans="1:17" ht="21.75" customHeight="1" x14ac:dyDescent="0.3">
      <c r="A2526" s="214">
        <f>SUBTOTAL(9,$Q$22:Q2525)+1</f>
        <v>2504</v>
      </c>
      <c r="B2526" s="223">
        <v>109120122</v>
      </c>
      <c r="C2526" s="223" t="s">
        <v>3886</v>
      </c>
      <c r="D2526" s="223" t="s">
        <v>247</v>
      </c>
      <c r="E2526" s="223">
        <v>17</v>
      </c>
      <c r="F2526" s="223">
        <v>7.3</v>
      </c>
      <c r="G2526" s="66" t="str">
        <f>IFERROR(VLOOKUP(B2526:B5566,'DOI TUONG'!$C$2:$E$1306,3,FALSE), "")</f>
        <v/>
      </c>
      <c r="H2526" s="66">
        <f t="shared" si="273"/>
        <v>0</v>
      </c>
      <c r="I2526" s="215">
        <f t="shared" si="274"/>
        <v>7.3</v>
      </c>
      <c r="J2526" s="223">
        <v>88</v>
      </c>
      <c r="K2526" s="66" t="str">
        <f t="shared" si="275"/>
        <v>Khá</v>
      </c>
      <c r="L2526" s="66">
        <f t="shared" si="276"/>
        <v>395000</v>
      </c>
      <c r="M2526" s="218" t="str">
        <f t="shared" si="277"/>
        <v/>
      </c>
      <c r="N2526" s="219" t="str">
        <f t="shared" si="278"/>
        <v/>
      </c>
      <c r="O2526" s="219">
        <f t="shared" si="279"/>
        <v>1</v>
      </c>
      <c r="Q2526" s="114">
        <v>1</v>
      </c>
    </row>
    <row r="2527" spans="1:17" ht="21.75" customHeight="1" x14ac:dyDescent="0.3">
      <c r="A2527" s="214">
        <f>SUBTOTAL(9,$Q$22:Q2526)+1</f>
        <v>2505</v>
      </c>
      <c r="B2527" s="223">
        <v>106110062</v>
      </c>
      <c r="C2527" s="223" t="s">
        <v>1966</v>
      </c>
      <c r="D2527" s="223" t="s">
        <v>335</v>
      </c>
      <c r="E2527" s="223">
        <v>15</v>
      </c>
      <c r="F2527" s="223">
        <v>7.3</v>
      </c>
      <c r="G2527" s="66" t="str">
        <f>IFERROR(VLOOKUP(B2527:B5567,'DOI TUONG'!$C$2:$E$1306,3,FALSE), "")</f>
        <v/>
      </c>
      <c r="H2527" s="66">
        <f t="shared" si="273"/>
        <v>0</v>
      </c>
      <c r="I2527" s="215">
        <f t="shared" si="274"/>
        <v>7.3</v>
      </c>
      <c r="J2527" s="223">
        <v>87</v>
      </c>
      <c r="K2527" s="66" t="str">
        <f t="shared" si="275"/>
        <v>Khá</v>
      </c>
      <c r="L2527" s="66">
        <f t="shared" si="276"/>
        <v>395000</v>
      </c>
      <c r="M2527" s="218" t="str">
        <f t="shared" si="277"/>
        <v/>
      </c>
      <c r="N2527" s="219" t="str">
        <f t="shared" si="278"/>
        <v/>
      </c>
      <c r="O2527" s="219">
        <f t="shared" si="279"/>
        <v>1</v>
      </c>
      <c r="Q2527" s="114">
        <v>1</v>
      </c>
    </row>
    <row r="2528" spans="1:17" ht="21.75" customHeight="1" x14ac:dyDescent="0.3">
      <c r="A2528" s="214">
        <f>SUBTOTAL(9,$Q$22:Q2527)+1</f>
        <v>2506</v>
      </c>
      <c r="B2528" s="223">
        <v>107120227</v>
      </c>
      <c r="C2528" s="223" t="s">
        <v>3655</v>
      </c>
      <c r="D2528" s="223" t="s">
        <v>36</v>
      </c>
      <c r="E2528" s="223">
        <v>18</v>
      </c>
      <c r="F2528" s="223">
        <v>7.3</v>
      </c>
      <c r="G2528" s="66" t="str">
        <f>IFERROR(VLOOKUP(B2528:B5568,'DOI TUONG'!$C$2:$E$1306,3,FALSE), "")</f>
        <v/>
      </c>
      <c r="H2528" s="66">
        <f t="shared" si="273"/>
        <v>0</v>
      </c>
      <c r="I2528" s="215">
        <f t="shared" si="274"/>
        <v>7.3</v>
      </c>
      <c r="J2528" s="223">
        <v>87</v>
      </c>
      <c r="K2528" s="66" t="str">
        <f t="shared" si="275"/>
        <v>Khá</v>
      </c>
      <c r="L2528" s="66">
        <f t="shared" si="276"/>
        <v>395000</v>
      </c>
      <c r="M2528" s="218" t="str">
        <f t="shared" si="277"/>
        <v/>
      </c>
      <c r="N2528" s="219" t="str">
        <f t="shared" si="278"/>
        <v/>
      </c>
      <c r="O2528" s="219">
        <f t="shared" si="279"/>
        <v>1</v>
      </c>
      <c r="Q2528" s="114">
        <v>1</v>
      </c>
    </row>
    <row r="2529" spans="1:17" ht="21.75" customHeight="1" x14ac:dyDescent="0.3">
      <c r="A2529" s="214">
        <f>SUBTOTAL(9,$Q$22:Q2528)+1</f>
        <v>2507</v>
      </c>
      <c r="B2529" s="223">
        <v>118140053</v>
      </c>
      <c r="C2529" s="223" t="s">
        <v>3844</v>
      </c>
      <c r="D2529" s="223" t="s">
        <v>2183</v>
      </c>
      <c r="E2529" s="223">
        <v>25</v>
      </c>
      <c r="F2529" s="223">
        <v>7.3</v>
      </c>
      <c r="G2529" s="66" t="str">
        <f>IFERROR(VLOOKUP(B2529:B5569,'DOI TUONG'!$C$2:$E$1306,3,FALSE), "")</f>
        <v/>
      </c>
      <c r="H2529" s="66">
        <f t="shared" si="273"/>
        <v>0</v>
      </c>
      <c r="I2529" s="215">
        <f t="shared" si="274"/>
        <v>7.3</v>
      </c>
      <c r="J2529" s="223">
        <v>87</v>
      </c>
      <c r="K2529" s="66" t="str">
        <f t="shared" si="275"/>
        <v>Khá</v>
      </c>
      <c r="L2529" s="66">
        <f t="shared" si="276"/>
        <v>395000</v>
      </c>
      <c r="M2529" s="218" t="str">
        <f t="shared" si="277"/>
        <v/>
      </c>
      <c r="N2529" s="219" t="str">
        <f t="shared" si="278"/>
        <v/>
      </c>
      <c r="O2529" s="219">
        <f t="shared" si="279"/>
        <v>1</v>
      </c>
      <c r="Q2529" s="114">
        <v>1</v>
      </c>
    </row>
    <row r="2530" spans="1:17" ht="21.75" customHeight="1" x14ac:dyDescent="0.3">
      <c r="A2530" s="214">
        <f>SUBTOTAL(9,$Q$22:Q2529)+1</f>
        <v>2508</v>
      </c>
      <c r="B2530" s="223">
        <v>110130167</v>
      </c>
      <c r="C2530" s="223" t="s">
        <v>2303</v>
      </c>
      <c r="D2530" s="223" t="s">
        <v>258</v>
      </c>
      <c r="E2530" s="223">
        <v>15.5</v>
      </c>
      <c r="F2530" s="223">
        <v>7.3</v>
      </c>
      <c r="G2530" s="66" t="str">
        <f>IFERROR(VLOOKUP(B2530:B5570,'DOI TUONG'!$C$2:$E$1306,3,FALSE), "")</f>
        <v/>
      </c>
      <c r="H2530" s="66">
        <f t="shared" si="273"/>
        <v>0</v>
      </c>
      <c r="I2530" s="215">
        <f t="shared" si="274"/>
        <v>7.3</v>
      </c>
      <c r="J2530" s="223">
        <v>87</v>
      </c>
      <c r="K2530" s="66" t="str">
        <f t="shared" si="275"/>
        <v>Khá</v>
      </c>
      <c r="L2530" s="66">
        <f t="shared" si="276"/>
        <v>395000</v>
      </c>
      <c r="M2530" s="218" t="str">
        <f t="shared" si="277"/>
        <v/>
      </c>
      <c r="N2530" s="219" t="str">
        <f t="shared" si="278"/>
        <v/>
      </c>
      <c r="O2530" s="219">
        <f t="shared" si="279"/>
        <v>1</v>
      </c>
      <c r="Q2530" s="114">
        <v>1</v>
      </c>
    </row>
    <row r="2531" spans="1:17" ht="21.75" customHeight="1" x14ac:dyDescent="0.3">
      <c r="A2531" s="214">
        <f>SUBTOTAL(9,$Q$22:Q2530)+1</f>
        <v>2509</v>
      </c>
      <c r="B2531" s="223">
        <v>110130201</v>
      </c>
      <c r="C2531" s="223" t="s">
        <v>1186</v>
      </c>
      <c r="D2531" s="223" t="s">
        <v>258</v>
      </c>
      <c r="E2531" s="223">
        <v>15.5</v>
      </c>
      <c r="F2531" s="223">
        <v>7.3</v>
      </c>
      <c r="G2531" s="66" t="str">
        <f>IFERROR(VLOOKUP(B2531:B5571,'DOI TUONG'!$C$2:$E$1306,3,FALSE), "")</f>
        <v/>
      </c>
      <c r="H2531" s="66">
        <f t="shared" si="273"/>
        <v>0</v>
      </c>
      <c r="I2531" s="215">
        <f t="shared" si="274"/>
        <v>7.3</v>
      </c>
      <c r="J2531" s="223">
        <v>87</v>
      </c>
      <c r="K2531" s="66" t="str">
        <f t="shared" si="275"/>
        <v>Khá</v>
      </c>
      <c r="L2531" s="66">
        <f t="shared" si="276"/>
        <v>395000</v>
      </c>
      <c r="M2531" s="218" t="str">
        <f t="shared" si="277"/>
        <v/>
      </c>
      <c r="N2531" s="219" t="str">
        <f t="shared" si="278"/>
        <v/>
      </c>
      <c r="O2531" s="219">
        <f t="shared" si="279"/>
        <v>1</v>
      </c>
      <c r="Q2531" s="114">
        <v>1</v>
      </c>
    </row>
    <row r="2532" spans="1:17" ht="21.75" customHeight="1" x14ac:dyDescent="0.3">
      <c r="A2532" s="214">
        <f>SUBTOTAL(9,$Q$22:Q2531)+1</f>
        <v>2510</v>
      </c>
      <c r="B2532" s="223">
        <v>104140027</v>
      </c>
      <c r="C2532" s="223" t="s">
        <v>3118</v>
      </c>
      <c r="D2532" s="223" t="s">
        <v>1726</v>
      </c>
      <c r="E2532" s="223">
        <v>18</v>
      </c>
      <c r="F2532" s="223">
        <v>7.3</v>
      </c>
      <c r="G2532" s="66" t="str">
        <f>IFERROR(VLOOKUP(B2532:B5572,'DOI TUONG'!$C$2:$E$1306,3,FALSE), "")</f>
        <v/>
      </c>
      <c r="H2532" s="66">
        <f t="shared" si="273"/>
        <v>0</v>
      </c>
      <c r="I2532" s="215">
        <f t="shared" si="274"/>
        <v>7.3</v>
      </c>
      <c r="J2532" s="223">
        <v>85</v>
      </c>
      <c r="K2532" s="66" t="str">
        <f t="shared" si="275"/>
        <v>Khá</v>
      </c>
      <c r="L2532" s="66">
        <f t="shared" si="276"/>
        <v>395000</v>
      </c>
      <c r="M2532" s="218" t="str">
        <f t="shared" si="277"/>
        <v/>
      </c>
      <c r="N2532" s="219" t="str">
        <f t="shared" si="278"/>
        <v/>
      </c>
      <c r="O2532" s="219">
        <f t="shared" si="279"/>
        <v>1</v>
      </c>
      <c r="Q2532" s="114">
        <v>1</v>
      </c>
    </row>
    <row r="2533" spans="1:17" ht="21.75" customHeight="1" x14ac:dyDescent="0.3">
      <c r="A2533" s="214">
        <f>SUBTOTAL(9,$Q$22:Q2532)+1</f>
        <v>2511</v>
      </c>
      <c r="B2533" s="223">
        <v>110120290</v>
      </c>
      <c r="C2533" s="223" t="s">
        <v>3984</v>
      </c>
      <c r="D2533" s="223" t="s">
        <v>50</v>
      </c>
      <c r="E2533" s="223">
        <v>18.5</v>
      </c>
      <c r="F2533" s="223">
        <v>7.3</v>
      </c>
      <c r="G2533" s="66" t="str">
        <f>IFERROR(VLOOKUP(B2533:B5573,'DOI TUONG'!$C$2:$E$1306,3,FALSE), "")</f>
        <v/>
      </c>
      <c r="H2533" s="66">
        <f t="shared" si="273"/>
        <v>0</v>
      </c>
      <c r="I2533" s="215">
        <f t="shared" si="274"/>
        <v>7.3</v>
      </c>
      <c r="J2533" s="223">
        <v>85</v>
      </c>
      <c r="K2533" s="66" t="str">
        <f t="shared" si="275"/>
        <v>Khá</v>
      </c>
      <c r="L2533" s="66">
        <f t="shared" si="276"/>
        <v>395000</v>
      </c>
      <c r="M2533" s="218" t="str">
        <f t="shared" si="277"/>
        <v/>
      </c>
      <c r="N2533" s="219" t="str">
        <f t="shared" si="278"/>
        <v/>
      </c>
      <c r="O2533" s="219">
        <f t="shared" si="279"/>
        <v>1</v>
      </c>
      <c r="Q2533" s="114">
        <v>1</v>
      </c>
    </row>
    <row r="2534" spans="1:17" ht="21.75" customHeight="1" x14ac:dyDescent="0.3">
      <c r="A2534" s="214">
        <f>SUBTOTAL(9,$Q$22:Q2533)+1</f>
        <v>2512</v>
      </c>
      <c r="B2534" s="223">
        <v>105120303</v>
      </c>
      <c r="C2534" s="223" t="s">
        <v>1724</v>
      </c>
      <c r="D2534" s="223" t="s">
        <v>153</v>
      </c>
      <c r="E2534" s="223">
        <v>17</v>
      </c>
      <c r="F2534" s="223">
        <v>7.3</v>
      </c>
      <c r="G2534" s="66" t="str">
        <f>IFERROR(VLOOKUP(B2534:B5574,'DOI TUONG'!$C$2:$E$1306,3,FALSE), "")</f>
        <v/>
      </c>
      <c r="H2534" s="66">
        <f t="shared" si="273"/>
        <v>0</v>
      </c>
      <c r="I2534" s="215">
        <f t="shared" si="274"/>
        <v>7.3</v>
      </c>
      <c r="J2534" s="223">
        <v>84</v>
      </c>
      <c r="K2534" s="66" t="str">
        <f t="shared" si="275"/>
        <v>Khá</v>
      </c>
      <c r="L2534" s="66">
        <f t="shared" si="276"/>
        <v>395000</v>
      </c>
      <c r="M2534" s="218" t="str">
        <f t="shared" si="277"/>
        <v/>
      </c>
      <c r="N2534" s="219" t="str">
        <f t="shared" si="278"/>
        <v/>
      </c>
      <c r="O2534" s="219">
        <f t="shared" si="279"/>
        <v>1</v>
      </c>
      <c r="Q2534" s="114">
        <v>1</v>
      </c>
    </row>
    <row r="2535" spans="1:17" ht="21.75" customHeight="1" x14ac:dyDescent="0.3">
      <c r="A2535" s="214">
        <f>SUBTOTAL(9,$Q$22:Q2534)+1</f>
        <v>2513</v>
      </c>
      <c r="B2535" s="223">
        <v>107140093</v>
      </c>
      <c r="C2535" s="223" t="s">
        <v>3656</v>
      </c>
      <c r="D2535" s="223" t="s">
        <v>2028</v>
      </c>
      <c r="E2535" s="223">
        <v>22</v>
      </c>
      <c r="F2535" s="223">
        <v>7.3</v>
      </c>
      <c r="G2535" s="66" t="str">
        <f>IFERROR(VLOOKUP(B2535:B5575,'DOI TUONG'!$C$2:$E$1306,3,FALSE), "")</f>
        <v/>
      </c>
      <c r="H2535" s="66">
        <f t="shared" si="273"/>
        <v>0</v>
      </c>
      <c r="I2535" s="215">
        <f t="shared" si="274"/>
        <v>7.3</v>
      </c>
      <c r="J2535" s="223">
        <v>84</v>
      </c>
      <c r="K2535" s="66" t="str">
        <f t="shared" si="275"/>
        <v>Khá</v>
      </c>
      <c r="L2535" s="66">
        <f t="shared" si="276"/>
        <v>395000</v>
      </c>
      <c r="M2535" s="218" t="str">
        <f t="shared" si="277"/>
        <v/>
      </c>
      <c r="N2535" s="219" t="str">
        <f t="shared" si="278"/>
        <v/>
      </c>
      <c r="O2535" s="219">
        <f t="shared" si="279"/>
        <v>1</v>
      </c>
      <c r="Q2535" s="114">
        <v>1</v>
      </c>
    </row>
    <row r="2536" spans="1:17" ht="21.75" customHeight="1" x14ac:dyDescent="0.3">
      <c r="A2536" s="214">
        <f>SUBTOTAL(9,$Q$22:Q2535)+1</f>
        <v>2514</v>
      </c>
      <c r="B2536" s="223">
        <v>104140147</v>
      </c>
      <c r="C2536" s="223" t="s">
        <v>3119</v>
      </c>
      <c r="D2536" s="223" t="s">
        <v>1717</v>
      </c>
      <c r="E2536" s="223">
        <v>16</v>
      </c>
      <c r="F2536" s="223">
        <v>7.3</v>
      </c>
      <c r="G2536" s="66" t="str">
        <f>IFERROR(VLOOKUP(B2536:B5576,'DOI TUONG'!$C$2:$E$1306,3,FALSE), "")</f>
        <v/>
      </c>
      <c r="H2536" s="66">
        <f t="shared" si="273"/>
        <v>0</v>
      </c>
      <c r="I2536" s="215">
        <f t="shared" si="274"/>
        <v>7.3</v>
      </c>
      <c r="J2536" s="223">
        <v>83</v>
      </c>
      <c r="K2536" s="66" t="str">
        <f t="shared" si="275"/>
        <v>Khá</v>
      </c>
      <c r="L2536" s="66">
        <f t="shared" si="276"/>
        <v>395000</v>
      </c>
      <c r="M2536" s="218" t="str">
        <f t="shared" si="277"/>
        <v/>
      </c>
      <c r="N2536" s="219" t="str">
        <f t="shared" si="278"/>
        <v/>
      </c>
      <c r="O2536" s="219">
        <f t="shared" si="279"/>
        <v>1</v>
      </c>
      <c r="Q2536" s="114">
        <v>1</v>
      </c>
    </row>
    <row r="2537" spans="1:17" ht="21.75" customHeight="1" x14ac:dyDescent="0.3">
      <c r="A2537" s="214">
        <f>SUBTOTAL(9,$Q$22:Q2536)+1</f>
        <v>2515</v>
      </c>
      <c r="B2537" s="223">
        <v>107140184</v>
      </c>
      <c r="C2537" s="223" t="s">
        <v>3657</v>
      </c>
      <c r="D2537" s="223" t="s">
        <v>1991</v>
      </c>
      <c r="E2537" s="223">
        <v>18</v>
      </c>
      <c r="F2537" s="223">
        <v>7.3</v>
      </c>
      <c r="G2537" s="66" t="str">
        <f>IFERROR(VLOOKUP(B2537:B5577,'DOI TUONG'!$C$2:$E$1306,3,FALSE), "")</f>
        <v/>
      </c>
      <c r="H2537" s="66">
        <f t="shared" si="273"/>
        <v>0</v>
      </c>
      <c r="I2537" s="215">
        <f t="shared" si="274"/>
        <v>7.3</v>
      </c>
      <c r="J2537" s="223">
        <v>83</v>
      </c>
      <c r="K2537" s="66" t="str">
        <f t="shared" si="275"/>
        <v>Khá</v>
      </c>
      <c r="L2537" s="66">
        <f t="shared" si="276"/>
        <v>395000</v>
      </c>
      <c r="M2537" s="218" t="str">
        <f t="shared" si="277"/>
        <v/>
      </c>
      <c r="N2537" s="219" t="str">
        <f t="shared" si="278"/>
        <v/>
      </c>
      <c r="O2537" s="219">
        <f t="shared" si="279"/>
        <v>1</v>
      </c>
      <c r="Q2537" s="114">
        <v>1</v>
      </c>
    </row>
    <row r="2538" spans="1:17" ht="21.75" customHeight="1" x14ac:dyDescent="0.3">
      <c r="A2538" s="214">
        <f>SUBTOTAL(9,$Q$22:Q2537)+1</f>
        <v>2516</v>
      </c>
      <c r="B2538" s="223">
        <v>101110343</v>
      </c>
      <c r="C2538" s="223" t="s">
        <v>3221</v>
      </c>
      <c r="D2538" s="223" t="s">
        <v>270</v>
      </c>
      <c r="E2538" s="223">
        <v>20</v>
      </c>
      <c r="F2538" s="223">
        <v>7.3</v>
      </c>
      <c r="G2538" s="66" t="str">
        <f>IFERROR(VLOOKUP(B2538:B5578,'DOI TUONG'!$C$2:$E$1306,3,FALSE), "")</f>
        <v/>
      </c>
      <c r="H2538" s="66">
        <f t="shared" si="273"/>
        <v>0</v>
      </c>
      <c r="I2538" s="215">
        <f t="shared" si="274"/>
        <v>7.3</v>
      </c>
      <c r="J2538" s="223">
        <v>82</v>
      </c>
      <c r="K2538" s="66" t="str">
        <f t="shared" si="275"/>
        <v>Khá</v>
      </c>
      <c r="L2538" s="66">
        <f t="shared" si="276"/>
        <v>395000</v>
      </c>
      <c r="M2538" s="218" t="str">
        <f t="shared" si="277"/>
        <v/>
      </c>
      <c r="N2538" s="219" t="str">
        <f t="shared" si="278"/>
        <v/>
      </c>
      <c r="O2538" s="219">
        <f t="shared" si="279"/>
        <v>1</v>
      </c>
      <c r="Q2538" s="114">
        <v>1</v>
      </c>
    </row>
    <row r="2539" spans="1:17" ht="21.75" customHeight="1" x14ac:dyDescent="0.3">
      <c r="A2539" s="214">
        <f>SUBTOTAL(9,$Q$22:Q2538)+1</f>
        <v>2517</v>
      </c>
      <c r="B2539" s="223">
        <v>107120283</v>
      </c>
      <c r="C2539" s="223" t="s">
        <v>3658</v>
      </c>
      <c r="D2539" s="223" t="s">
        <v>77</v>
      </c>
      <c r="E2539" s="223">
        <v>19</v>
      </c>
      <c r="F2539" s="223">
        <v>7.3</v>
      </c>
      <c r="G2539" s="66" t="str">
        <f>IFERROR(VLOOKUP(B2539:B5579,'DOI TUONG'!$C$2:$E$1306,3,FALSE), "")</f>
        <v/>
      </c>
      <c r="H2539" s="66">
        <f t="shared" si="273"/>
        <v>0</v>
      </c>
      <c r="I2539" s="215">
        <f t="shared" si="274"/>
        <v>7.3</v>
      </c>
      <c r="J2539" s="223">
        <v>78</v>
      </c>
      <c r="K2539" s="66" t="str">
        <f t="shared" si="275"/>
        <v>Khá</v>
      </c>
      <c r="L2539" s="66">
        <f t="shared" si="276"/>
        <v>395000</v>
      </c>
      <c r="M2539" s="218" t="str">
        <f t="shared" si="277"/>
        <v/>
      </c>
      <c r="N2539" s="219" t="str">
        <f t="shared" si="278"/>
        <v/>
      </c>
      <c r="O2539" s="219">
        <f t="shared" si="279"/>
        <v>1</v>
      </c>
      <c r="Q2539" s="114">
        <v>1</v>
      </c>
    </row>
    <row r="2540" spans="1:17" ht="21.75" customHeight="1" x14ac:dyDescent="0.3">
      <c r="A2540" s="214">
        <f>SUBTOTAL(9,$Q$22:Q2539)+1</f>
        <v>2518</v>
      </c>
      <c r="B2540" s="223">
        <v>106110278</v>
      </c>
      <c r="C2540" s="223" t="s">
        <v>3565</v>
      </c>
      <c r="D2540" s="223" t="s">
        <v>228</v>
      </c>
      <c r="E2540" s="223">
        <v>15</v>
      </c>
      <c r="F2540" s="223">
        <v>7.29</v>
      </c>
      <c r="G2540" s="66" t="str">
        <f>IFERROR(VLOOKUP(B2540:B5580,'DOI TUONG'!$C$2:$E$1306,3,FALSE), "")</f>
        <v/>
      </c>
      <c r="H2540" s="66">
        <f t="shared" si="273"/>
        <v>0</v>
      </c>
      <c r="I2540" s="215">
        <f t="shared" si="274"/>
        <v>7.29</v>
      </c>
      <c r="J2540" s="223">
        <v>91</v>
      </c>
      <c r="K2540" s="66" t="str">
        <f t="shared" si="275"/>
        <v>Khá</v>
      </c>
      <c r="L2540" s="66">
        <f t="shared" si="276"/>
        <v>395000</v>
      </c>
      <c r="M2540" s="218" t="str">
        <f t="shared" si="277"/>
        <v/>
      </c>
      <c r="N2540" s="219" t="str">
        <f t="shared" si="278"/>
        <v/>
      </c>
      <c r="O2540" s="219">
        <f t="shared" si="279"/>
        <v>1</v>
      </c>
      <c r="Q2540" s="114">
        <v>1</v>
      </c>
    </row>
    <row r="2541" spans="1:17" ht="21.75" customHeight="1" x14ac:dyDescent="0.3">
      <c r="A2541" s="214">
        <f>SUBTOTAL(9,$Q$22:Q2540)+1</f>
        <v>2519</v>
      </c>
      <c r="B2541" s="223">
        <v>117140057</v>
      </c>
      <c r="C2541" s="223" t="s">
        <v>2043</v>
      </c>
      <c r="D2541" s="223" t="s">
        <v>2144</v>
      </c>
      <c r="E2541" s="223">
        <v>18</v>
      </c>
      <c r="F2541" s="223">
        <v>7.09</v>
      </c>
      <c r="G2541" s="66" t="str">
        <f>IFERROR(VLOOKUP(B2541:B5581,'DOI TUONG'!$C$2:$E$1306,3,FALSE), "")</f>
        <v>LP</v>
      </c>
      <c r="H2541" s="66">
        <f t="shared" si="273"/>
        <v>0.2</v>
      </c>
      <c r="I2541" s="215">
        <f t="shared" si="274"/>
        <v>7.29</v>
      </c>
      <c r="J2541" s="223">
        <v>91</v>
      </c>
      <c r="K2541" s="66" t="str">
        <f t="shared" si="275"/>
        <v>Khá</v>
      </c>
      <c r="L2541" s="66">
        <f t="shared" si="276"/>
        <v>395000</v>
      </c>
      <c r="M2541" s="218" t="str">
        <f t="shared" si="277"/>
        <v/>
      </c>
      <c r="N2541" s="219" t="str">
        <f t="shared" si="278"/>
        <v/>
      </c>
      <c r="O2541" s="219">
        <f t="shared" si="279"/>
        <v>1</v>
      </c>
      <c r="Q2541" s="114">
        <v>1</v>
      </c>
    </row>
    <row r="2542" spans="1:17" ht="21.75" customHeight="1" x14ac:dyDescent="0.3">
      <c r="A2542" s="214">
        <f>SUBTOTAL(9,$Q$22:Q2541)+1</f>
        <v>2520</v>
      </c>
      <c r="B2542" s="223">
        <v>104120142</v>
      </c>
      <c r="C2542" s="223" t="s">
        <v>483</v>
      </c>
      <c r="D2542" s="223" t="s">
        <v>239</v>
      </c>
      <c r="E2542" s="223">
        <v>15</v>
      </c>
      <c r="F2542" s="223">
        <v>7.29</v>
      </c>
      <c r="G2542" s="66" t="str">
        <f>IFERROR(VLOOKUP(B2542:B5582,'DOI TUONG'!$C$2:$E$1306,3,FALSE), "")</f>
        <v/>
      </c>
      <c r="H2542" s="66">
        <f t="shared" si="273"/>
        <v>0</v>
      </c>
      <c r="I2542" s="215">
        <f t="shared" si="274"/>
        <v>7.29</v>
      </c>
      <c r="J2542" s="223">
        <v>90</v>
      </c>
      <c r="K2542" s="66" t="str">
        <f t="shared" si="275"/>
        <v>Khá</v>
      </c>
      <c r="L2542" s="66">
        <f t="shared" si="276"/>
        <v>395000</v>
      </c>
      <c r="M2542" s="218" t="str">
        <f t="shared" si="277"/>
        <v/>
      </c>
      <c r="N2542" s="219" t="str">
        <f t="shared" si="278"/>
        <v/>
      </c>
      <c r="O2542" s="219">
        <f t="shared" si="279"/>
        <v>1</v>
      </c>
      <c r="Q2542" s="114">
        <v>1</v>
      </c>
    </row>
    <row r="2543" spans="1:17" ht="21.75" customHeight="1" x14ac:dyDescent="0.3">
      <c r="A2543" s="214">
        <f>SUBTOTAL(9,$Q$22:Q2542)+1</f>
        <v>2521</v>
      </c>
      <c r="B2543" s="223">
        <v>117110114</v>
      </c>
      <c r="C2543" s="223" t="s">
        <v>1405</v>
      </c>
      <c r="D2543" s="223" t="s">
        <v>297</v>
      </c>
      <c r="E2543" s="223">
        <v>17</v>
      </c>
      <c r="F2543" s="223">
        <v>7.29</v>
      </c>
      <c r="G2543" s="66" t="str">
        <f>IFERROR(VLOOKUP(B2543:B5583,'DOI TUONG'!$C$2:$E$1306,3,FALSE), "")</f>
        <v/>
      </c>
      <c r="H2543" s="66">
        <f t="shared" si="273"/>
        <v>0</v>
      </c>
      <c r="I2543" s="215">
        <f t="shared" si="274"/>
        <v>7.29</v>
      </c>
      <c r="J2543" s="223">
        <v>89</v>
      </c>
      <c r="K2543" s="66" t="str">
        <f t="shared" si="275"/>
        <v>Khá</v>
      </c>
      <c r="L2543" s="66">
        <f t="shared" si="276"/>
        <v>395000</v>
      </c>
      <c r="M2543" s="218" t="str">
        <f t="shared" si="277"/>
        <v/>
      </c>
      <c r="N2543" s="219" t="str">
        <f t="shared" si="278"/>
        <v/>
      </c>
      <c r="O2543" s="219">
        <f t="shared" si="279"/>
        <v>1</v>
      </c>
      <c r="Q2543" s="114">
        <v>1</v>
      </c>
    </row>
    <row r="2544" spans="1:17" ht="21.75" customHeight="1" x14ac:dyDescent="0.3">
      <c r="A2544" s="214">
        <f>SUBTOTAL(9,$Q$22:Q2543)+1</f>
        <v>2522</v>
      </c>
      <c r="B2544" s="223">
        <v>101130201</v>
      </c>
      <c r="C2544" s="223" t="s">
        <v>188</v>
      </c>
      <c r="D2544" s="223" t="s">
        <v>263</v>
      </c>
      <c r="E2544" s="223">
        <v>17.5</v>
      </c>
      <c r="F2544" s="223">
        <v>7.29</v>
      </c>
      <c r="G2544" s="66" t="str">
        <f>IFERROR(VLOOKUP(B2544:B5584,'DOI TUONG'!$C$2:$E$1306,3,FALSE), "")</f>
        <v/>
      </c>
      <c r="H2544" s="66">
        <f t="shared" si="273"/>
        <v>0</v>
      </c>
      <c r="I2544" s="215">
        <f t="shared" si="274"/>
        <v>7.29</v>
      </c>
      <c r="J2544" s="223">
        <v>88</v>
      </c>
      <c r="K2544" s="66" t="str">
        <f t="shared" si="275"/>
        <v>Khá</v>
      </c>
      <c r="L2544" s="66">
        <f t="shared" si="276"/>
        <v>395000</v>
      </c>
      <c r="M2544" s="218" t="str">
        <f t="shared" si="277"/>
        <v/>
      </c>
      <c r="N2544" s="219" t="str">
        <f t="shared" si="278"/>
        <v/>
      </c>
      <c r="O2544" s="219">
        <f t="shared" si="279"/>
        <v>1</v>
      </c>
      <c r="Q2544" s="114">
        <v>1</v>
      </c>
    </row>
    <row r="2545" spans="1:17" ht="21.75" customHeight="1" x14ac:dyDescent="0.3">
      <c r="A2545" s="214">
        <f>SUBTOTAL(9,$Q$22:Q2544)+1</f>
        <v>2523</v>
      </c>
      <c r="B2545" s="223">
        <v>105120313</v>
      </c>
      <c r="C2545" s="223" t="s">
        <v>3513</v>
      </c>
      <c r="D2545" s="223" t="s">
        <v>43</v>
      </c>
      <c r="E2545" s="223">
        <v>19.5</v>
      </c>
      <c r="F2545" s="223">
        <v>7.29</v>
      </c>
      <c r="G2545" s="66" t="str">
        <f>IFERROR(VLOOKUP(B2545:B5585,'DOI TUONG'!$C$2:$E$1306,3,FALSE), "")</f>
        <v/>
      </c>
      <c r="H2545" s="66">
        <f t="shared" si="273"/>
        <v>0</v>
      </c>
      <c r="I2545" s="215">
        <f t="shared" si="274"/>
        <v>7.29</v>
      </c>
      <c r="J2545" s="223">
        <v>88</v>
      </c>
      <c r="K2545" s="66" t="str">
        <f t="shared" si="275"/>
        <v>Khá</v>
      </c>
      <c r="L2545" s="66">
        <f t="shared" si="276"/>
        <v>395000</v>
      </c>
      <c r="M2545" s="218" t="str">
        <f t="shared" si="277"/>
        <v/>
      </c>
      <c r="N2545" s="219" t="str">
        <f t="shared" si="278"/>
        <v/>
      </c>
      <c r="O2545" s="219">
        <f t="shared" si="279"/>
        <v>1</v>
      </c>
      <c r="Q2545" s="114">
        <v>1</v>
      </c>
    </row>
    <row r="2546" spans="1:17" ht="21.75" customHeight="1" x14ac:dyDescent="0.3">
      <c r="A2546" s="214">
        <f>SUBTOTAL(9,$Q$22:Q2545)+1</f>
        <v>2524</v>
      </c>
      <c r="B2546" s="223">
        <v>106140115</v>
      </c>
      <c r="C2546" s="223" t="s">
        <v>1972</v>
      </c>
      <c r="D2546" s="223" t="s">
        <v>1958</v>
      </c>
      <c r="E2546" s="223">
        <v>20</v>
      </c>
      <c r="F2546" s="223">
        <v>7.29</v>
      </c>
      <c r="G2546" s="66" t="str">
        <f>IFERROR(VLOOKUP(B2546:B5586,'DOI TUONG'!$C$2:$E$1306,3,FALSE), "")</f>
        <v/>
      </c>
      <c r="H2546" s="66">
        <f t="shared" si="273"/>
        <v>0</v>
      </c>
      <c r="I2546" s="215">
        <f t="shared" si="274"/>
        <v>7.29</v>
      </c>
      <c r="J2546" s="223">
        <v>87</v>
      </c>
      <c r="K2546" s="66" t="str">
        <f t="shared" si="275"/>
        <v>Khá</v>
      </c>
      <c r="L2546" s="66">
        <f t="shared" si="276"/>
        <v>395000</v>
      </c>
      <c r="M2546" s="218" t="str">
        <f t="shared" si="277"/>
        <v/>
      </c>
      <c r="N2546" s="219" t="str">
        <f t="shared" si="278"/>
        <v/>
      </c>
      <c r="O2546" s="219">
        <f t="shared" si="279"/>
        <v>1</v>
      </c>
      <c r="Q2546" s="114">
        <v>1</v>
      </c>
    </row>
    <row r="2547" spans="1:17" ht="21.75" customHeight="1" x14ac:dyDescent="0.3">
      <c r="A2547" s="214">
        <f>SUBTOTAL(9,$Q$22:Q2546)+1</f>
        <v>2525</v>
      </c>
      <c r="B2547" s="223">
        <v>117110149</v>
      </c>
      <c r="C2547" s="223" t="s">
        <v>269</v>
      </c>
      <c r="D2547" s="223" t="s">
        <v>297</v>
      </c>
      <c r="E2547" s="223">
        <v>19</v>
      </c>
      <c r="F2547" s="223">
        <v>7.29</v>
      </c>
      <c r="G2547" s="66" t="str">
        <f>IFERROR(VLOOKUP(B2547:B5587,'DOI TUONG'!$C$2:$E$1306,3,FALSE), "")</f>
        <v/>
      </c>
      <c r="H2547" s="66">
        <f t="shared" si="273"/>
        <v>0</v>
      </c>
      <c r="I2547" s="215">
        <f t="shared" si="274"/>
        <v>7.29</v>
      </c>
      <c r="J2547" s="223">
        <v>86</v>
      </c>
      <c r="K2547" s="66" t="str">
        <f t="shared" si="275"/>
        <v>Khá</v>
      </c>
      <c r="L2547" s="66">
        <f t="shared" si="276"/>
        <v>395000</v>
      </c>
      <c r="M2547" s="218" t="str">
        <f t="shared" si="277"/>
        <v/>
      </c>
      <c r="N2547" s="219" t="str">
        <f t="shared" si="278"/>
        <v/>
      </c>
      <c r="O2547" s="219">
        <f t="shared" si="279"/>
        <v>1</v>
      </c>
      <c r="Q2547" s="114">
        <v>1</v>
      </c>
    </row>
    <row r="2548" spans="1:17" ht="21.75" customHeight="1" x14ac:dyDescent="0.3">
      <c r="A2548" s="214">
        <f>SUBTOTAL(9,$Q$22:Q2547)+1</f>
        <v>2526</v>
      </c>
      <c r="B2548" s="223">
        <v>101110440</v>
      </c>
      <c r="C2548" s="223" t="s">
        <v>3222</v>
      </c>
      <c r="D2548" s="223" t="s">
        <v>100</v>
      </c>
      <c r="E2548" s="223">
        <v>26</v>
      </c>
      <c r="F2548" s="223">
        <v>7.29</v>
      </c>
      <c r="G2548" s="66" t="str">
        <f>IFERROR(VLOOKUP(B2548:B5588,'DOI TUONG'!$C$2:$E$1306,3,FALSE), "")</f>
        <v/>
      </c>
      <c r="H2548" s="66">
        <f t="shared" si="273"/>
        <v>0</v>
      </c>
      <c r="I2548" s="215">
        <f t="shared" si="274"/>
        <v>7.29</v>
      </c>
      <c r="J2548" s="223">
        <v>85</v>
      </c>
      <c r="K2548" s="66" t="str">
        <f t="shared" si="275"/>
        <v>Khá</v>
      </c>
      <c r="L2548" s="66">
        <f t="shared" si="276"/>
        <v>395000</v>
      </c>
      <c r="M2548" s="218" t="str">
        <f t="shared" si="277"/>
        <v/>
      </c>
      <c r="N2548" s="219" t="str">
        <f t="shared" si="278"/>
        <v/>
      </c>
      <c r="O2548" s="219">
        <f t="shared" si="279"/>
        <v>1</v>
      </c>
      <c r="Q2548" s="114">
        <v>1</v>
      </c>
    </row>
    <row r="2549" spans="1:17" ht="21.75" customHeight="1" x14ac:dyDescent="0.3">
      <c r="A2549" s="214">
        <f>SUBTOTAL(9,$Q$22:Q2548)+1</f>
        <v>2527</v>
      </c>
      <c r="B2549" s="223">
        <v>101110469</v>
      </c>
      <c r="C2549" s="223" t="s">
        <v>1614</v>
      </c>
      <c r="D2549" s="223" t="s">
        <v>100</v>
      </c>
      <c r="E2549" s="223">
        <v>23</v>
      </c>
      <c r="F2549" s="223">
        <v>7.29</v>
      </c>
      <c r="G2549" s="66" t="str">
        <f>IFERROR(VLOOKUP(B2549:B5589,'DOI TUONG'!$C$2:$E$1306,3,FALSE), "")</f>
        <v/>
      </c>
      <c r="H2549" s="66">
        <f t="shared" si="273"/>
        <v>0</v>
      </c>
      <c r="I2549" s="215">
        <f t="shared" si="274"/>
        <v>7.29</v>
      </c>
      <c r="J2549" s="223">
        <v>85</v>
      </c>
      <c r="K2549" s="66" t="str">
        <f t="shared" si="275"/>
        <v>Khá</v>
      </c>
      <c r="L2549" s="66">
        <f t="shared" si="276"/>
        <v>395000</v>
      </c>
      <c r="M2549" s="218" t="str">
        <f t="shared" si="277"/>
        <v/>
      </c>
      <c r="N2549" s="219" t="str">
        <f t="shared" si="278"/>
        <v/>
      </c>
      <c r="O2549" s="219">
        <f t="shared" si="279"/>
        <v>1</v>
      </c>
      <c r="Q2549" s="114">
        <v>1</v>
      </c>
    </row>
    <row r="2550" spans="1:17" ht="21.75" customHeight="1" x14ac:dyDescent="0.3">
      <c r="A2550" s="214">
        <f>SUBTOTAL(9,$Q$22:Q2549)+1</f>
        <v>2528</v>
      </c>
      <c r="B2550" s="223">
        <v>103130062</v>
      </c>
      <c r="C2550" s="223" t="s">
        <v>3289</v>
      </c>
      <c r="D2550" s="223" t="s">
        <v>207</v>
      </c>
      <c r="E2550" s="223">
        <v>20</v>
      </c>
      <c r="F2550" s="223">
        <v>7.29</v>
      </c>
      <c r="G2550" s="66" t="str">
        <f>IFERROR(VLOOKUP(B2550:B5590,'DOI TUONG'!$C$2:$E$1306,3,FALSE), "")</f>
        <v/>
      </c>
      <c r="H2550" s="66">
        <f t="shared" si="273"/>
        <v>0</v>
      </c>
      <c r="I2550" s="215">
        <f t="shared" si="274"/>
        <v>7.29</v>
      </c>
      <c r="J2550" s="223">
        <v>85</v>
      </c>
      <c r="K2550" s="66" t="str">
        <f t="shared" si="275"/>
        <v>Khá</v>
      </c>
      <c r="L2550" s="66">
        <f t="shared" si="276"/>
        <v>395000</v>
      </c>
      <c r="M2550" s="218" t="str">
        <f t="shared" si="277"/>
        <v/>
      </c>
      <c r="N2550" s="219" t="str">
        <f t="shared" si="278"/>
        <v/>
      </c>
      <c r="O2550" s="219">
        <f t="shared" si="279"/>
        <v>1</v>
      </c>
      <c r="Q2550" s="114">
        <v>1</v>
      </c>
    </row>
    <row r="2551" spans="1:17" ht="21.75" customHeight="1" x14ac:dyDescent="0.3">
      <c r="A2551" s="214">
        <f>SUBTOTAL(9,$Q$22:Q2550)+1</f>
        <v>2529</v>
      </c>
      <c r="B2551" s="223">
        <v>121120074</v>
      </c>
      <c r="C2551" s="223" t="s">
        <v>3712</v>
      </c>
      <c r="D2551" s="223" t="s">
        <v>229</v>
      </c>
      <c r="E2551" s="223">
        <v>19</v>
      </c>
      <c r="F2551" s="223">
        <v>7.29</v>
      </c>
      <c r="G2551" s="66" t="str">
        <f>IFERROR(VLOOKUP(B2551:B5591,'DOI TUONG'!$C$2:$E$1306,3,FALSE), "")</f>
        <v/>
      </c>
      <c r="H2551" s="66">
        <f t="shared" si="273"/>
        <v>0</v>
      </c>
      <c r="I2551" s="215">
        <f t="shared" si="274"/>
        <v>7.29</v>
      </c>
      <c r="J2551" s="223">
        <v>85</v>
      </c>
      <c r="K2551" s="66" t="str">
        <f t="shared" si="275"/>
        <v>Khá</v>
      </c>
      <c r="L2551" s="66">
        <f t="shared" si="276"/>
        <v>395000</v>
      </c>
      <c r="M2551" s="218" t="str">
        <f t="shared" si="277"/>
        <v/>
      </c>
      <c r="N2551" s="219" t="str">
        <f t="shared" si="278"/>
        <v/>
      </c>
      <c r="O2551" s="219">
        <f t="shared" si="279"/>
        <v>1</v>
      </c>
      <c r="Q2551" s="114">
        <v>1</v>
      </c>
    </row>
    <row r="2552" spans="1:17" ht="21.75" customHeight="1" x14ac:dyDescent="0.3">
      <c r="A2552" s="214">
        <f>SUBTOTAL(9,$Q$22:Q2551)+1</f>
        <v>2530</v>
      </c>
      <c r="B2552" s="223">
        <v>110110113</v>
      </c>
      <c r="C2552" s="223" t="s">
        <v>3985</v>
      </c>
      <c r="D2552" s="223" t="s">
        <v>214</v>
      </c>
      <c r="E2552" s="223">
        <v>18</v>
      </c>
      <c r="F2552" s="223">
        <v>7.29</v>
      </c>
      <c r="G2552" s="66" t="str">
        <f>IFERROR(VLOOKUP(B2552:B5592,'DOI TUONG'!$C$2:$E$1306,3,FALSE), "")</f>
        <v/>
      </c>
      <c r="H2552" s="66">
        <f t="shared" si="273"/>
        <v>0</v>
      </c>
      <c r="I2552" s="215">
        <f t="shared" si="274"/>
        <v>7.29</v>
      </c>
      <c r="J2552" s="223">
        <v>85</v>
      </c>
      <c r="K2552" s="66" t="str">
        <f t="shared" si="275"/>
        <v>Khá</v>
      </c>
      <c r="L2552" s="66">
        <f t="shared" si="276"/>
        <v>395000</v>
      </c>
      <c r="M2552" s="218" t="str">
        <f t="shared" si="277"/>
        <v/>
      </c>
      <c r="N2552" s="219" t="str">
        <f t="shared" si="278"/>
        <v/>
      </c>
      <c r="O2552" s="219">
        <f t="shared" si="279"/>
        <v>1</v>
      </c>
      <c r="Q2552" s="114">
        <v>1</v>
      </c>
    </row>
    <row r="2553" spans="1:17" ht="21.75" customHeight="1" x14ac:dyDescent="0.3">
      <c r="A2553" s="214">
        <f>SUBTOTAL(9,$Q$22:Q2552)+1</f>
        <v>2531</v>
      </c>
      <c r="B2553" s="223">
        <v>110110126</v>
      </c>
      <c r="C2553" s="223" t="s">
        <v>2369</v>
      </c>
      <c r="D2553" s="223" t="s">
        <v>214</v>
      </c>
      <c r="E2553" s="223">
        <v>18</v>
      </c>
      <c r="F2553" s="223">
        <v>7.29</v>
      </c>
      <c r="G2553" s="66" t="str">
        <f>IFERROR(VLOOKUP(B2553:B5593,'DOI TUONG'!$C$2:$E$1306,3,FALSE), "")</f>
        <v/>
      </c>
      <c r="H2553" s="66">
        <f t="shared" si="273"/>
        <v>0</v>
      </c>
      <c r="I2553" s="215">
        <f t="shared" si="274"/>
        <v>7.29</v>
      </c>
      <c r="J2553" s="223">
        <v>85</v>
      </c>
      <c r="K2553" s="66" t="str">
        <f t="shared" si="275"/>
        <v>Khá</v>
      </c>
      <c r="L2553" s="66">
        <f t="shared" si="276"/>
        <v>395000</v>
      </c>
      <c r="M2553" s="218" t="str">
        <f t="shared" si="277"/>
        <v/>
      </c>
      <c r="N2553" s="219" t="str">
        <f t="shared" si="278"/>
        <v/>
      </c>
      <c r="O2553" s="219">
        <f t="shared" si="279"/>
        <v>1</v>
      </c>
      <c r="Q2553" s="114">
        <v>1</v>
      </c>
    </row>
    <row r="2554" spans="1:17" ht="21.75" customHeight="1" x14ac:dyDescent="0.3">
      <c r="A2554" s="214">
        <f>SUBTOTAL(9,$Q$22:Q2553)+1</f>
        <v>2532</v>
      </c>
      <c r="B2554" s="223">
        <v>117130150</v>
      </c>
      <c r="C2554" s="223" t="s">
        <v>2177</v>
      </c>
      <c r="D2554" s="223" t="s">
        <v>70</v>
      </c>
      <c r="E2554" s="223">
        <v>18</v>
      </c>
      <c r="F2554" s="223">
        <v>7.29</v>
      </c>
      <c r="G2554" s="66" t="str">
        <f>IFERROR(VLOOKUP(B2554:B5594,'DOI TUONG'!$C$2:$E$1306,3,FALSE), "")</f>
        <v/>
      </c>
      <c r="H2554" s="66">
        <f t="shared" si="273"/>
        <v>0</v>
      </c>
      <c r="I2554" s="215">
        <f t="shared" si="274"/>
        <v>7.29</v>
      </c>
      <c r="J2554" s="223">
        <v>84</v>
      </c>
      <c r="K2554" s="66" t="str">
        <f t="shared" si="275"/>
        <v>Khá</v>
      </c>
      <c r="L2554" s="66">
        <f t="shared" si="276"/>
        <v>395000</v>
      </c>
      <c r="M2554" s="218" t="str">
        <f t="shared" si="277"/>
        <v/>
      </c>
      <c r="N2554" s="219" t="str">
        <f t="shared" si="278"/>
        <v/>
      </c>
      <c r="O2554" s="219">
        <f t="shared" si="279"/>
        <v>1</v>
      </c>
      <c r="Q2554" s="114">
        <v>1</v>
      </c>
    </row>
    <row r="2555" spans="1:17" ht="21.75" customHeight="1" x14ac:dyDescent="0.3">
      <c r="A2555" s="214">
        <f>SUBTOTAL(9,$Q$22:Q2554)+1</f>
        <v>2533</v>
      </c>
      <c r="B2555" s="223">
        <v>102110184</v>
      </c>
      <c r="C2555" s="223" t="s">
        <v>3390</v>
      </c>
      <c r="D2555" s="223" t="s">
        <v>205</v>
      </c>
      <c r="E2555" s="223">
        <v>16</v>
      </c>
      <c r="F2555" s="223">
        <v>7.29</v>
      </c>
      <c r="G2555" s="66" t="str">
        <f>IFERROR(VLOOKUP(B2555:B5595,'DOI TUONG'!$C$2:$E$1306,3,FALSE), "")</f>
        <v/>
      </c>
      <c r="H2555" s="66">
        <f t="shared" si="273"/>
        <v>0</v>
      </c>
      <c r="I2555" s="215">
        <f t="shared" si="274"/>
        <v>7.29</v>
      </c>
      <c r="J2555" s="223">
        <v>83</v>
      </c>
      <c r="K2555" s="66" t="str">
        <f t="shared" si="275"/>
        <v>Khá</v>
      </c>
      <c r="L2555" s="66">
        <f t="shared" si="276"/>
        <v>395000</v>
      </c>
      <c r="M2555" s="218" t="str">
        <f t="shared" si="277"/>
        <v/>
      </c>
      <c r="N2555" s="219" t="str">
        <f t="shared" si="278"/>
        <v/>
      </c>
      <c r="O2555" s="219">
        <f t="shared" si="279"/>
        <v>1</v>
      </c>
      <c r="Q2555" s="114">
        <v>1</v>
      </c>
    </row>
    <row r="2556" spans="1:17" ht="21.75" customHeight="1" x14ac:dyDescent="0.3">
      <c r="A2556" s="214">
        <f>SUBTOTAL(9,$Q$22:Q2555)+1</f>
        <v>2534</v>
      </c>
      <c r="B2556" s="223">
        <v>109140088</v>
      </c>
      <c r="C2556" s="223" t="s">
        <v>3887</v>
      </c>
      <c r="D2556" s="223" t="s">
        <v>2273</v>
      </c>
      <c r="E2556" s="223">
        <v>16</v>
      </c>
      <c r="F2556" s="223">
        <v>7.29</v>
      </c>
      <c r="G2556" s="66" t="str">
        <f>IFERROR(VLOOKUP(B2556:B5596,'DOI TUONG'!$C$2:$E$1306,3,FALSE), "")</f>
        <v/>
      </c>
      <c r="H2556" s="66">
        <f t="shared" si="273"/>
        <v>0</v>
      </c>
      <c r="I2556" s="215">
        <f t="shared" si="274"/>
        <v>7.29</v>
      </c>
      <c r="J2556" s="223">
        <v>83</v>
      </c>
      <c r="K2556" s="66" t="str">
        <f t="shared" si="275"/>
        <v>Khá</v>
      </c>
      <c r="L2556" s="66">
        <f t="shared" si="276"/>
        <v>395000</v>
      </c>
      <c r="M2556" s="218" t="str">
        <f t="shared" si="277"/>
        <v/>
      </c>
      <c r="N2556" s="219" t="str">
        <f t="shared" si="278"/>
        <v/>
      </c>
      <c r="O2556" s="219">
        <f t="shared" si="279"/>
        <v>1</v>
      </c>
      <c r="Q2556" s="114">
        <v>1</v>
      </c>
    </row>
    <row r="2557" spans="1:17" ht="21.75" customHeight="1" x14ac:dyDescent="0.3">
      <c r="A2557" s="214">
        <f>SUBTOTAL(9,$Q$22:Q2556)+1</f>
        <v>2535</v>
      </c>
      <c r="B2557" s="223">
        <v>109110194</v>
      </c>
      <c r="C2557" s="223" t="s">
        <v>2278</v>
      </c>
      <c r="D2557" s="223" t="s">
        <v>40</v>
      </c>
      <c r="E2557" s="223">
        <v>18.5</v>
      </c>
      <c r="F2557" s="223">
        <v>7.29</v>
      </c>
      <c r="G2557" s="66" t="str">
        <f>IFERROR(VLOOKUP(B2557:B5597,'DOI TUONG'!$C$2:$E$1306,3,FALSE), "")</f>
        <v/>
      </c>
      <c r="H2557" s="66">
        <f t="shared" si="273"/>
        <v>0</v>
      </c>
      <c r="I2557" s="215">
        <f t="shared" si="274"/>
        <v>7.29</v>
      </c>
      <c r="J2557" s="223">
        <v>82</v>
      </c>
      <c r="K2557" s="66" t="str">
        <f t="shared" si="275"/>
        <v>Khá</v>
      </c>
      <c r="L2557" s="66">
        <f t="shared" si="276"/>
        <v>395000</v>
      </c>
      <c r="M2557" s="218" t="str">
        <f t="shared" si="277"/>
        <v/>
      </c>
      <c r="N2557" s="219" t="str">
        <f t="shared" si="278"/>
        <v/>
      </c>
      <c r="O2557" s="219">
        <f t="shared" si="279"/>
        <v>1</v>
      </c>
      <c r="Q2557" s="114">
        <v>1</v>
      </c>
    </row>
    <row r="2558" spans="1:17" ht="21.75" customHeight="1" x14ac:dyDescent="0.3">
      <c r="A2558" s="214">
        <f>SUBTOTAL(9,$Q$22:Q2557)+1</f>
        <v>2536</v>
      </c>
      <c r="B2558" s="223">
        <v>117130119</v>
      </c>
      <c r="C2558" s="223" t="s">
        <v>2179</v>
      </c>
      <c r="D2558" s="223" t="s">
        <v>70</v>
      </c>
      <c r="E2558" s="223">
        <v>18</v>
      </c>
      <c r="F2558" s="223">
        <v>7.09</v>
      </c>
      <c r="G2558" s="66" t="str">
        <f>IFERROR(VLOOKUP(B2558:B5598,'DOI TUONG'!$C$2:$E$1306,3,FALSE), "")</f>
        <v>GK 0.2</v>
      </c>
      <c r="H2558" s="66">
        <f t="shared" si="273"/>
        <v>0.2</v>
      </c>
      <c r="I2558" s="215">
        <f t="shared" si="274"/>
        <v>7.29</v>
      </c>
      <c r="J2558" s="223">
        <v>82</v>
      </c>
      <c r="K2558" s="66" t="str">
        <f t="shared" si="275"/>
        <v>Khá</v>
      </c>
      <c r="L2558" s="66">
        <f t="shared" si="276"/>
        <v>395000</v>
      </c>
      <c r="M2558" s="218" t="str">
        <f t="shared" si="277"/>
        <v/>
      </c>
      <c r="N2558" s="219" t="str">
        <f t="shared" si="278"/>
        <v/>
      </c>
      <c r="O2558" s="219">
        <f t="shared" si="279"/>
        <v>1</v>
      </c>
      <c r="Q2558" s="114">
        <v>1</v>
      </c>
    </row>
    <row r="2559" spans="1:17" ht="21.75" customHeight="1" x14ac:dyDescent="0.3">
      <c r="A2559" s="214">
        <f>SUBTOTAL(9,$Q$22:Q2558)+1</f>
        <v>2537</v>
      </c>
      <c r="B2559" s="223">
        <v>118140141</v>
      </c>
      <c r="C2559" s="223" t="s">
        <v>3845</v>
      </c>
      <c r="D2559" s="223" t="s">
        <v>2232</v>
      </c>
      <c r="E2559" s="223">
        <v>20</v>
      </c>
      <c r="F2559" s="223">
        <v>7.29</v>
      </c>
      <c r="G2559" s="66" t="str">
        <f>IFERROR(VLOOKUP(B2559:B5599,'DOI TUONG'!$C$2:$E$1306,3,FALSE), "")</f>
        <v/>
      </c>
      <c r="H2559" s="66">
        <f t="shared" si="273"/>
        <v>0</v>
      </c>
      <c r="I2559" s="215">
        <f t="shared" si="274"/>
        <v>7.29</v>
      </c>
      <c r="J2559" s="223">
        <v>80</v>
      </c>
      <c r="K2559" s="66" t="str">
        <f t="shared" si="275"/>
        <v>Khá</v>
      </c>
      <c r="L2559" s="66">
        <f t="shared" si="276"/>
        <v>395000</v>
      </c>
      <c r="M2559" s="218" t="str">
        <f t="shared" si="277"/>
        <v/>
      </c>
      <c r="N2559" s="219" t="str">
        <f t="shared" si="278"/>
        <v/>
      </c>
      <c r="O2559" s="219">
        <f t="shared" si="279"/>
        <v>1</v>
      </c>
      <c r="Q2559" s="114">
        <v>1</v>
      </c>
    </row>
    <row r="2560" spans="1:17" ht="21.75" customHeight="1" x14ac:dyDescent="0.3">
      <c r="A2560" s="214">
        <f>SUBTOTAL(9,$Q$22:Q2559)+1</f>
        <v>2538</v>
      </c>
      <c r="B2560" s="223">
        <v>110120138</v>
      </c>
      <c r="C2560" s="223" t="s">
        <v>4008</v>
      </c>
      <c r="D2560" s="223" t="s">
        <v>61</v>
      </c>
      <c r="E2560" s="223">
        <v>14.5</v>
      </c>
      <c r="F2560" s="223">
        <v>7.08</v>
      </c>
      <c r="G2560" s="66" t="str">
        <f>IFERROR(VLOOKUP(B2560:B5600,'DOI TUONG'!$C$2:$E$1306,3,FALSE), "")</f>
        <v>PBT CĐ</v>
      </c>
      <c r="H2560" s="66">
        <f t="shared" si="273"/>
        <v>0.2</v>
      </c>
      <c r="I2560" s="215">
        <f t="shared" si="274"/>
        <v>7.28</v>
      </c>
      <c r="J2560" s="223">
        <v>93</v>
      </c>
      <c r="K2560" s="66" t="str">
        <f t="shared" si="275"/>
        <v>Khá</v>
      </c>
      <c r="L2560" s="66">
        <f t="shared" si="276"/>
        <v>395000</v>
      </c>
      <c r="M2560" s="218" t="str">
        <f t="shared" si="277"/>
        <v/>
      </c>
      <c r="N2560" s="219" t="str">
        <f t="shared" si="278"/>
        <v/>
      </c>
      <c r="O2560" s="219">
        <f t="shared" si="279"/>
        <v>1</v>
      </c>
      <c r="Q2560" s="114">
        <v>1</v>
      </c>
    </row>
    <row r="2561" spans="1:17" ht="21.75" customHeight="1" x14ac:dyDescent="0.3">
      <c r="A2561" s="214">
        <f>SUBTOTAL(9,$Q$22:Q2560)+1</f>
        <v>2539</v>
      </c>
      <c r="B2561" s="223">
        <v>102140045</v>
      </c>
      <c r="C2561" s="223" t="s">
        <v>2546</v>
      </c>
      <c r="D2561" s="223" t="s">
        <v>1802</v>
      </c>
      <c r="E2561" s="223">
        <v>17</v>
      </c>
      <c r="F2561" s="223">
        <v>7.28</v>
      </c>
      <c r="G2561" s="66" t="str">
        <f>IFERROR(VLOOKUP(B2561:B5601,'DOI TUONG'!$C$2:$E$1306,3,FALSE), "")</f>
        <v/>
      </c>
      <c r="H2561" s="66">
        <f t="shared" si="273"/>
        <v>0</v>
      </c>
      <c r="I2561" s="215">
        <f t="shared" si="274"/>
        <v>7.28</v>
      </c>
      <c r="J2561" s="223">
        <v>90</v>
      </c>
      <c r="K2561" s="66" t="str">
        <f t="shared" si="275"/>
        <v>Khá</v>
      </c>
      <c r="L2561" s="66">
        <f t="shared" si="276"/>
        <v>395000</v>
      </c>
      <c r="M2561" s="218" t="str">
        <f t="shared" si="277"/>
        <v/>
      </c>
      <c r="N2561" s="219" t="str">
        <f t="shared" si="278"/>
        <v/>
      </c>
      <c r="O2561" s="219">
        <f t="shared" si="279"/>
        <v>1</v>
      </c>
      <c r="Q2561" s="114">
        <v>1</v>
      </c>
    </row>
    <row r="2562" spans="1:17" ht="21.75" customHeight="1" x14ac:dyDescent="0.3">
      <c r="A2562" s="214">
        <f>SUBTOTAL(9,$Q$22:Q2561)+1</f>
        <v>2540</v>
      </c>
      <c r="B2562" s="223">
        <v>102110273</v>
      </c>
      <c r="C2562" s="223" t="s">
        <v>3391</v>
      </c>
      <c r="D2562" s="223" t="s">
        <v>64</v>
      </c>
      <c r="E2562" s="223">
        <v>16</v>
      </c>
      <c r="F2562" s="223">
        <v>7.28</v>
      </c>
      <c r="G2562" s="66" t="str">
        <f>IFERROR(VLOOKUP(B2562:B5602,'DOI TUONG'!$C$2:$E$1306,3,FALSE), "")</f>
        <v/>
      </c>
      <c r="H2562" s="66">
        <f t="shared" si="273"/>
        <v>0</v>
      </c>
      <c r="I2562" s="215">
        <f t="shared" si="274"/>
        <v>7.28</v>
      </c>
      <c r="J2562" s="223">
        <v>88</v>
      </c>
      <c r="K2562" s="66" t="str">
        <f t="shared" si="275"/>
        <v>Khá</v>
      </c>
      <c r="L2562" s="66">
        <f t="shared" si="276"/>
        <v>395000</v>
      </c>
      <c r="M2562" s="218" t="str">
        <f t="shared" si="277"/>
        <v/>
      </c>
      <c r="N2562" s="219" t="str">
        <f t="shared" si="278"/>
        <v/>
      </c>
      <c r="O2562" s="219">
        <f t="shared" si="279"/>
        <v>1</v>
      </c>
      <c r="Q2562" s="114">
        <v>1</v>
      </c>
    </row>
    <row r="2563" spans="1:17" ht="21.75" customHeight="1" x14ac:dyDescent="0.3">
      <c r="A2563" s="214">
        <f>SUBTOTAL(9,$Q$22:Q2562)+1</f>
        <v>2541</v>
      </c>
      <c r="B2563" s="223">
        <v>105140238</v>
      </c>
      <c r="C2563" s="223" t="s">
        <v>1935</v>
      </c>
      <c r="D2563" s="223" t="s">
        <v>1866</v>
      </c>
      <c r="E2563" s="223">
        <v>27</v>
      </c>
      <c r="F2563" s="223">
        <v>7.28</v>
      </c>
      <c r="G2563" s="66" t="str">
        <f>IFERROR(VLOOKUP(B2563:B5603,'DOI TUONG'!$C$2:$E$1306,3,FALSE), "")</f>
        <v/>
      </c>
      <c r="H2563" s="66">
        <f t="shared" si="273"/>
        <v>0</v>
      </c>
      <c r="I2563" s="215">
        <f t="shared" si="274"/>
        <v>7.28</v>
      </c>
      <c r="J2563" s="223">
        <v>88</v>
      </c>
      <c r="K2563" s="66" t="str">
        <f t="shared" si="275"/>
        <v>Khá</v>
      </c>
      <c r="L2563" s="66">
        <f t="shared" si="276"/>
        <v>395000</v>
      </c>
      <c r="M2563" s="218" t="str">
        <f t="shared" si="277"/>
        <v/>
      </c>
      <c r="N2563" s="219" t="str">
        <f t="shared" si="278"/>
        <v/>
      </c>
      <c r="O2563" s="219">
        <f t="shared" si="279"/>
        <v>1</v>
      </c>
      <c r="Q2563" s="114">
        <v>1</v>
      </c>
    </row>
    <row r="2564" spans="1:17" ht="21.75" customHeight="1" x14ac:dyDescent="0.3">
      <c r="A2564" s="214">
        <f>SUBTOTAL(9,$Q$22:Q2563)+1</f>
        <v>2542</v>
      </c>
      <c r="B2564" s="223">
        <v>109130159</v>
      </c>
      <c r="C2564" s="223" t="s">
        <v>1081</v>
      </c>
      <c r="D2564" s="223" t="s">
        <v>252</v>
      </c>
      <c r="E2564" s="223">
        <v>18.5</v>
      </c>
      <c r="F2564" s="223">
        <v>7.28</v>
      </c>
      <c r="G2564" s="66" t="str">
        <f>IFERROR(VLOOKUP(B2564:B5604,'DOI TUONG'!$C$2:$E$1306,3,FALSE), "")</f>
        <v/>
      </c>
      <c r="H2564" s="66">
        <f t="shared" si="273"/>
        <v>0</v>
      </c>
      <c r="I2564" s="215">
        <f t="shared" si="274"/>
        <v>7.28</v>
      </c>
      <c r="J2564" s="223">
        <v>88</v>
      </c>
      <c r="K2564" s="66" t="str">
        <f t="shared" si="275"/>
        <v>Khá</v>
      </c>
      <c r="L2564" s="66">
        <f t="shared" si="276"/>
        <v>395000</v>
      </c>
      <c r="M2564" s="218" t="str">
        <f t="shared" si="277"/>
        <v/>
      </c>
      <c r="N2564" s="219" t="str">
        <f t="shared" si="278"/>
        <v/>
      </c>
      <c r="O2564" s="219">
        <f t="shared" si="279"/>
        <v>1</v>
      </c>
      <c r="Q2564" s="114">
        <v>1</v>
      </c>
    </row>
    <row r="2565" spans="1:17" ht="21.75" customHeight="1" x14ac:dyDescent="0.3">
      <c r="A2565" s="214">
        <f>SUBTOTAL(9,$Q$22:Q2564)+1</f>
        <v>2543</v>
      </c>
      <c r="B2565" s="223">
        <v>110110324</v>
      </c>
      <c r="C2565" s="223" t="s">
        <v>2360</v>
      </c>
      <c r="D2565" s="223" t="s">
        <v>150</v>
      </c>
      <c r="E2565" s="223">
        <v>19</v>
      </c>
      <c r="F2565" s="223">
        <v>7.28</v>
      </c>
      <c r="G2565" s="66" t="str">
        <f>IFERROR(VLOOKUP(B2565:B5605,'DOI TUONG'!$C$2:$E$1306,3,FALSE), "")</f>
        <v/>
      </c>
      <c r="H2565" s="66">
        <f t="shared" si="273"/>
        <v>0</v>
      </c>
      <c r="I2565" s="215">
        <f t="shared" si="274"/>
        <v>7.28</v>
      </c>
      <c r="J2565" s="223">
        <v>87</v>
      </c>
      <c r="K2565" s="66" t="str">
        <f t="shared" si="275"/>
        <v>Khá</v>
      </c>
      <c r="L2565" s="66">
        <f t="shared" si="276"/>
        <v>395000</v>
      </c>
      <c r="M2565" s="218" t="str">
        <f t="shared" si="277"/>
        <v/>
      </c>
      <c r="N2565" s="219" t="str">
        <f t="shared" si="278"/>
        <v/>
      </c>
      <c r="O2565" s="219">
        <f t="shared" si="279"/>
        <v>1</v>
      </c>
      <c r="Q2565" s="114">
        <v>1</v>
      </c>
    </row>
    <row r="2566" spans="1:17" ht="21.75" customHeight="1" x14ac:dyDescent="0.3">
      <c r="A2566" s="214">
        <f>SUBTOTAL(9,$Q$22:Q2565)+1</f>
        <v>2544</v>
      </c>
      <c r="B2566" s="223">
        <v>107110361</v>
      </c>
      <c r="C2566" s="223" t="s">
        <v>1402</v>
      </c>
      <c r="D2566" s="223" t="s">
        <v>66</v>
      </c>
      <c r="E2566" s="223">
        <v>19</v>
      </c>
      <c r="F2566" s="223">
        <v>7.28</v>
      </c>
      <c r="G2566" s="66" t="str">
        <f>IFERROR(VLOOKUP(B2566:B5606,'DOI TUONG'!$C$2:$E$1306,3,FALSE), "")</f>
        <v/>
      </c>
      <c r="H2566" s="66">
        <f t="shared" si="273"/>
        <v>0</v>
      </c>
      <c r="I2566" s="215">
        <f t="shared" si="274"/>
        <v>7.28</v>
      </c>
      <c r="J2566" s="223">
        <v>86</v>
      </c>
      <c r="K2566" s="66" t="str">
        <f t="shared" si="275"/>
        <v>Khá</v>
      </c>
      <c r="L2566" s="66">
        <f t="shared" si="276"/>
        <v>395000</v>
      </c>
      <c r="M2566" s="218" t="str">
        <f t="shared" si="277"/>
        <v/>
      </c>
      <c r="N2566" s="219" t="str">
        <f t="shared" si="278"/>
        <v/>
      </c>
      <c r="O2566" s="219">
        <f t="shared" si="279"/>
        <v>1</v>
      </c>
      <c r="Q2566" s="114">
        <v>1</v>
      </c>
    </row>
    <row r="2567" spans="1:17" ht="21.75" customHeight="1" x14ac:dyDescent="0.3">
      <c r="A2567" s="214">
        <f>SUBTOTAL(9,$Q$22:Q2566)+1</f>
        <v>2545</v>
      </c>
      <c r="B2567" s="223">
        <v>101120125</v>
      </c>
      <c r="C2567" s="223" t="s">
        <v>3223</v>
      </c>
      <c r="D2567" s="223" t="s">
        <v>155</v>
      </c>
      <c r="E2567" s="223">
        <v>15.5</v>
      </c>
      <c r="F2567" s="223">
        <v>7.28</v>
      </c>
      <c r="G2567" s="66" t="str">
        <f>IFERROR(VLOOKUP(B2567:B5607,'DOI TUONG'!$C$2:$E$1306,3,FALSE), "")</f>
        <v/>
      </c>
      <c r="H2567" s="66">
        <f t="shared" si="273"/>
        <v>0</v>
      </c>
      <c r="I2567" s="215">
        <f t="shared" si="274"/>
        <v>7.28</v>
      </c>
      <c r="J2567" s="223">
        <v>85</v>
      </c>
      <c r="K2567" s="66" t="str">
        <f t="shared" si="275"/>
        <v>Khá</v>
      </c>
      <c r="L2567" s="66">
        <f t="shared" si="276"/>
        <v>395000</v>
      </c>
      <c r="M2567" s="218" t="str">
        <f t="shared" si="277"/>
        <v/>
      </c>
      <c r="N2567" s="219" t="str">
        <f t="shared" si="278"/>
        <v/>
      </c>
      <c r="O2567" s="219">
        <f t="shared" si="279"/>
        <v>1</v>
      </c>
      <c r="Q2567" s="114">
        <v>1</v>
      </c>
    </row>
    <row r="2568" spans="1:17" ht="21.75" customHeight="1" x14ac:dyDescent="0.3">
      <c r="A2568" s="214">
        <f>SUBTOTAL(9,$Q$22:Q2567)+1</f>
        <v>2546</v>
      </c>
      <c r="B2568" s="223">
        <v>106130051</v>
      </c>
      <c r="C2568" s="223" t="s">
        <v>2977</v>
      </c>
      <c r="D2568" s="223" t="s">
        <v>279</v>
      </c>
      <c r="E2568" s="223">
        <v>20</v>
      </c>
      <c r="F2568" s="223">
        <v>7.28</v>
      </c>
      <c r="G2568" s="66" t="str">
        <f>IFERROR(VLOOKUP(B2568:B5608,'DOI TUONG'!$C$2:$E$1306,3,FALSE), "")</f>
        <v/>
      </c>
      <c r="H2568" s="66">
        <f t="shared" si="273"/>
        <v>0</v>
      </c>
      <c r="I2568" s="215">
        <f t="shared" si="274"/>
        <v>7.28</v>
      </c>
      <c r="J2568" s="223">
        <v>85</v>
      </c>
      <c r="K2568" s="66" t="str">
        <f t="shared" si="275"/>
        <v>Khá</v>
      </c>
      <c r="L2568" s="66">
        <f t="shared" si="276"/>
        <v>395000</v>
      </c>
      <c r="M2568" s="218" t="str">
        <f t="shared" si="277"/>
        <v/>
      </c>
      <c r="N2568" s="219" t="str">
        <f t="shared" si="278"/>
        <v/>
      </c>
      <c r="O2568" s="219">
        <f t="shared" si="279"/>
        <v>1</v>
      </c>
      <c r="Q2568" s="114">
        <v>1</v>
      </c>
    </row>
    <row r="2569" spans="1:17" ht="21.75" customHeight="1" x14ac:dyDescent="0.3">
      <c r="A2569" s="214">
        <f>SUBTOTAL(9,$Q$22:Q2568)+1</f>
        <v>2547</v>
      </c>
      <c r="B2569" s="223">
        <v>110110378</v>
      </c>
      <c r="C2569" s="223" t="s">
        <v>1704</v>
      </c>
      <c r="D2569" s="223" t="s">
        <v>150</v>
      </c>
      <c r="E2569" s="223">
        <v>19</v>
      </c>
      <c r="F2569" s="223">
        <v>7.28</v>
      </c>
      <c r="G2569" s="66" t="str">
        <f>IFERROR(VLOOKUP(B2569:B5609,'DOI TUONG'!$C$2:$E$1306,3,FALSE), "")</f>
        <v/>
      </c>
      <c r="H2569" s="66">
        <f t="shared" si="273"/>
        <v>0</v>
      </c>
      <c r="I2569" s="215">
        <f t="shared" si="274"/>
        <v>7.28</v>
      </c>
      <c r="J2569" s="223">
        <v>85</v>
      </c>
      <c r="K2569" s="66" t="str">
        <f t="shared" si="275"/>
        <v>Khá</v>
      </c>
      <c r="L2569" s="66">
        <f t="shared" si="276"/>
        <v>395000</v>
      </c>
      <c r="M2569" s="218" t="str">
        <f t="shared" si="277"/>
        <v/>
      </c>
      <c r="N2569" s="219" t="str">
        <f t="shared" si="278"/>
        <v/>
      </c>
      <c r="O2569" s="219">
        <f t="shared" si="279"/>
        <v>1</v>
      </c>
      <c r="Q2569" s="114">
        <v>1</v>
      </c>
    </row>
    <row r="2570" spans="1:17" ht="21.75" customHeight="1" x14ac:dyDescent="0.3">
      <c r="A2570" s="214">
        <f>SUBTOTAL(9,$Q$22:Q2569)+1</f>
        <v>2548</v>
      </c>
      <c r="B2570" s="223">
        <v>105140084</v>
      </c>
      <c r="C2570" s="223" t="s">
        <v>315</v>
      </c>
      <c r="D2570" s="223" t="s">
        <v>1884</v>
      </c>
      <c r="E2570" s="223">
        <v>23</v>
      </c>
      <c r="F2570" s="223">
        <v>7.28</v>
      </c>
      <c r="G2570" s="66" t="str">
        <f>IFERROR(VLOOKUP(B2570:B5610,'DOI TUONG'!$C$2:$E$1306,3,FALSE), "")</f>
        <v/>
      </c>
      <c r="H2570" s="66">
        <f t="shared" si="273"/>
        <v>0</v>
      </c>
      <c r="I2570" s="215">
        <f t="shared" si="274"/>
        <v>7.28</v>
      </c>
      <c r="J2570" s="223">
        <v>84</v>
      </c>
      <c r="K2570" s="66" t="str">
        <f t="shared" si="275"/>
        <v>Khá</v>
      </c>
      <c r="L2570" s="66">
        <f t="shared" si="276"/>
        <v>395000</v>
      </c>
      <c r="M2570" s="218" t="str">
        <f t="shared" si="277"/>
        <v/>
      </c>
      <c r="N2570" s="219" t="str">
        <f t="shared" si="278"/>
        <v/>
      </c>
      <c r="O2570" s="219">
        <f t="shared" si="279"/>
        <v>1</v>
      </c>
      <c r="Q2570" s="114">
        <v>1</v>
      </c>
    </row>
    <row r="2571" spans="1:17" ht="21.75" customHeight="1" x14ac:dyDescent="0.3">
      <c r="A2571" s="214">
        <f>SUBTOTAL(9,$Q$22:Q2570)+1</f>
        <v>2549</v>
      </c>
      <c r="B2571" s="223">
        <v>104130100</v>
      </c>
      <c r="C2571" s="223" t="s">
        <v>1728</v>
      </c>
      <c r="D2571" s="223" t="s">
        <v>355</v>
      </c>
      <c r="E2571" s="223">
        <v>18</v>
      </c>
      <c r="F2571" s="223">
        <v>7.28</v>
      </c>
      <c r="G2571" s="66" t="str">
        <f>IFERROR(VLOOKUP(B2571:B5611,'DOI TUONG'!$C$2:$E$1306,3,FALSE), "")</f>
        <v/>
      </c>
      <c r="H2571" s="66">
        <f t="shared" si="273"/>
        <v>0</v>
      </c>
      <c r="I2571" s="215">
        <f t="shared" si="274"/>
        <v>7.28</v>
      </c>
      <c r="J2571" s="223">
        <v>83</v>
      </c>
      <c r="K2571" s="66" t="str">
        <f t="shared" si="275"/>
        <v>Khá</v>
      </c>
      <c r="L2571" s="66">
        <f t="shared" si="276"/>
        <v>395000</v>
      </c>
      <c r="M2571" s="218" t="str">
        <f t="shared" si="277"/>
        <v/>
      </c>
      <c r="N2571" s="219" t="str">
        <f t="shared" si="278"/>
        <v/>
      </c>
      <c r="O2571" s="219">
        <f t="shared" si="279"/>
        <v>1</v>
      </c>
      <c r="Q2571" s="114">
        <v>1</v>
      </c>
    </row>
    <row r="2572" spans="1:17" ht="21.75" customHeight="1" x14ac:dyDescent="0.3">
      <c r="A2572" s="214">
        <f>SUBTOTAL(9,$Q$22:Q2571)+1</f>
        <v>2550</v>
      </c>
      <c r="B2572" s="223">
        <v>104140086</v>
      </c>
      <c r="C2572" s="223" t="s">
        <v>3120</v>
      </c>
      <c r="D2572" s="223" t="s">
        <v>1714</v>
      </c>
      <c r="E2572" s="223">
        <v>19</v>
      </c>
      <c r="F2572" s="223">
        <v>7.28</v>
      </c>
      <c r="G2572" s="66" t="str">
        <f>IFERROR(VLOOKUP(B2572:B5612,'DOI TUONG'!$C$2:$E$1306,3,FALSE), "")</f>
        <v/>
      </c>
      <c r="H2572" s="66">
        <f t="shared" si="273"/>
        <v>0</v>
      </c>
      <c r="I2572" s="215">
        <f t="shared" si="274"/>
        <v>7.28</v>
      </c>
      <c r="J2572" s="223">
        <v>82</v>
      </c>
      <c r="K2572" s="66" t="str">
        <f t="shared" si="275"/>
        <v>Khá</v>
      </c>
      <c r="L2572" s="66">
        <f t="shared" si="276"/>
        <v>395000</v>
      </c>
      <c r="M2572" s="218" t="str">
        <f t="shared" si="277"/>
        <v/>
      </c>
      <c r="N2572" s="219" t="str">
        <f t="shared" si="278"/>
        <v/>
      </c>
      <c r="O2572" s="219">
        <f t="shared" si="279"/>
        <v>1</v>
      </c>
      <c r="Q2572" s="114">
        <v>1</v>
      </c>
    </row>
    <row r="2573" spans="1:17" ht="21.75" customHeight="1" x14ac:dyDescent="0.3">
      <c r="A2573" s="214">
        <f>SUBTOTAL(9,$Q$22:Q2572)+1</f>
        <v>2551</v>
      </c>
      <c r="B2573" s="223">
        <v>107130181</v>
      </c>
      <c r="C2573" s="223" t="s">
        <v>1232</v>
      </c>
      <c r="D2573" s="223" t="s">
        <v>328</v>
      </c>
      <c r="E2573" s="223">
        <v>17</v>
      </c>
      <c r="F2573" s="223">
        <v>7.28</v>
      </c>
      <c r="G2573" s="66" t="str">
        <f>IFERROR(VLOOKUP(B2573:B5613,'DOI TUONG'!$C$2:$E$1306,3,FALSE), "")</f>
        <v/>
      </c>
      <c r="H2573" s="66">
        <f t="shared" si="273"/>
        <v>0</v>
      </c>
      <c r="I2573" s="215">
        <f t="shared" si="274"/>
        <v>7.28</v>
      </c>
      <c r="J2573" s="223">
        <v>82</v>
      </c>
      <c r="K2573" s="66" t="str">
        <f t="shared" si="275"/>
        <v>Khá</v>
      </c>
      <c r="L2573" s="66">
        <f t="shared" si="276"/>
        <v>395000</v>
      </c>
      <c r="M2573" s="218" t="str">
        <f t="shared" si="277"/>
        <v/>
      </c>
      <c r="N2573" s="219" t="str">
        <f t="shared" si="278"/>
        <v/>
      </c>
      <c r="O2573" s="219">
        <f t="shared" si="279"/>
        <v>1</v>
      </c>
      <c r="Q2573" s="114">
        <v>1</v>
      </c>
    </row>
    <row r="2574" spans="1:17" ht="21.75" customHeight="1" x14ac:dyDescent="0.3">
      <c r="A2574" s="214">
        <f>SUBTOTAL(9,$Q$22:Q2573)+1</f>
        <v>2552</v>
      </c>
      <c r="B2574" s="223">
        <v>110120157</v>
      </c>
      <c r="C2574" s="223" t="s">
        <v>4009</v>
      </c>
      <c r="D2574" s="223" t="s">
        <v>61</v>
      </c>
      <c r="E2574" s="223">
        <v>14.5</v>
      </c>
      <c r="F2574" s="223">
        <v>7.08</v>
      </c>
      <c r="G2574" s="66" t="str">
        <f>IFERROR(VLOOKUP(B2574:B5614,'DOI TUONG'!$C$2:$E$1306,3,FALSE), "")</f>
        <v>LP</v>
      </c>
      <c r="H2574" s="66">
        <f t="shared" si="273"/>
        <v>0.2</v>
      </c>
      <c r="I2574" s="215">
        <f t="shared" si="274"/>
        <v>7.28</v>
      </c>
      <c r="J2574" s="223">
        <v>82</v>
      </c>
      <c r="K2574" s="66" t="str">
        <f t="shared" si="275"/>
        <v>Khá</v>
      </c>
      <c r="L2574" s="66">
        <f t="shared" si="276"/>
        <v>395000</v>
      </c>
      <c r="M2574" s="218" t="str">
        <f t="shared" si="277"/>
        <v/>
      </c>
      <c r="N2574" s="219" t="str">
        <f t="shared" si="278"/>
        <v/>
      </c>
      <c r="O2574" s="219">
        <f t="shared" si="279"/>
        <v>1</v>
      </c>
      <c r="Q2574" s="114">
        <v>1</v>
      </c>
    </row>
    <row r="2575" spans="1:17" ht="21.75" customHeight="1" x14ac:dyDescent="0.3">
      <c r="A2575" s="214">
        <f>SUBTOTAL(9,$Q$22:Q2574)+1</f>
        <v>2553</v>
      </c>
      <c r="B2575" s="223">
        <v>107110357</v>
      </c>
      <c r="C2575" s="223" t="s">
        <v>3659</v>
      </c>
      <c r="D2575" s="223" t="s">
        <v>66</v>
      </c>
      <c r="E2575" s="223">
        <v>21</v>
      </c>
      <c r="F2575" s="223">
        <v>7.28</v>
      </c>
      <c r="G2575" s="66" t="str">
        <f>IFERROR(VLOOKUP(B2575:B5615,'DOI TUONG'!$C$2:$E$1306,3,FALSE), "")</f>
        <v/>
      </c>
      <c r="H2575" s="66">
        <f t="shared" si="273"/>
        <v>0</v>
      </c>
      <c r="I2575" s="215">
        <f t="shared" si="274"/>
        <v>7.28</v>
      </c>
      <c r="J2575" s="223">
        <v>80</v>
      </c>
      <c r="K2575" s="66" t="str">
        <f t="shared" si="275"/>
        <v>Khá</v>
      </c>
      <c r="L2575" s="66">
        <f t="shared" si="276"/>
        <v>395000</v>
      </c>
      <c r="M2575" s="218" t="str">
        <f t="shared" si="277"/>
        <v/>
      </c>
      <c r="N2575" s="219" t="str">
        <f t="shared" si="278"/>
        <v/>
      </c>
      <c r="O2575" s="219">
        <f t="shared" si="279"/>
        <v>1</v>
      </c>
      <c r="Q2575" s="114">
        <v>1</v>
      </c>
    </row>
    <row r="2576" spans="1:17" ht="21.75" customHeight="1" x14ac:dyDescent="0.3">
      <c r="A2576" s="214">
        <f>SUBTOTAL(9,$Q$22:Q2575)+1</f>
        <v>2554</v>
      </c>
      <c r="B2576" s="223">
        <v>121140079</v>
      </c>
      <c r="C2576" s="223" t="s">
        <v>3713</v>
      </c>
      <c r="D2576" s="223" t="s">
        <v>2120</v>
      </c>
      <c r="E2576" s="223">
        <v>22</v>
      </c>
      <c r="F2576" s="223">
        <v>7.28</v>
      </c>
      <c r="G2576" s="66" t="str">
        <f>IFERROR(VLOOKUP(B2576:B5616,'DOI TUONG'!$C$2:$E$1306,3,FALSE), "")</f>
        <v/>
      </c>
      <c r="H2576" s="66">
        <f t="shared" si="273"/>
        <v>0</v>
      </c>
      <c r="I2576" s="215">
        <f t="shared" si="274"/>
        <v>7.28</v>
      </c>
      <c r="J2576" s="223">
        <v>79</v>
      </c>
      <c r="K2576" s="66" t="str">
        <f t="shared" si="275"/>
        <v>Khá</v>
      </c>
      <c r="L2576" s="66">
        <f t="shared" si="276"/>
        <v>395000</v>
      </c>
      <c r="M2576" s="218" t="str">
        <f t="shared" si="277"/>
        <v/>
      </c>
      <c r="N2576" s="219" t="str">
        <f t="shared" si="278"/>
        <v/>
      </c>
      <c r="O2576" s="219">
        <f t="shared" si="279"/>
        <v>1</v>
      </c>
      <c r="Q2576" s="114">
        <v>1</v>
      </c>
    </row>
    <row r="2577" spans="1:17" ht="21.75" customHeight="1" x14ac:dyDescent="0.3">
      <c r="A2577" s="214">
        <f>SUBTOTAL(9,$Q$22:Q2576)+1</f>
        <v>2555</v>
      </c>
      <c r="B2577" s="223">
        <v>118140142</v>
      </c>
      <c r="C2577" s="223" t="s">
        <v>3846</v>
      </c>
      <c r="D2577" s="223" t="s">
        <v>2232</v>
      </c>
      <c r="E2577" s="223">
        <v>15</v>
      </c>
      <c r="F2577" s="223">
        <v>7.28</v>
      </c>
      <c r="G2577" s="66" t="str">
        <f>IFERROR(VLOOKUP(B2577:B5617,'DOI TUONG'!$C$2:$E$1306,3,FALSE), "")</f>
        <v/>
      </c>
      <c r="H2577" s="66">
        <f t="shared" si="273"/>
        <v>0</v>
      </c>
      <c r="I2577" s="215">
        <f t="shared" si="274"/>
        <v>7.28</v>
      </c>
      <c r="J2577" s="223">
        <v>77</v>
      </c>
      <c r="K2577" s="66" t="str">
        <f t="shared" si="275"/>
        <v>Khá</v>
      </c>
      <c r="L2577" s="66">
        <f t="shared" si="276"/>
        <v>395000</v>
      </c>
      <c r="M2577" s="218" t="str">
        <f t="shared" si="277"/>
        <v/>
      </c>
      <c r="N2577" s="219" t="str">
        <f t="shared" si="278"/>
        <v/>
      </c>
      <c r="O2577" s="219">
        <f t="shared" si="279"/>
        <v>1</v>
      </c>
      <c r="Q2577" s="114">
        <v>1</v>
      </c>
    </row>
    <row r="2578" spans="1:17" ht="21.75" customHeight="1" x14ac:dyDescent="0.3">
      <c r="A2578" s="214">
        <f>SUBTOTAL(9,$Q$22:Q2577)+1</f>
        <v>2556</v>
      </c>
      <c r="B2578" s="223">
        <v>102130094</v>
      </c>
      <c r="C2578" s="223" t="s">
        <v>1235</v>
      </c>
      <c r="D2578" s="223" t="s">
        <v>44</v>
      </c>
      <c r="E2578" s="223">
        <v>20</v>
      </c>
      <c r="F2578" s="223">
        <v>7.27</v>
      </c>
      <c r="G2578" s="66" t="str">
        <f>IFERROR(VLOOKUP(B2578:B5618,'DOI TUONG'!$C$2:$E$1306,3,FALSE), "")</f>
        <v/>
      </c>
      <c r="H2578" s="66">
        <f t="shared" si="273"/>
        <v>0</v>
      </c>
      <c r="I2578" s="215">
        <f t="shared" si="274"/>
        <v>7.27</v>
      </c>
      <c r="J2578" s="223">
        <v>91</v>
      </c>
      <c r="K2578" s="66" t="str">
        <f t="shared" si="275"/>
        <v>Khá</v>
      </c>
      <c r="L2578" s="66">
        <f t="shared" si="276"/>
        <v>395000</v>
      </c>
      <c r="M2578" s="218" t="str">
        <f t="shared" si="277"/>
        <v/>
      </c>
      <c r="N2578" s="219" t="str">
        <f t="shared" si="278"/>
        <v/>
      </c>
      <c r="O2578" s="219">
        <f t="shared" si="279"/>
        <v>1</v>
      </c>
      <c r="Q2578" s="114">
        <v>1</v>
      </c>
    </row>
    <row r="2579" spans="1:17" ht="21.75" customHeight="1" x14ac:dyDescent="0.3">
      <c r="A2579" s="214">
        <f>SUBTOTAL(9,$Q$22:Q2578)+1</f>
        <v>2557</v>
      </c>
      <c r="B2579" s="223">
        <v>107130171</v>
      </c>
      <c r="C2579" s="223" t="s">
        <v>2009</v>
      </c>
      <c r="D2579" s="223" t="s">
        <v>125</v>
      </c>
      <c r="E2579" s="223">
        <v>17</v>
      </c>
      <c r="F2579" s="223">
        <v>7.27</v>
      </c>
      <c r="G2579" s="66" t="str">
        <f>IFERROR(VLOOKUP(B2579:B5619,'DOI TUONG'!$C$2:$E$1306,3,FALSE), "")</f>
        <v/>
      </c>
      <c r="H2579" s="66">
        <f t="shared" si="273"/>
        <v>0</v>
      </c>
      <c r="I2579" s="215">
        <f t="shared" si="274"/>
        <v>7.27</v>
      </c>
      <c r="J2579" s="223">
        <v>89</v>
      </c>
      <c r="K2579" s="66" t="str">
        <f t="shared" si="275"/>
        <v>Khá</v>
      </c>
      <c r="L2579" s="66">
        <f t="shared" si="276"/>
        <v>395000</v>
      </c>
      <c r="M2579" s="218" t="str">
        <f t="shared" si="277"/>
        <v/>
      </c>
      <c r="N2579" s="219" t="str">
        <f t="shared" si="278"/>
        <v/>
      </c>
      <c r="O2579" s="219">
        <f t="shared" si="279"/>
        <v>1</v>
      </c>
      <c r="Q2579" s="114">
        <v>1</v>
      </c>
    </row>
    <row r="2580" spans="1:17" ht="21.75" customHeight="1" x14ac:dyDescent="0.3">
      <c r="A2580" s="214">
        <f>SUBTOTAL(9,$Q$22:Q2579)+1</f>
        <v>2558</v>
      </c>
      <c r="B2580" s="223">
        <v>101110281</v>
      </c>
      <c r="C2580" s="223" t="s">
        <v>3224</v>
      </c>
      <c r="D2580" s="223" t="s">
        <v>270</v>
      </c>
      <c r="E2580" s="223">
        <v>20</v>
      </c>
      <c r="F2580" s="223">
        <v>7.27</v>
      </c>
      <c r="G2580" s="66" t="str">
        <f>IFERROR(VLOOKUP(B2580:B5620,'DOI TUONG'!$C$2:$E$1306,3,FALSE), "")</f>
        <v/>
      </c>
      <c r="H2580" s="66">
        <f t="shared" si="273"/>
        <v>0</v>
      </c>
      <c r="I2580" s="215">
        <f t="shared" si="274"/>
        <v>7.27</v>
      </c>
      <c r="J2580" s="223">
        <v>88</v>
      </c>
      <c r="K2580" s="66" t="str">
        <f t="shared" si="275"/>
        <v>Khá</v>
      </c>
      <c r="L2580" s="66">
        <f t="shared" si="276"/>
        <v>395000</v>
      </c>
      <c r="M2580" s="218" t="str">
        <f t="shared" si="277"/>
        <v/>
      </c>
      <c r="N2580" s="219" t="str">
        <f t="shared" si="278"/>
        <v/>
      </c>
      <c r="O2580" s="219">
        <f t="shared" si="279"/>
        <v>1</v>
      </c>
      <c r="Q2580" s="114">
        <v>1</v>
      </c>
    </row>
    <row r="2581" spans="1:17" ht="21.75" customHeight="1" x14ac:dyDescent="0.3">
      <c r="A2581" s="214">
        <f>SUBTOTAL(9,$Q$22:Q2580)+1</f>
        <v>2559</v>
      </c>
      <c r="B2581" s="223">
        <v>107110407</v>
      </c>
      <c r="C2581" s="223" t="s">
        <v>3660</v>
      </c>
      <c r="D2581" s="223" t="s">
        <v>112</v>
      </c>
      <c r="E2581" s="223">
        <v>17</v>
      </c>
      <c r="F2581" s="223">
        <v>7.27</v>
      </c>
      <c r="G2581" s="66" t="str">
        <f>IFERROR(VLOOKUP(B2581:B5621,'DOI TUONG'!$C$2:$E$1306,3,FALSE), "")</f>
        <v/>
      </c>
      <c r="H2581" s="66">
        <f t="shared" si="273"/>
        <v>0</v>
      </c>
      <c r="I2581" s="215">
        <f t="shared" si="274"/>
        <v>7.27</v>
      </c>
      <c r="J2581" s="223">
        <v>88</v>
      </c>
      <c r="K2581" s="66" t="str">
        <f t="shared" si="275"/>
        <v>Khá</v>
      </c>
      <c r="L2581" s="66">
        <f t="shared" si="276"/>
        <v>395000</v>
      </c>
      <c r="M2581" s="218" t="str">
        <f t="shared" si="277"/>
        <v/>
      </c>
      <c r="N2581" s="219" t="str">
        <f t="shared" si="278"/>
        <v/>
      </c>
      <c r="O2581" s="219">
        <f t="shared" si="279"/>
        <v>1</v>
      </c>
      <c r="Q2581" s="114">
        <v>1</v>
      </c>
    </row>
    <row r="2582" spans="1:17" ht="21.75" customHeight="1" x14ac:dyDescent="0.3">
      <c r="A2582" s="214">
        <f>SUBTOTAL(9,$Q$22:Q2581)+1</f>
        <v>2560</v>
      </c>
      <c r="B2582" s="223">
        <v>109110216</v>
      </c>
      <c r="C2582" s="223" t="s">
        <v>2282</v>
      </c>
      <c r="D2582" s="223" t="s">
        <v>40</v>
      </c>
      <c r="E2582" s="223">
        <v>18.5</v>
      </c>
      <c r="F2582" s="223">
        <v>7.27</v>
      </c>
      <c r="G2582" s="66" t="str">
        <f>IFERROR(VLOOKUP(B2582:B5622,'DOI TUONG'!$C$2:$E$1306,3,FALSE), "")</f>
        <v/>
      </c>
      <c r="H2582" s="66">
        <f t="shared" ref="H2582:H2645" si="280">IF(G2582="UV ĐT",0.3, 0)+IF(G2582="UV HSV", 0.3, 0)+IF(G2582="PBT LCĐ", 0.3,0)+ IF(G2582="UV LCĐ", 0.2, 0)+IF(G2582="BT CĐ", 0.3,0)+ IF(G2582="PBT CĐ", 0.2,0)+ IF(G2582="CN CLB", 0.2,0)+ IF(G2582="CN DĐ", 0.2,0)+IF(G2582="TĐXK", 0.3, 0)+IF(G2582="PĐXK", 0.2, 0)+IF(G2582="LT", 0.3,0)+IF(G2582="LP", 0.2, 0)+IF(G2582="GK 0.2",0.2,0)+IF(G2582="GK 0.3", 0.3, 0)+IF(G2582="TB ĐD",0.3,0)+IF(G2582="PB ĐD",0.2,0)+IF(G2582="ĐT ĐTQ",0.3,0)+IF(G2582="ĐP ĐTQ",0.2,0)</f>
        <v>0</v>
      </c>
      <c r="I2582" s="215">
        <f t="shared" ref="I2582:I2645" si="281">F2582+H2582</f>
        <v>7.27</v>
      </c>
      <c r="J2582" s="223">
        <v>88</v>
      </c>
      <c r="K2582" s="66" t="str">
        <f t="shared" ref="K2582:K2645" si="282">IF(AND(I2582&gt;=9,J2582&gt;=90), "Xuất sắc", IF(AND(I2582&gt;=8,J2582&gt;=80), "Giỏi", "Khá"))</f>
        <v>Khá</v>
      </c>
      <c r="L2582" s="66">
        <f t="shared" ref="L2582:L2645" si="283">IF(K2582="Xuất sắc", 500000, IF(K2582="Giỏi", 450000, 395000))</f>
        <v>395000</v>
      </c>
      <c r="M2582" s="218" t="str">
        <f t="shared" si="277"/>
        <v/>
      </c>
      <c r="N2582" s="219" t="str">
        <f t="shared" si="278"/>
        <v/>
      </c>
      <c r="O2582" s="219">
        <f t="shared" si="279"/>
        <v>1</v>
      </c>
      <c r="Q2582" s="114">
        <v>1</v>
      </c>
    </row>
    <row r="2583" spans="1:17" ht="21.75" customHeight="1" x14ac:dyDescent="0.3">
      <c r="A2583" s="214">
        <f>SUBTOTAL(9,$Q$22:Q2582)+1</f>
        <v>2561</v>
      </c>
      <c r="B2583" s="223">
        <v>107120152</v>
      </c>
      <c r="C2583" s="223" t="s">
        <v>1365</v>
      </c>
      <c r="D2583" s="223" t="s">
        <v>29</v>
      </c>
      <c r="E2583" s="223">
        <v>16</v>
      </c>
      <c r="F2583" s="223">
        <v>7.27</v>
      </c>
      <c r="G2583" s="66" t="str">
        <f>IFERROR(VLOOKUP(B2583:B5623,'DOI TUONG'!$C$2:$E$1306,3,FALSE), "")</f>
        <v/>
      </c>
      <c r="H2583" s="66">
        <f t="shared" si="280"/>
        <v>0</v>
      </c>
      <c r="I2583" s="215">
        <f t="shared" si="281"/>
        <v>7.27</v>
      </c>
      <c r="J2583" s="223">
        <v>87</v>
      </c>
      <c r="K2583" s="66" t="str">
        <f t="shared" si="282"/>
        <v>Khá</v>
      </c>
      <c r="L2583" s="66">
        <f t="shared" si="283"/>
        <v>395000</v>
      </c>
      <c r="M2583" s="218" t="str">
        <f t="shared" si="277"/>
        <v/>
      </c>
      <c r="N2583" s="219" t="str">
        <f t="shared" si="278"/>
        <v/>
      </c>
      <c r="O2583" s="219">
        <f t="shared" si="279"/>
        <v>1</v>
      </c>
      <c r="Q2583" s="114">
        <v>1</v>
      </c>
    </row>
    <row r="2584" spans="1:17" ht="21.75" customHeight="1" x14ac:dyDescent="0.3">
      <c r="A2584" s="214">
        <f>SUBTOTAL(9,$Q$22:Q2583)+1</f>
        <v>2562</v>
      </c>
      <c r="B2584" s="223">
        <v>109110496</v>
      </c>
      <c r="C2584" s="223" t="s">
        <v>3888</v>
      </c>
      <c r="D2584" s="223" t="s">
        <v>113</v>
      </c>
      <c r="E2584" s="223">
        <v>18</v>
      </c>
      <c r="F2584" s="223">
        <v>7.27</v>
      </c>
      <c r="G2584" s="66" t="str">
        <f>IFERROR(VLOOKUP(B2584:B5624,'DOI TUONG'!$C$2:$E$1306,3,FALSE), "")</f>
        <v/>
      </c>
      <c r="H2584" s="66">
        <f t="shared" si="280"/>
        <v>0</v>
      </c>
      <c r="I2584" s="215">
        <f t="shared" si="281"/>
        <v>7.27</v>
      </c>
      <c r="J2584" s="223">
        <v>86</v>
      </c>
      <c r="K2584" s="66" t="str">
        <f t="shared" si="282"/>
        <v>Khá</v>
      </c>
      <c r="L2584" s="66">
        <f t="shared" si="283"/>
        <v>395000</v>
      </c>
      <c r="M2584" s="218" t="str">
        <f t="shared" si="277"/>
        <v/>
      </c>
      <c r="N2584" s="219" t="str">
        <f t="shared" si="278"/>
        <v/>
      </c>
      <c r="O2584" s="219">
        <f t="shared" si="279"/>
        <v>1</v>
      </c>
      <c r="Q2584" s="114">
        <v>1</v>
      </c>
    </row>
    <row r="2585" spans="1:17" ht="21.75" customHeight="1" x14ac:dyDescent="0.3">
      <c r="A2585" s="214">
        <f>SUBTOTAL(9,$Q$22:Q2584)+1</f>
        <v>2563</v>
      </c>
      <c r="B2585" s="223">
        <v>110110198</v>
      </c>
      <c r="C2585" s="223" t="s">
        <v>3986</v>
      </c>
      <c r="D2585" s="223" t="s">
        <v>214</v>
      </c>
      <c r="E2585" s="223">
        <v>18</v>
      </c>
      <c r="F2585" s="223">
        <v>7.27</v>
      </c>
      <c r="G2585" s="66" t="str">
        <f>IFERROR(VLOOKUP(B2585:B5625,'DOI TUONG'!$C$2:$E$1306,3,FALSE), "")</f>
        <v/>
      </c>
      <c r="H2585" s="66">
        <f t="shared" si="280"/>
        <v>0</v>
      </c>
      <c r="I2585" s="215">
        <f t="shared" si="281"/>
        <v>7.27</v>
      </c>
      <c r="J2585" s="223">
        <v>86</v>
      </c>
      <c r="K2585" s="66" t="str">
        <f t="shared" si="282"/>
        <v>Khá</v>
      </c>
      <c r="L2585" s="66">
        <f t="shared" si="283"/>
        <v>395000</v>
      </c>
      <c r="M2585" s="218" t="str">
        <f t="shared" si="277"/>
        <v/>
      </c>
      <c r="N2585" s="219" t="str">
        <f t="shared" si="278"/>
        <v/>
      </c>
      <c r="O2585" s="219">
        <f t="shared" si="279"/>
        <v>1</v>
      </c>
      <c r="Q2585" s="114">
        <v>1</v>
      </c>
    </row>
    <row r="2586" spans="1:17" ht="21.75" customHeight="1" x14ac:dyDescent="0.3">
      <c r="A2586" s="214">
        <f>SUBTOTAL(9,$Q$22:Q2585)+1</f>
        <v>2564</v>
      </c>
      <c r="B2586" s="223">
        <v>117130126</v>
      </c>
      <c r="C2586" s="223" t="s">
        <v>3760</v>
      </c>
      <c r="D2586" s="223" t="s">
        <v>70</v>
      </c>
      <c r="E2586" s="223">
        <v>16</v>
      </c>
      <c r="F2586" s="223">
        <v>7.27</v>
      </c>
      <c r="G2586" s="66" t="str">
        <f>IFERROR(VLOOKUP(B2586:B5626,'DOI TUONG'!$C$2:$E$1306,3,FALSE), "")</f>
        <v/>
      </c>
      <c r="H2586" s="66">
        <f t="shared" si="280"/>
        <v>0</v>
      </c>
      <c r="I2586" s="215">
        <f t="shared" si="281"/>
        <v>7.27</v>
      </c>
      <c r="J2586" s="223">
        <v>85</v>
      </c>
      <c r="K2586" s="66" t="str">
        <f t="shared" si="282"/>
        <v>Khá</v>
      </c>
      <c r="L2586" s="66">
        <f t="shared" si="283"/>
        <v>395000</v>
      </c>
      <c r="M2586" s="218" t="str">
        <f t="shared" si="277"/>
        <v/>
      </c>
      <c r="N2586" s="219" t="str">
        <f t="shared" si="278"/>
        <v/>
      </c>
      <c r="O2586" s="219">
        <f t="shared" si="279"/>
        <v>1</v>
      </c>
      <c r="Q2586" s="114">
        <v>1</v>
      </c>
    </row>
    <row r="2587" spans="1:17" ht="21.75" customHeight="1" x14ac:dyDescent="0.3">
      <c r="A2587" s="214">
        <f>SUBTOTAL(9,$Q$22:Q2586)+1</f>
        <v>2565</v>
      </c>
      <c r="B2587" s="223">
        <v>107140079</v>
      </c>
      <c r="C2587" s="223" t="s">
        <v>3661</v>
      </c>
      <c r="D2587" s="223" t="s">
        <v>2028</v>
      </c>
      <c r="E2587" s="223">
        <v>21</v>
      </c>
      <c r="F2587" s="223">
        <v>7.27</v>
      </c>
      <c r="G2587" s="66" t="str">
        <f>IFERROR(VLOOKUP(B2587:B5627,'DOI TUONG'!$C$2:$E$1306,3,FALSE), "")</f>
        <v/>
      </c>
      <c r="H2587" s="66">
        <f t="shared" si="280"/>
        <v>0</v>
      </c>
      <c r="I2587" s="215">
        <f t="shared" si="281"/>
        <v>7.27</v>
      </c>
      <c r="J2587" s="223">
        <v>84</v>
      </c>
      <c r="K2587" s="66" t="str">
        <f t="shared" si="282"/>
        <v>Khá</v>
      </c>
      <c r="L2587" s="66">
        <f t="shared" si="283"/>
        <v>395000</v>
      </c>
      <c r="M2587" s="218" t="str">
        <f t="shared" si="277"/>
        <v/>
      </c>
      <c r="N2587" s="219" t="str">
        <f t="shared" si="278"/>
        <v/>
      </c>
      <c r="O2587" s="219">
        <f t="shared" si="279"/>
        <v>1</v>
      </c>
      <c r="Q2587" s="114">
        <v>1</v>
      </c>
    </row>
    <row r="2588" spans="1:17" ht="21.75" customHeight="1" x14ac:dyDescent="0.3">
      <c r="A2588" s="214">
        <f>SUBTOTAL(9,$Q$22:Q2587)+1</f>
        <v>2566</v>
      </c>
      <c r="B2588" s="223">
        <v>121130089</v>
      </c>
      <c r="C2588" s="223" t="s">
        <v>1566</v>
      </c>
      <c r="D2588" s="223" t="s">
        <v>199</v>
      </c>
      <c r="E2588" s="223">
        <v>14.5</v>
      </c>
      <c r="F2588" s="223">
        <v>7.27</v>
      </c>
      <c r="G2588" s="66" t="str">
        <f>IFERROR(VLOOKUP(B2588:B5628,'DOI TUONG'!$C$2:$E$1306,3,FALSE), "")</f>
        <v/>
      </c>
      <c r="H2588" s="66">
        <f t="shared" si="280"/>
        <v>0</v>
      </c>
      <c r="I2588" s="215">
        <f t="shared" si="281"/>
        <v>7.27</v>
      </c>
      <c r="J2588" s="223">
        <v>84</v>
      </c>
      <c r="K2588" s="66" t="str">
        <f t="shared" si="282"/>
        <v>Khá</v>
      </c>
      <c r="L2588" s="66">
        <f t="shared" si="283"/>
        <v>395000</v>
      </c>
      <c r="M2588" s="218" t="str">
        <f t="shared" ref="M2588:M2651" si="284">IF(K2588="Xuất sắc",1,"")</f>
        <v/>
      </c>
      <c r="N2588" s="219" t="str">
        <f t="shared" ref="N2588:N2651" si="285">IF(K2588="Giỏi",1,"")</f>
        <v/>
      </c>
      <c r="O2588" s="219">
        <f t="shared" ref="O2588:O2651" si="286">IF(K2588="Khá",1,"")</f>
        <v>1</v>
      </c>
      <c r="Q2588" s="114">
        <v>1</v>
      </c>
    </row>
    <row r="2589" spans="1:17" ht="21.75" customHeight="1" x14ac:dyDescent="0.3">
      <c r="A2589" s="214">
        <f>SUBTOTAL(9,$Q$22:Q2588)+1</f>
        <v>2567</v>
      </c>
      <c r="B2589" s="223">
        <v>117130133</v>
      </c>
      <c r="C2589" s="223" t="s">
        <v>3761</v>
      </c>
      <c r="D2589" s="223" t="s">
        <v>70</v>
      </c>
      <c r="E2589" s="223">
        <v>18</v>
      </c>
      <c r="F2589" s="223">
        <v>7.27</v>
      </c>
      <c r="G2589" s="66" t="str">
        <f>IFERROR(VLOOKUP(B2589:B5629,'DOI TUONG'!$C$2:$E$1306,3,FALSE), "")</f>
        <v/>
      </c>
      <c r="H2589" s="66">
        <f t="shared" si="280"/>
        <v>0</v>
      </c>
      <c r="I2589" s="215">
        <f t="shared" si="281"/>
        <v>7.27</v>
      </c>
      <c r="J2589" s="223">
        <v>84</v>
      </c>
      <c r="K2589" s="66" t="str">
        <f t="shared" si="282"/>
        <v>Khá</v>
      </c>
      <c r="L2589" s="66">
        <f t="shared" si="283"/>
        <v>395000</v>
      </c>
      <c r="M2589" s="218" t="str">
        <f t="shared" si="284"/>
        <v/>
      </c>
      <c r="N2589" s="219" t="str">
        <f t="shared" si="285"/>
        <v/>
      </c>
      <c r="O2589" s="219">
        <f t="shared" si="286"/>
        <v>1</v>
      </c>
      <c r="Q2589" s="114">
        <v>1</v>
      </c>
    </row>
    <row r="2590" spans="1:17" ht="21.75" customHeight="1" x14ac:dyDescent="0.3">
      <c r="A2590" s="214">
        <f>SUBTOTAL(9,$Q$22:Q2589)+1</f>
        <v>2568</v>
      </c>
      <c r="B2590" s="223">
        <v>102130101</v>
      </c>
      <c r="C2590" s="223" t="s">
        <v>3392</v>
      </c>
      <c r="D2590" s="223" t="s">
        <v>339</v>
      </c>
      <c r="E2590" s="223">
        <v>17</v>
      </c>
      <c r="F2590" s="223">
        <v>7.27</v>
      </c>
      <c r="G2590" s="66" t="str">
        <f>IFERROR(VLOOKUP(B2590:B5630,'DOI TUONG'!$C$2:$E$1306,3,FALSE), "")</f>
        <v/>
      </c>
      <c r="H2590" s="66">
        <f t="shared" si="280"/>
        <v>0</v>
      </c>
      <c r="I2590" s="215">
        <f t="shared" si="281"/>
        <v>7.27</v>
      </c>
      <c r="J2590" s="223">
        <v>82</v>
      </c>
      <c r="K2590" s="66" t="str">
        <f t="shared" si="282"/>
        <v>Khá</v>
      </c>
      <c r="L2590" s="66">
        <f t="shared" si="283"/>
        <v>395000</v>
      </c>
      <c r="M2590" s="218" t="str">
        <f t="shared" si="284"/>
        <v/>
      </c>
      <c r="N2590" s="219" t="str">
        <f t="shared" si="285"/>
        <v/>
      </c>
      <c r="O2590" s="219">
        <f t="shared" si="286"/>
        <v>1</v>
      </c>
      <c r="Q2590" s="114">
        <v>1</v>
      </c>
    </row>
    <row r="2591" spans="1:17" ht="21.75" customHeight="1" x14ac:dyDescent="0.3">
      <c r="A2591" s="214">
        <f>SUBTOTAL(9,$Q$22:Q2590)+1</f>
        <v>2569</v>
      </c>
      <c r="B2591" s="223">
        <v>102140046</v>
      </c>
      <c r="C2591" s="223" t="s">
        <v>3393</v>
      </c>
      <c r="D2591" s="223" t="s">
        <v>1802</v>
      </c>
      <c r="E2591" s="223">
        <v>21</v>
      </c>
      <c r="F2591" s="223">
        <v>7.27</v>
      </c>
      <c r="G2591" s="66" t="str">
        <f>IFERROR(VLOOKUP(B2591:B5631,'DOI TUONG'!$C$2:$E$1306,3,FALSE), "")</f>
        <v/>
      </c>
      <c r="H2591" s="66">
        <f t="shared" si="280"/>
        <v>0</v>
      </c>
      <c r="I2591" s="215">
        <f t="shared" si="281"/>
        <v>7.27</v>
      </c>
      <c r="J2591" s="223">
        <v>82</v>
      </c>
      <c r="K2591" s="66" t="str">
        <f t="shared" si="282"/>
        <v>Khá</v>
      </c>
      <c r="L2591" s="66">
        <f t="shared" si="283"/>
        <v>395000</v>
      </c>
      <c r="M2591" s="218" t="str">
        <f t="shared" si="284"/>
        <v/>
      </c>
      <c r="N2591" s="219" t="str">
        <f t="shared" si="285"/>
        <v/>
      </c>
      <c r="O2591" s="219">
        <f t="shared" si="286"/>
        <v>1</v>
      </c>
      <c r="Q2591" s="114">
        <v>1</v>
      </c>
    </row>
    <row r="2592" spans="1:17" ht="21.75" customHeight="1" x14ac:dyDescent="0.3">
      <c r="A2592" s="214">
        <f>SUBTOTAL(9,$Q$22:Q2591)+1</f>
        <v>2570</v>
      </c>
      <c r="B2592" s="223">
        <v>110130179</v>
      </c>
      <c r="C2592" s="223" t="s">
        <v>1706</v>
      </c>
      <c r="D2592" s="223" t="s">
        <v>258</v>
      </c>
      <c r="E2592" s="223">
        <v>18.5</v>
      </c>
      <c r="F2592" s="223">
        <v>7.27</v>
      </c>
      <c r="G2592" s="66" t="str">
        <f>IFERROR(VLOOKUP(B2592:B5632,'DOI TUONG'!$C$2:$E$1306,3,FALSE), "")</f>
        <v/>
      </c>
      <c r="H2592" s="66">
        <f t="shared" si="280"/>
        <v>0</v>
      </c>
      <c r="I2592" s="215">
        <f t="shared" si="281"/>
        <v>7.27</v>
      </c>
      <c r="J2592" s="223">
        <v>82</v>
      </c>
      <c r="K2592" s="66" t="str">
        <f t="shared" si="282"/>
        <v>Khá</v>
      </c>
      <c r="L2592" s="66">
        <f t="shared" si="283"/>
        <v>395000</v>
      </c>
      <c r="M2592" s="218" t="str">
        <f t="shared" si="284"/>
        <v/>
      </c>
      <c r="N2592" s="219" t="str">
        <f t="shared" si="285"/>
        <v/>
      </c>
      <c r="O2592" s="219">
        <f t="shared" si="286"/>
        <v>1</v>
      </c>
      <c r="Q2592" s="114">
        <v>1</v>
      </c>
    </row>
    <row r="2593" spans="1:17" ht="21.75" customHeight="1" x14ac:dyDescent="0.3">
      <c r="A2593" s="214">
        <f>SUBTOTAL(9,$Q$22:Q2592)+1</f>
        <v>2571</v>
      </c>
      <c r="B2593" s="223">
        <v>103120041</v>
      </c>
      <c r="C2593" s="223" t="s">
        <v>1789</v>
      </c>
      <c r="D2593" s="223" t="s">
        <v>42</v>
      </c>
      <c r="E2593" s="223">
        <v>18</v>
      </c>
      <c r="F2593" s="223">
        <v>7.26</v>
      </c>
      <c r="G2593" s="66" t="str">
        <f>IFERROR(VLOOKUP(B2593:B5633,'DOI TUONG'!$C$2:$E$1306,3,FALSE), "")</f>
        <v/>
      </c>
      <c r="H2593" s="66">
        <f t="shared" si="280"/>
        <v>0</v>
      </c>
      <c r="I2593" s="215">
        <f t="shared" si="281"/>
        <v>7.26</v>
      </c>
      <c r="J2593" s="223">
        <v>94</v>
      </c>
      <c r="K2593" s="66" t="str">
        <f t="shared" si="282"/>
        <v>Khá</v>
      </c>
      <c r="L2593" s="66">
        <f t="shared" si="283"/>
        <v>395000</v>
      </c>
      <c r="M2593" s="218" t="str">
        <f t="shared" si="284"/>
        <v/>
      </c>
      <c r="N2593" s="219" t="str">
        <f t="shared" si="285"/>
        <v/>
      </c>
      <c r="O2593" s="219">
        <f t="shared" si="286"/>
        <v>1</v>
      </c>
      <c r="Q2593" s="114">
        <v>1</v>
      </c>
    </row>
    <row r="2594" spans="1:17" ht="21.75" customHeight="1" x14ac:dyDescent="0.3">
      <c r="A2594" s="214">
        <f>SUBTOTAL(9,$Q$22:Q2593)+1</f>
        <v>2572</v>
      </c>
      <c r="B2594" s="223">
        <v>102130184</v>
      </c>
      <c r="C2594" s="223" t="s">
        <v>3394</v>
      </c>
      <c r="D2594" s="223" t="s">
        <v>142</v>
      </c>
      <c r="E2594" s="223">
        <v>18</v>
      </c>
      <c r="F2594" s="223">
        <v>7.26</v>
      </c>
      <c r="G2594" s="66" t="str">
        <f>IFERROR(VLOOKUP(B2594:B5634,'DOI TUONG'!$C$2:$E$1306,3,FALSE), "")</f>
        <v/>
      </c>
      <c r="H2594" s="66">
        <f t="shared" si="280"/>
        <v>0</v>
      </c>
      <c r="I2594" s="215">
        <f t="shared" si="281"/>
        <v>7.26</v>
      </c>
      <c r="J2594" s="223">
        <v>90</v>
      </c>
      <c r="K2594" s="66" t="str">
        <f t="shared" si="282"/>
        <v>Khá</v>
      </c>
      <c r="L2594" s="66">
        <f t="shared" si="283"/>
        <v>395000</v>
      </c>
      <c r="M2594" s="218" t="str">
        <f t="shared" si="284"/>
        <v/>
      </c>
      <c r="N2594" s="219" t="str">
        <f t="shared" si="285"/>
        <v/>
      </c>
      <c r="O2594" s="219">
        <f t="shared" si="286"/>
        <v>1</v>
      </c>
      <c r="Q2594" s="114">
        <v>1</v>
      </c>
    </row>
    <row r="2595" spans="1:17" ht="21.75" customHeight="1" x14ac:dyDescent="0.3">
      <c r="A2595" s="214">
        <f>SUBTOTAL(9,$Q$22:Q2594)+1</f>
        <v>2573</v>
      </c>
      <c r="B2595" s="223">
        <v>102130054</v>
      </c>
      <c r="C2595" s="223" t="s">
        <v>3395</v>
      </c>
      <c r="D2595" s="223" t="s">
        <v>119</v>
      </c>
      <c r="E2595" s="223">
        <v>18</v>
      </c>
      <c r="F2595" s="223">
        <v>7.26</v>
      </c>
      <c r="G2595" s="66" t="str">
        <f>IFERROR(VLOOKUP(B2595:B5635,'DOI TUONG'!$C$2:$E$1306,3,FALSE), "")</f>
        <v/>
      </c>
      <c r="H2595" s="66">
        <f t="shared" si="280"/>
        <v>0</v>
      </c>
      <c r="I2595" s="215">
        <f t="shared" si="281"/>
        <v>7.26</v>
      </c>
      <c r="J2595" s="223">
        <v>90</v>
      </c>
      <c r="K2595" s="66" t="str">
        <f t="shared" si="282"/>
        <v>Khá</v>
      </c>
      <c r="L2595" s="66">
        <f t="shared" si="283"/>
        <v>395000</v>
      </c>
      <c r="M2595" s="218" t="str">
        <f t="shared" si="284"/>
        <v/>
      </c>
      <c r="N2595" s="219" t="str">
        <f t="shared" si="285"/>
        <v/>
      </c>
      <c r="O2595" s="219">
        <f t="shared" si="286"/>
        <v>1</v>
      </c>
      <c r="Q2595" s="114">
        <v>1</v>
      </c>
    </row>
    <row r="2596" spans="1:17" ht="21.75" customHeight="1" x14ac:dyDescent="0.3">
      <c r="A2596" s="214">
        <f>SUBTOTAL(9,$Q$22:Q2595)+1</f>
        <v>2574</v>
      </c>
      <c r="B2596" s="223">
        <v>110110449</v>
      </c>
      <c r="C2596" s="223" t="s">
        <v>917</v>
      </c>
      <c r="D2596" s="223" t="s">
        <v>147</v>
      </c>
      <c r="E2596" s="223">
        <v>19</v>
      </c>
      <c r="F2596" s="223">
        <v>7.26</v>
      </c>
      <c r="G2596" s="66" t="str">
        <f>IFERROR(VLOOKUP(B2596:B5636,'DOI TUONG'!$C$2:$E$1306,3,FALSE), "")</f>
        <v/>
      </c>
      <c r="H2596" s="66">
        <f t="shared" si="280"/>
        <v>0</v>
      </c>
      <c r="I2596" s="215">
        <f t="shared" si="281"/>
        <v>7.26</v>
      </c>
      <c r="J2596" s="223">
        <v>87</v>
      </c>
      <c r="K2596" s="66" t="str">
        <f t="shared" si="282"/>
        <v>Khá</v>
      </c>
      <c r="L2596" s="66">
        <f t="shared" si="283"/>
        <v>395000</v>
      </c>
      <c r="M2596" s="218" t="str">
        <f t="shared" si="284"/>
        <v/>
      </c>
      <c r="N2596" s="219" t="str">
        <f t="shared" si="285"/>
        <v/>
      </c>
      <c r="O2596" s="219">
        <f t="shared" si="286"/>
        <v>1</v>
      </c>
      <c r="Q2596" s="114">
        <v>1</v>
      </c>
    </row>
    <row r="2597" spans="1:17" ht="21.75" customHeight="1" x14ac:dyDescent="0.3">
      <c r="A2597" s="214">
        <f>SUBTOTAL(9,$Q$22:Q2596)+1</f>
        <v>2575</v>
      </c>
      <c r="B2597" s="223">
        <v>111110007</v>
      </c>
      <c r="C2597" s="223" t="s">
        <v>4031</v>
      </c>
      <c r="D2597" s="223" t="s">
        <v>435</v>
      </c>
      <c r="E2597" s="223">
        <v>19</v>
      </c>
      <c r="F2597" s="223">
        <v>7.26</v>
      </c>
      <c r="G2597" s="66" t="str">
        <f>IFERROR(VLOOKUP(B2597:B5637,'DOI TUONG'!$C$2:$E$1306,3,FALSE), "")</f>
        <v/>
      </c>
      <c r="H2597" s="66">
        <f t="shared" si="280"/>
        <v>0</v>
      </c>
      <c r="I2597" s="215">
        <f t="shared" si="281"/>
        <v>7.26</v>
      </c>
      <c r="J2597" s="223">
        <v>87</v>
      </c>
      <c r="K2597" s="66" t="str">
        <f t="shared" si="282"/>
        <v>Khá</v>
      </c>
      <c r="L2597" s="66">
        <f t="shared" si="283"/>
        <v>395000</v>
      </c>
      <c r="M2597" s="218" t="str">
        <f t="shared" si="284"/>
        <v/>
      </c>
      <c r="N2597" s="219" t="str">
        <f t="shared" si="285"/>
        <v/>
      </c>
      <c r="O2597" s="219">
        <f t="shared" si="286"/>
        <v>1</v>
      </c>
      <c r="Q2597" s="114">
        <v>1</v>
      </c>
    </row>
    <row r="2598" spans="1:17" ht="21.75" customHeight="1" x14ac:dyDescent="0.3">
      <c r="A2598" s="214">
        <f>SUBTOTAL(9,$Q$22:Q2597)+1</f>
        <v>2576</v>
      </c>
      <c r="B2598" s="223">
        <v>103110179</v>
      </c>
      <c r="C2598" s="223" t="s">
        <v>3290</v>
      </c>
      <c r="D2598" s="223" t="s">
        <v>139</v>
      </c>
      <c r="E2598" s="223">
        <v>21</v>
      </c>
      <c r="F2598" s="223">
        <v>7.26</v>
      </c>
      <c r="G2598" s="66" t="str">
        <f>IFERROR(VLOOKUP(B2598:B5638,'DOI TUONG'!$C$2:$E$1306,3,FALSE), "")</f>
        <v/>
      </c>
      <c r="H2598" s="66">
        <f t="shared" si="280"/>
        <v>0</v>
      </c>
      <c r="I2598" s="215">
        <f t="shared" si="281"/>
        <v>7.26</v>
      </c>
      <c r="J2598" s="223">
        <v>86</v>
      </c>
      <c r="K2598" s="66" t="str">
        <f t="shared" si="282"/>
        <v>Khá</v>
      </c>
      <c r="L2598" s="66">
        <f t="shared" si="283"/>
        <v>395000</v>
      </c>
      <c r="M2598" s="218" t="str">
        <f t="shared" si="284"/>
        <v/>
      </c>
      <c r="N2598" s="219" t="str">
        <f t="shared" si="285"/>
        <v/>
      </c>
      <c r="O2598" s="219">
        <f t="shared" si="286"/>
        <v>1</v>
      </c>
      <c r="Q2598" s="114">
        <v>1</v>
      </c>
    </row>
    <row r="2599" spans="1:17" ht="21.75" customHeight="1" x14ac:dyDescent="0.3">
      <c r="A2599" s="214">
        <f>SUBTOTAL(9,$Q$22:Q2598)+1</f>
        <v>2577</v>
      </c>
      <c r="B2599" s="223">
        <v>110110320</v>
      </c>
      <c r="C2599" s="223" t="s">
        <v>829</v>
      </c>
      <c r="D2599" s="223" t="s">
        <v>150</v>
      </c>
      <c r="E2599" s="223">
        <v>36.5</v>
      </c>
      <c r="F2599" s="223">
        <v>7.26</v>
      </c>
      <c r="G2599" s="66" t="str">
        <f>IFERROR(VLOOKUP(B2599:B5639,'DOI TUONG'!$C$2:$E$1306,3,FALSE), "")</f>
        <v/>
      </c>
      <c r="H2599" s="66">
        <f t="shared" si="280"/>
        <v>0</v>
      </c>
      <c r="I2599" s="215">
        <f t="shared" si="281"/>
        <v>7.26</v>
      </c>
      <c r="J2599" s="223">
        <v>86</v>
      </c>
      <c r="K2599" s="66" t="str">
        <f t="shared" si="282"/>
        <v>Khá</v>
      </c>
      <c r="L2599" s="66">
        <f t="shared" si="283"/>
        <v>395000</v>
      </c>
      <c r="M2599" s="218" t="str">
        <f t="shared" si="284"/>
        <v/>
      </c>
      <c r="N2599" s="219" t="str">
        <f t="shared" si="285"/>
        <v/>
      </c>
      <c r="O2599" s="219">
        <f t="shared" si="286"/>
        <v>1</v>
      </c>
      <c r="Q2599" s="114">
        <v>1</v>
      </c>
    </row>
    <row r="2600" spans="1:17" ht="21.75" customHeight="1" x14ac:dyDescent="0.3">
      <c r="A2600" s="214">
        <f>SUBTOTAL(9,$Q$22:Q2599)+1</f>
        <v>2578</v>
      </c>
      <c r="B2600" s="223">
        <v>110110341</v>
      </c>
      <c r="C2600" s="223" t="s">
        <v>3987</v>
      </c>
      <c r="D2600" s="223" t="s">
        <v>150</v>
      </c>
      <c r="E2600" s="223">
        <v>19</v>
      </c>
      <c r="F2600" s="223">
        <v>7.26</v>
      </c>
      <c r="G2600" s="66" t="str">
        <f>IFERROR(VLOOKUP(B2600:B5640,'DOI TUONG'!$C$2:$E$1306,3,FALSE), "")</f>
        <v/>
      </c>
      <c r="H2600" s="66">
        <f t="shared" si="280"/>
        <v>0</v>
      </c>
      <c r="I2600" s="215">
        <f t="shared" si="281"/>
        <v>7.26</v>
      </c>
      <c r="J2600" s="223">
        <v>86</v>
      </c>
      <c r="K2600" s="66" t="str">
        <f t="shared" si="282"/>
        <v>Khá</v>
      </c>
      <c r="L2600" s="66">
        <f t="shared" si="283"/>
        <v>395000</v>
      </c>
      <c r="M2600" s="218" t="str">
        <f t="shared" si="284"/>
        <v/>
      </c>
      <c r="N2600" s="219" t="str">
        <f t="shared" si="285"/>
        <v/>
      </c>
      <c r="O2600" s="219">
        <f t="shared" si="286"/>
        <v>1</v>
      </c>
      <c r="Q2600" s="114">
        <v>1</v>
      </c>
    </row>
    <row r="2601" spans="1:17" ht="21.75" customHeight="1" x14ac:dyDescent="0.3">
      <c r="A2601" s="214">
        <f>SUBTOTAL(9,$Q$22:Q2600)+1</f>
        <v>2579</v>
      </c>
      <c r="B2601" s="223">
        <v>101120121</v>
      </c>
      <c r="C2601" s="223" t="s">
        <v>3225</v>
      </c>
      <c r="D2601" s="223" t="s">
        <v>155</v>
      </c>
      <c r="E2601" s="223">
        <v>15.5</v>
      </c>
      <c r="F2601" s="223">
        <v>7.26</v>
      </c>
      <c r="G2601" s="66" t="str">
        <f>IFERROR(VLOOKUP(B2601:B5641,'DOI TUONG'!$C$2:$E$1306,3,FALSE), "")</f>
        <v/>
      </c>
      <c r="H2601" s="66">
        <f t="shared" si="280"/>
        <v>0</v>
      </c>
      <c r="I2601" s="215">
        <f t="shared" si="281"/>
        <v>7.26</v>
      </c>
      <c r="J2601" s="223">
        <v>85</v>
      </c>
      <c r="K2601" s="66" t="str">
        <f t="shared" si="282"/>
        <v>Khá</v>
      </c>
      <c r="L2601" s="66">
        <f t="shared" si="283"/>
        <v>395000</v>
      </c>
      <c r="M2601" s="218" t="str">
        <f t="shared" si="284"/>
        <v/>
      </c>
      <c r="N2601" s="219" t="str">
        <f t="shared" si="285"/>
        <v/>
      </c>
      <c r="O2601" s="219">
        <f t="shared" si="286"/>
        <v>1</v>
      </c>
      <c r="Q2601" s="114">
        <v>1</v>
      </c>
    </row>
    <row r="2602" spans="1:17" ht="21.75" customHeight="1" x14ac:dyDescent="0.3">
      <c r="A2602" s="214">
        <f>SUBTOTAL(9,$Q$22:Q2601)+1</f>
        <v>2580</v>
      </c>
      <c r="B2602" s="223">
        <v>107120178</v>
      </c>
      <c r="C2602" s="223" t="s">
        <v>3662</v>
      </c>
      <c r="D2602" s="223" t="s">
        <v>29</v>
      </c>
      <c r="E2602" s="223">
        <v>16</v>
      </c>
      <c r="F2602" s="223">
        <v>7.26</v>
      </c>
      <c r="G2602" s="66" t="str">
        <f>IFERROR(VLOOKUP(B2602:B5642,'DOI TUONG'!$C$2:$E$1306,3,FALSE), "")</f>
        <v/>
      </c>
      <c r="H2602" s="66">
        <f t="shared" si="280"/>
        <v>0</v>
      </c>
      <c r="I2602" s="215">
        <f t="shared" si="281"/>
        <v>7.26</v>
      </c>
      <c r="J2602" s="223">
        <v>85</v>
      </c>
      <c r="K2602" s="66" t="str">
        <f t="shared" si="282"/>
        <v>Khá</v>
      </c>
      <c r="L2602" s="66">
        <f t="shared" si="283"/>
        <v>395000</v>
      </c>
      <c r="M2602" s="218" t="str">
        <f t="shared" si="284"/>
        <v/>
      </c>
      <c r="N2602" s="219" t="str">
        <f t="shared" si="285"/>
        <v/>
      </c>
      <c r="O2602" s="219">
        <f t="shared" si="286"/>
        <v>1</v>
      </c>
      <c r="Q2602" s="114">
        <v>1</v>
      </c>
    </row>
    <row r="2603" spans="1:17" ht="21.75" customHeight="1" x14ac:dyDescent="0.3">
      <c r="A2603" s="214">
        <f>SUBTOTAL(9,$Q$22:Q2602)+1</f>
        <v>2581</v>
      </c>
      <c r="B2603" s="223">
        <v>110130117</v>
      </c>
      <c r="C2603" s="223" t="s">
        <v>3988</v>
      </c>
      <c r="D2603" s="223" t="s">
        <v>303</v>
      </c>
      <c r="E2603" s="223">
        <v>15.5</v>
      </c>
      <c r="F2603" s="223">
        <v>7.26</v>
      </c>
      <c r="G2603" s="66" t="str">
        <f>IFERROR(VLOOKUP(B2603:B5643,'DOI TUONG'!$C$2:$E$1306,3,FALSE), "")</f>
        <v/>
      </c>
      <c r="H2603" s="66">
        <f t="shared" si="280"/>
        <v>0</v>
      </c>
      <c r="I2603" s="215">
        <f t="shared" si="281"/>
        <v>7.26</v>
      </c>
      <c r="J2603" s="223">
        <v>85</v>
      </c>
      <c r="K2603" s="66" t="str">
        <f t="shared" si="282"/>
        <v>Khá</v>
      </c>
      <c r="L2603" s="66">
        <f t="shared" si="283"/>
        <v>395000</v>
      </c>
      <c r="M2603" s="218" t="str">
        <f t="shared" si="284"/>
        <v/>
      </c>
      <c r="N2603" s="219" t="str">
        <f t="shared" si="285"/>
        <v/>
      </c>
      <c r="O2603" s="219">
        <f t="shared" si="286"/>
        <v>1</v>
      </c>
      <c r="Q2603" s="114">
        <v>1</v>
      </c>
    </row>
    <row r="2604" spans="1:17" ht="21.75" customHeight="1" x14ac:dyDescent="0.3">
      <c r="A2604" s="214">
        <f>SUBTOTAL(9,$Q$22:Q2603)+1</f>
        <v>2582</v>
      </c>
      <c r="B2604" s="223">
        <v>121120122</v>
      </c>
      <c r="C2604" s="223" t="s">
        <v>3714</v>
      </c>
      <c r="D2604" s="223" t="s">
        <v>229</v>
      </c>
      <c r="E2604" s="223">
        <v>19</v>
      </c>
      <c r="F2604" s="223">
        <v>7.26</v>
      </c>
      <c r="G2604" s="66" t="str">
        <f>IFERROR(VLOOKUP(B2604:B5644,'DOI TUONG'!$C$2:$E$1306,3,FALSE), "")</f>
        <v/>
      </c>
      <c r="H2604" s="66">
        <f t="shared" si="280"/>
        <v>0</v>
      </c>
      <c r="I2604" s="215">
        <f t="shared" si="281"/>
        <v>7.26</v>
      </c>
      <c r="J2604" s="223">
        <v>83</v>
      </c>
      <c r="K2604" s="66" t="str">
        <f t="shared" si="282"/>
        <v>Khá</v>
      </c>
      <c r="L2604" s="66">
        <f t="shared" si="283"/>
        <v>395000</v>
      </c>
      <c r="M2604" s="218" t="str">
        <f t="shared" si="284"/>
        <v/>
      </c>
      <c r="N2604" s="219" t="str">
        <f t="shared" si="285"/>
        <v/>
      </c>
      <c r="O2604" s="219">
        <f t="shared" si="286"/>
        <v>1</v>
      </c>
      <c r="Q2604" s="114">
        <v>1</v>
      </c>
    </row>
    <row r="2605" spans="1:17" ht="21.75" customHeight="1" x14ac:dyDescent="0.3">
      <c r="A2605" s="214">
        <f>SUBTOTAL(9,$Q$22:Q2604)+1</f>
        <v>2583</v>
      </c>
      <c r="B2605" s="223">
        <v>109110072</v>
      </c>
      <c r="C2605" s="223" t="s">
        <v>1462</v>
      </c>
      <c r="D2605" s="223" t="s">
        <v>128</v>
      </c>
      <c r="E2605" s="223">
        <v>18.5</v>
      </c>
      <c r="F2605" s="223">
        <v>7.26</v>
      </c>
      <c r="G2605" s="66" t="str">
        <f>IFERROR(VLOOKUP(B2605:B5645,'DOI TUONG'!$C$2:$E$1306,3,FALSE), "")</f>
        <v/>
      </c>
      <c r="H2605" s="66">
        <f t="shared" si="280"/>
        <v>0</v>
      </c>
      <c r="I2605" s="215">
        <f t="shared" si="281"/>
        <v>7.26</v>
      </c>
      <c r="J2605" s="223">
        <v>83</v>
      </c>
      <c r="K2605" s="66" t="str">
        <f t="shared" si="282"/>
        <v>Khá</v>
      </c>
      <c r="L2605" s="66">
        <f t="shared" si="283"/>
        <v>395000</v>
      </c>
      <c r="M2605" s="218" t="str">
        <f t="shared" si="284"/>
        <v/>
      </c>
      <c r="N2605" s="219" t="str">
        <f t="shared" si="285"/>
        <v/>
      </c>
      <c r="O2605" s="219">
        <f t="shared" si="286"/>
        <v>1</v>
      </c>
      <c r="Q2605" s="114">
        <v>1</v>
      </c>
    </row>
    <row r="2606" spans="1:17" ht="21.75" customHeight="1" x14ac:dyDescent="0.3">
      <c r="A2606" s="214">
        <f>SUBTOTAL(9,$Q$22:Q2605)+1</f>
        <v>2584</v>
      </c>
      <c r="B2606" s="223">
        <v>101140068</v>
      </c>
      <c r="C2606" s="223" t="s">
        <v>3226</v>
      </c>
      <c r="D2606" s="223" t="s">
        <v>1739</v>
      </c>
      <c r="E2606" s="223">
        <v>24</v>
      </c>
      <c r="F2606" s="223">
        <v>7.26</v>
      </c>
      <c r="G2606" s="66" t="str">
        <f>IFERROR(VLOOKUP(B2606:B5646,'DOI TUONG'!$C$2:$E$1306,3,FALSE), "")</f>
        <v/>
      </c>
      <c r="H2606" s="66">
        <f t="shared" si="280"/>
        <v>0</v>
      </c>
      <c r="I2606" s="215">
        <f t="shared" si="281"/>
        <v>7.26</v>
      </c>
      <c r="J2606" s="223">
        <v>82</v>
      </c>
      <c r="K2606" s="66" t="str">
        <f t="shared" si="282"/>
        <v>Khá</v>
      </c>
      <c r="L2606" s="66">
        <f t="shared" si="283"/>
        <v>395000</v>
      </c>
      <c r="M2606" s="218" t="str">
        <f t="shared" si="284"/>
        <v/>
      </c>
      <c r="N2606" s="219" t="str">
        <f t="shared" si="285"/>
        <v/>
      </c>
      <c r="O2606" s="219">
        <f t="shared" si="286"/>
        <v>1</v>
      </c>
      <c r="Q2606" s="114">
        <v>1</v>
      </c>
    </row>
    <row r="2607" spans="1:17" ht="21.75" customHeight="1" x14ac:dyDescent="0.3">
      <c r="A2607" s="214">
        <f>SUBTOTAL(9,$Q$22:Q2606)+1</f>
        <v>2585</v>
      </c>
      <c r="B2607" s="223">
        <v>110120115</v>
      </c>
      <c r="C2607" s="223" t="s">
        <v>1160</v>
      </c>
      <c r="D2607" s="223" t="s">
        <v>61</v>
      </c>
      <c r="E2607" s="223">
        <v>14.5</v>
      </c>
      <c r="F2607" s="223">
        <v>7.26</v>
      </c>
      <c r="G2607" s="66" t="str">
        <f>IFERROR(VLOOKUP(B2607:B5647,'DOI TUONG'!$C$2:$E$1306,3,FALSE), "")</f>
        <v/>
      </c>
      <c r="H2607" s="66">
        <f t="shared" si="280"/>
        <v>0</v>
      </c>
      <c r="I2607" s="215">
        <f t="shared" si="281"/>
        <v>7.26</v>
      </c>
      <c r="J2607" s="223">
        <v>82</v>
      </c>
      <c r="K2607" s="66" t="str">
        <f t="shared" si="282"/>
        <v>Khá</v>
      </c>
      <c r="L2607" s="66">
        <f t="shared" si="283"/>
        <v>395000</v>
      </c>
      <c r="M2607" s="218" t="str">
        <f t="shared" si="284"/>
        <v/>
      </c>
      <c r="N2607" s="219" t="str">
        <f t="shared" si="285"/>
        <v/>
      </c>
      <c r="O2607" s="219">
        <f t="shared" si="286"/>
        <v>1</v>
      </c>
      <c r="Q2607" s="114">
        <v>1</v>
      </c>
    </row>
    <row r="2608" spans="1:17" ht="21.75" customHeight="1" x14ac:dyDescent="0.3">
      <c r="A2608" s="214">
        <f>SUBTOTAL(9,$Q$22:Q2607)+1</f>
        <v>2586</v>
      </c>
      <c r="B2608" s="223">
        <v>107130205</v>
      </c>
      <c r="C2608" s="223" t="s">
        <v>2076</v>
      </c>
      <c r="D2608" s="223" t="s">
        <v>328</v>
      </c>
      <c r="E2608" s="223">
        <v>14</v>
      </c>
      <c r="F2608" s="223">
        <v>7.26</v>
      </c>
      <c r="G2608" s="66" t="str">
        <f>IFERROR(VLOOKUP(B2608:B5648,'DOI TUONG'!$C$2:$E$1306,3,FALSE), "")</f>
        <v/>
      </c>
      <c r="H2608" s="66">
        <f t="shared" si="280"/>
        <v>0</v>
      </c>
      <c r="I2608" s="215">
        <f t="shared" si="281"/>
        <v>7.26</v>
      </c>
      <c r="J2608" s="223">
        <v>81</v>
      </c>
      <c r="K2608" s="66" t="str">
        <f t="shared" si="282"/>
        <v>Khá</v>
      </c>
      <c r="L2608" s="66">
        <f t="shared" si="283"/>
        <v>395000</v>
      </c>
      <c r="M2608" s="218" t="str">
        <f t="shared" si="284"/>
        <v/>
      </c>
      <c r="N2608" s="219" t="str">
        <f t="shared" si="285"/>
        <v/>
      </c>
      <c r="O2608" s="219">
        <f t="shared" si="286"/>
        <v>1</v>
      </c>
      <c r="Q2608" s="114">
        <v>1</v>
      </c>
    </row>
    <row r="2609" spans="1:17" ht="21.75" customHeight="1" x14ac:dyDescent="0.3">
      <c r="A2609" s="214">
        <f>SUBTOTAL(9,$Q$22:Q2608)+1</f>
        <v>2587</v>
      </c>
      <c r="B2609" s="223">
        <v>102140043</v>
      </c>
      <c r="C2609" s="223" t="s">
        <v>3396</v>
      </c>
      <c r="D2609" s="223" t="s">
        <v>1802</v>
      </c>
      <c r="E2609" s="223">
        <v>19</v>
      </c>
      <c r="F2609" s="223">
        <v>7.26</v>
      </c>
      <c r="G2609" s="66" t="str">
        <f>IFERROR(VLOOKUP(B2609:B5649,'DOI TUONG'!$C$2:$E$1306,3,FALSE), "")</f>
        <v/>
      </c>
      <c r="H2609" s="66">
        <f t="shared" si="280"/>
        <v>0</v>
      </c>
      <c r="I2609" s="215">
        <f t="shared" si="281"/>
        <v>7.26</v>
      </c>
      <c r="J2609" s="223">
        <v>80</v>
      </c>
      <c r="K2609" s="66" t="str">
        <f t="shared" si="282"/>
        <v>Khá</v>
      </c>
      <c r="L2609" s="66">
        <f t="shared" si="283"/>
        <v>395000</v>
      </c>
      <c r="M2609" s="218" t="str">
        <f t="shared" si="284"/>
        <v/>
      </c>
      <c r="N2609" s="219" t="str">
        <f t="shared" si="285"/>
        <v/>
      </c>
      <c r="O2609" s="219">
        <f t="shared" si="286"/>
        <v>1</v>
      </c>
      <c r="Q2609" s="114">
        <v>1</v>
      </c>
    </row>
    <row r="2610" spans="1:17" ht="21.75" customHeight="1" x14ac:dyDescent="0.3">
      <c r="A2610" s="214">
        <f>SUBTOTAL(9,$Q$22:Q2609)+1</f>
        <v>2588</v>
      </c>
      <c r="B2610" s="223">
        <v>121140066</v>
      </c>
      <c r="C2610" s="223" t="s">
        <v>2117</v>
      </c>
      <c r="D2610" s="223" t="s">
        <v>2118</v>
      </c>
      <c r="E2610" s="223">
        <v>16</v>
      </c>
      <c r="F2610" s="223">
        <v>7.25</v>
      </c>
      <c r="G2610" s="66" t="str">
        <f>IFERROR(VLOOKUP(B2610:B5650,'DOI TUONG'!$C$2:$E$1306,3,FALSE), "")</f>
        <v/>
      </c>
      <c r="H2610" s="66">
        <f t="shared" si="280"/>
        <v>0</v>
      </c>
      <c r="I2610" s="215">
        <f t="shared" si="281"/>
        <v>7.25</v>
      </c>
      <c r="J2610" s="223">
        <v>92</v>
      </c>
      <c r="K2610" s="66" t="str">
        <f t="shared" si="282"/>
        <v>Khá</v>
      </c>
      <c r="L2610" s="66">
        <f t="shared" si="283"/>
        <v>395000</v>
      </c>
      <c r="M2610" s="218" t="str">
        <f t="shared" si="284"/>
        <v/>
      </c>
      <c r="N2610" s="219" t="str">
        <f t="shared" si="285"/>
        <v/>
      </c>
      <c r="O2610" s="219">
        <f t="shared" si="286"/>
        <v>1</v>
      </c>
      <c r="Q2610" s="114">
        <v>1</v>
      </c>
    </row>
    <row r="2611" spans="1:17" ht="21.75" customHeight="1" x14ac:dyDescent="0.3">
      <c r="A2611" s="214">
        <f>SUBTOTAL(9,$Q$22:Q2610)+1</f>
        <v>2589</v>
      </c>
      <c r="B2611" s="223">
        <v>105110270</v>
      </c>
      <c r="C2611" s="223" t="s">
        <v>665</v>
      </c>
      <c r="D2611" s="223" t="s">
        <v>35</v>
      </c>
      <c r="E2611" s="223">
        <v>15</v>
      </c>
      <c r="F2611" s="223">
        <v>7.25</v>
      </c>
      <c r="G2611" s="66" t="str">
        <f>IFERROR(VLOOKUP(B2611:B5651,'DOI TUONG'!$C$2:$E$1306,3,FALSE), "")</f>
        <v/>
      </c>
      <c r="H2611" s="66">
        <f t="shared" si="280"/>
        <v>0</v>
      </c>
      <c r="I2611" s="215">
        <f t="shared" si="281"/>
        <v>7.25</v>
      </c>
      <c r="J2611" s="223">
        <v>90</v>
      </c>
      <c r="K2611" s="66" t="str">
        <f t="shared" si="282"/>
        <v>Khá</v>
      </c>
      <c r="L2611" s="66">
        <f t="shared" si="283"/>
        <v>395000</v>
      </c>
      <c r="M2611" s="218" t="str">
        <f t="shared" si="284"/>
        <v/>
      </c>
      <c r="N2611" s="219" t="str">
        <f t="shared" si="285"/>
        <v/>
      </c>
      <c r="O2611" s="219">
        <f t="shared" si="286"/>
        <v>1</v>
      </c>
      <c r="Q2611" s="114">
        <v>1</v>
      </c>
    </row>
    <row r="2612" spans="1:17" ht="21.75" customHeight="1" x14ac:dyDescent="0.3">
      <c r="A2612" s="214">
        <f>SUBTOTAL(9,$Q$22:Q2611)+1</f>
        <v>2590</v>
      </c>
      <c r="B2612" s="223">
        <v>107140214</v>
      </c>
      <c r="C2612" s="223" t="s">
        <v>3663</v>
      </c>
      <c r="D2612" s="223" t="s">
        <v>1991</v>
      </c>
      <c r="E2612" s="223">
        <v>23</v>
      </c>
      <c r="F2612" s="223">
        <v>7.25</v>
      </c>
      <c r="G2612" s="66" t="str">
        <f>IFERROR(VLOOKUP(B2612:B5652,'DOI TUONG'!$C$2:$E$1306,3,FALSE), "")</f>
        <v/>
      </c>
      <c r="H2612" s="66">
        <f t="shared" si="280"/>
        <v>0</v>
      </c>
      <c r="I2612" s="215">
        <f t="shared" si="281"/>
        <v>7.25</v>
      </c>
      <c r="J2612" s="223">
        <v>90</v>
      </c>
      <c r="K2612" s="66" t="str">
        <f t="shared" si="282"/>
        <v>Khá</v>
      </c>
      <c r="L2612" s="66">
        <f t="shared" si="283"/>
        <v>395000</v>
      </c>
      <c r="M2612" s="218" t="str">
        <f t="shared" si="284"/>
        <v/>
      </c>
      <c r="N2612" s="219" t="str">
        <f t="shared" si="285"/>
        <v/>
      </c>
      <c r="O2612" s="219">
        <f t="shared" si="286"/>
        <v>1</v>
      </c>
      <c r="Q2612" s="114">
        <v>1</v>
      </c>
    </row>
    <row r="2613" spans="1:17" ht="21.75" customHeight="1" x14ac:dyDescent="0.3">
      <c r="A2613" s="214">
        <f>SUBTOTAL(9,$Q$22:Q2612)+1</f>
        <v>2591</v>
      </c>
      <c r="B2613" s="223">
        <v>104110137</v>
      </c>
      <c r="C2613" s="223" t="s">
        <v>3121</v>
      </c>
      <c r="D2613" s="223" t="s">
        <v>197</v>
      </c>
      <c r="E2613" s="223">
        <v>20</v>
      </c>
      <c r="F2613" s="223">
        <v>7.25</v>
      </c>
      <c r="G2613" s="66" t="str">
        <f>IFERROR(VLOOKUP(B2613:B5653,'DOI TUONG'!$C$2:$E$1306,3,FALSE), "")</f>
        <v/>
      </c>
      <c r="H2613" s="66">
        <f t="shared" si="280"/>
        <v>0</v>
      </c>
      <c r="I2613" s="215">
        <f t="shared" si="281"/>
        <v>7.25</v>
      </c>
      <c r="J2613" s="223">
        <v>88</v>
      </c>
      <c r="K2613" s="66" t="str">
        <f t="shared" si="282"/>
        <v>Khá</v>
      </c>
      <c r="L2613" s="66">
        <f t="shared" si="283"/>
        <v>395000</v>
      </c>
      <c r="M2613" s="218" t="str">
        <f t="shared" si="284"/>
        <v/>
      </c>
      <c r="N2613" s="219" t="str">
        <f t="shared" si="285"/>
        <v/>
      </c>
      <c r="O2613" s="219">
        <f t="shared" si="286"/>
        <v>1</v>
      </c>
      <c r="Q2613" s="114">
        <v>1</v>
      </c>
    </row>
    <row r="2614" spans="1:17" ht="21.75" customHeight="1" x14ac:dyDescent="0.3">
      <c r="A2614" s="214">
        <f>SUBTOTAL(9,$Q$22:Q2613)+1</f>
        <v>2592</v>
      </c>
      <c r="B2614" s="223">
        <v>101110154</v>
      </c>
      <c r="C2614" s="223" t="s">
        <v>1006</v>
      </c>
      <c r="D2614" s="223" t="s">
        <v>170</v>
      </c>
      <c r="E2614" s="223">
        <v>20</v>
      </c>
      <c r="F2614" s="223">
        <v>7.25</v>
      </c>
      <c r="G2614" s="66" t="str">
        <f>IFERROR(VLOOKUP(B2614:B5654,'DOI TUONG'!$C$2:$E$1306,3,FALSE), "")</f>
        <v/>
      </c>
      <c r="H2614" s="66">
        <f t="shared" si="280"/>
        <v>0</v>
      </c>
      <c r="I2614" s="215">
        <f t="shared" si="281"/>
        <v>7.25</v>
      </c>
      <c r="J2614" s="223">
        <v>88</v>
      </c>
      <c r="K2614" s="66" t="str">
        <f t="shared" si="282"/>
        <v>Khá</v>
      </c>
      <c r="L2614" s="66">
        <f t="shared" si="283"/>
        <v>395000</v>
      </c>
      <c r="M2614" s="218" t="str">
        <f t="shared" si="284"/>
        <v/>
      </c>
      <c r="N2614" s="219" t="str">
        <f t="shared" si="285"/>
        <v/>
      </c>
      <c r="O2614" s="219">
        <f t="shared" si="286"/>
        <v>1</v>
      </c>
      <c r="Q2614" s="114">
        <v>1</v>
      </c>
    </row>
    <row r="2615" spans="1:17" ht="21.75" customHeight="1" x14ac:dyDescent="0.3">
      <c r="A2615" s="214">
        <f>SUBTOTAL(9,$Q$22:Q2614)+1</f>
        <v>2593</v>
      </c>
      <c r="B2615" s="223">
        <v>103120145</v>
      </c>
      <c r="C2615" s="223" t="s">
        <v>1799</v>
      </c>
      <c r="D2615" s="223" t="s">
        <v>55</v>
      </c>
      <c r="E2615" s="223">
        <v>15</v>
      </c>
      <c r="F2615" s="223">
        <v>7.25</v>
      </c>
      <c r="G2615" s="66" t="str">
        <f>IFERROR(VLOOKUP(B2615:B5655,'DOI TUONG'!$C$2:$E$1306,3,FALSE), "")</f>
        <v/>
      </c>
      <c r="H2615" s="66">
        <f t="shared" si="280"/>
        <v>0</v>
      </c>
      <c r="I2615" s="215">
        <f t="shared" si="281"/>
        <v>7.25</v>
      </c>
      <c r="J2615" s="223">
        <v>88</v>
      </c>
      <c r="K2615" s="66" t="str">
        <f t="shared" si="282"/>
        <v>Khá</v>
      </c>
      <c r="L2615" s="66">
        <f t="shared" si="283"/>
        <v>395000</v>
      </c>
      <c r="M2615" s="218" t="str">
        <f t="shared" si="284"/>
        <v/>
      </c>
      <c r="N2615" s="219" t="str">
        <f t="shared" si="285"/>
        <v/>
      </c>
      <c r="O2615" s="219">
        <f t="shared" si="286"/>
        <v>1</v>
      </c>
      <c r="Q2615" s="114">
        <v>1</v>
      </c>
    </row>
    <row r="2616" spans="1:17" ht="21.75" customHeight="1" x14ac:dyDescent="0.3">
      <c r="A2616" s="214">
        <f>SUBTOTAL(9,$Q$22:Q2615)+1</f>
        <v>2594</v>
      </c>
      <c r="B2616" s="223">
        <v>101110448</v>
      </c>
      <c r="C2616" s="223" t="s">
        <v>3227</v>
      </c>
      <c r="D2616" s="223" t="s">
        <v>100</v>
      </c>
      <c r="E2616" s="223">
        <v>23</v>
      </c>
      <c r="F2616" s="223">
        <v>7.25</v>
      </c>
      <c r="G2616" s="66" t="str">
        <f>IFERROR(VLOOKUP(B2616:B5656,'DOI TUONG'!$C$2:$E$1306,3,FALSE), "")</f>
        <v/>
      </c>
      <c r="H2616" s="66">
        <f t="shared" si="280"/>
        <v>0</v>
      </c>
      <c r="I2616" s="215">
        <f t="shared" si="281"/>
        <v>7.25</v>
      </c>
      <c r="J2616" s="223">
        <v>85</v>
      </c>
      <c r="K2616" s="66" t="str">
        <f t="shared" si="282"/>
        <v>Khá</v>
      </c>
      <c r="L2616" s="66">
        <f t="shared" si="283"/>
        <v>395000</v>
      </c>
      <c r="M2616" s="218" t="str">
        <f t="shared" si="284"/>
        <v/>
      </c>
      <c r="N2616" s="219" t="str">
        <f t="shared" si="285"/>
        <v/>
      </c>
      <c r="O2616" s="219">
        <f t="shared" si="286"/>
        <v>1</v>
      </c>
      <c r="Q2616" s="114">
        <v>1</v>
      </c>
    </row>
    <row r="2617" spans="1:17" ht="21.75" customHeight="1" x14ac:dyDescent="0.3">
      <c r="A2617" s="214">
        <f>SUBTOTAL(9,$Q$22:Q2616)+1</f>
        <v>2595</v>
      </c>
      <c r="B2617" s="223">
        <v>105110292</v>
      </c>
      <c r="C2617" s="223" t="s">
        <v>1907</v>
      </c>
      <c r="D2617" s="223" t="s">
        <v>56</v>
      </c>
      <c r="E2617" s="223">
        <v>15</v>
      </c>
      <c r="F2617" s="223">
        <v>7.25</v>
      </c>
      <c r="G2617" s="66" t="str">
        <f>IFERROR(VLOOKUP(B2617:B5657,'DOI TUONG'!$C$2:$E$1306,3,FALSE), "")</f>
        <v/>
      </c>
      <c r="H2617" s="66">
        <f t="shared" si="280"/>
        <v>0</v>
      </c>
      <c r="I2617" s="215">
        <f t="shared" si="281"/>
        <v>7.25</v>
      </c>
      <c r="J2617" s="223">
        <v>85</v>
      </c>
      <c r="K2617" s="66" t="str">
        <f t="shared" si="282"/>
        <v>Khá</v>
      </c>
      <c r="L2617" s="66">
        <f t="shared" si="283"/>
        <v>395000</v>
      </c>
      <c r="M2617" s="218" t="str">
        <f t="shared" si="284"/>
        <v/>
      </c>
      <c r="N2617" s="219" t="str">
        <f t="shared" si="285"/>
        <v/>
      </c>
      <c r="O2617" s="219">
        <f t="shared" si="286"/>
        <v>1</v>
      </c>
      <c r="Q2617" s="114">
        <v>1</v>
      </c>
    </row>
    <row r="2618" spans="1:17" ht="21.75" customHeight="1" x14ac:dyDescent="0.3">
      <c r="A2618" s="214">
        <f>SUBTOTAL(9,$Q$22:Q2617)+1</f>
        <v>2596</v>
      </c>
      <c r="B2618" s="223">
        <v>107130026</v>
      </c>
      <c r="C2618" s="223" t="s">
        <v>2046</v>
      </c>
      <c r="D2618" s="223" t="s">
        <v>773</v>
      </c>
      <c r="E2618" s="223">
        <v>17</v>
      </c>
      <c r="F2618" s="223">
        <v>7.25</v>
      </c>
      <c r="G2618" s="66" t="str">
        <f>IFERROR(VLOOKUP(B2618:B5658,'DOI TUONG'!$C$2:$E$1306,3,FALSE), "")</f>
        <v/>
      </c>
      <c r="H2618" s="66">
        <f t="shared" si="280"/>
        <v>0</v>
      </c>
      <c r="I2618" s="215">
        <f t="shared" si="281"/>
        <v>7.25</v>
      </c>
      <c r="J2618" s="223">
        <v>85</v>
      </c>
      <c r="K2618" s="66" t="str">
        <f t="shared" si="282"/>
        <v>Khá</v>
      </c>
      <c r="L2618" s="66">
        <f t="shared" si="283"/>
        <v>395000</v>
      </c>
      <c r="M2618" s="218" t="str">
        <f t="shared" si="284"/>
        <v/>
      </c>
      <c r="N2618" s="219" t="str">
        <f t="shared" si="285"/>
        <v/>
      </c>
      <c r="O2618" s="219">
        <f t="shared" si="286"/>
        <v>1</v>
      </c>
      <c r="Q2618" s="114">
        <v>1</v>
      </c>
    </row>
    <row r="2619" spans="1:17" ht="21.75" customHeight="1" x14ac:dyDescent="0.3">
      <c r="A2619" s="214">
        <f>SUBTOTAL(9,$Q$22:Q2618)+1</f>
        <v>2597</v>
      </c>
      <c r="B2619" s="223">
        <v>107110411</v>
      </c>
      <c r="C2619" s="223" t="s">
        <v>3664</v>
      </c>
      <c r="D2619" s="223" t="s">
        <v>112</v>
      </c>
      <c r="E2619" s="223">
        <v>17</v>
      </c>
      <c r="F2619" s="223">
        <v>7.25</v>
      </c>
      <c r="G2619" s="66" t="str">
        <f>IFERROR(VLOOKUP(B2619:B5659,'DOI TUONG'!$C$2:$E$1306,3,FALSE), "")</f>
        <v/>
      </c>
      <c r="H2619" s="66">
        <f t="shared" si="280"/>
        <v>0</v>
      </c>
      <c r="I2619" s="215">
        <f t="shared" si="281"/>
        <v>7.25</v>
      </c>
      <c r="J2619" s="223">
        <v>85</v>
      </c>
      <c r="K2619" s="66" t="str">
        <f t="shared" si="282"/>
        <v>Khá</v>
      </c>
      <c r="L2619" s="66">
        <f t="shared" si="283"/>
        <v>395000</v>
      </c>
      <c r="M2619" s="218" t="str">
        <f t="shared" si="284"/>
        <v/>
      </c>
      <c r="N2619" s="219" t="str">
        <f t="shared" si="285"/>
        <v/>
      </c>
      <c r="O2619" s="219">
        <f t="shared" si="286"/>
        <v>1</v>
      </c>
      <c r="Q2619" s="114">
        <v>1</v>
      </c>
    </row>
    <row r="2620" spans="1:17" ht="21.75" customHeight="1" x14ac:dyDescent="0.3">
      <c r="A2620" s="214">
        <f>SUBTOTAL(9,$Q$22:Q2619)+1</f>
        <v>2598</v>
      </c>
      <c r="B2620" s="223">
        <v>107140091</v>
      </c>
      <c r="C2620" s="223" t="s">
        <v>3665</v>
      </c>
      <c r="D2620" s="223" t="s">
        <v>2028</v>
      </c>
      <c r="E2620" s="223">
        <v>21</v>
      </c>
      <c r="F2620" s="223">
        <v>7.25</v>
      </c>
      <c r="G2620" s="66" t="str">
        <f>IFERROR(VLOOKUP(B2620:B5660,'DOI TUONG'!$C$2:$E$1306,3,FALSE), "")</f>
        <v/>
      </c>
      <c r="H2620" s="66">
        <f t="shared" si="280"/>
        <v>0</v>
      </c>
      <c r="I2620" s="215">
        <f t="shared" si="281"/>
        <v>7.25</v>
      </c>
      <c r="J2620" s="223">
        <v>84</v>
      </c>
      <c r="K2620" s="66" t="str">
        <f t="shared" si="282"/>
        <v>Khá</v>
      </c>
      <c r="L2620" s="66">
        <f t="shared" si="283"/>
        <v>395000</v>
      </c>
      <c r="M2620" s="218" t="str">
        <f t="shared" si="284"/>
        <v/>
      </c>
      <c r="N2620" s="219" t="str">
        <f t="shared" si="285"/>
        <v/>
      </c>
      <c r="O2620" s="219">
        <f t="shared" si="286"/>
        <v>1</v>
      </c>
      <c r="Q2620" s="114">
        <v>1</v>
      </c>
    </row>
    <row r="2621" spans="1:17" ht="21.75" customHeight="1" x14ac:dyDescent="0.3">
      <c r="A2621" s="214">
        <f>SUBTOTAL(9,$Q$22:Q2620)+1</f>
        <v>2599</v>
      </c>
      <c r="B2621" s="223">
        <v>110120230</v>
      </c>
      <c r="C2621" s="223" t="s">
        <v>3989</v>
      </c>
      <c r="D2621" s="223" t="s">
        <v>45</v>
      </c>
      <c r="E2621" s="223">
        <v>16.5</v>
      </c>
      <c r="F2621" s="223">
        <v>7.25</v>
      </c>
      <c r="G2621" s="66" t="str">
        <f>IFERROR(VLOOKUP(B2621:B5661,'DOI TUONG'!$C$2:$E$1306,3,FALSE), "")</f>
        <v/>
      </c>
      <c r="H2621" s="66">
        <f t="shared" si="280"/>
        <v>0</v>
      </c>
      <c r="I2621" s="215">
        <f t="shared" si="281"/>
        <v>7.25</v>
      </c>
      <c r="J2621" s="223">
        <v>84</v>
      </c>
      <c r="K2621" s="66" t="str">
        <f t="shared" si="282"/>
        <v>Khá</v>
      </c>
      <c r="L2621" s="66">
        <f t="shared" si="283"/>
        <v>395000</v>
      </c>
      <c r="M2621" s="218" t="str">
        <f t="shared" si="284"/>
        <v/>
      </c>
      <c r="N2621" s="219" t="str">
        <f t="shared" si="285"/>
        <v/>
      </c>
      <c r="O2621" s="219">
        <f t="shared" si="286"/>
        <v>1</v>
      </c>
      <c r="Q2621" s="114">
        <v>1</v>
      </c>
    </row>
    <row r="2622" spans="1:17" ht="21.75" customHeight="1" x14ac:dyDescent="0.3">
      <c r="A2622" s="214">
        <f>SUBTOTAL(9,$Q$22:Q2621)+1</f>
        <v>2600</v>
      </c>
      <c r="B2622" s="223">
        <v>107110359</v>
      </c>
      <c r="C2622" s="223" t="s">
        <v>2111</v>
      </c>
      <c r="D2622" s="223" t="s">
        <v>66</v>
      </c>
      <c r="E2622" s="223">
        <v>19</v>
      </c>
      <c r="F2622" s="223">
        <v>7.25</v>
      </c>
      <c r="G2622" s="66" t="str">
        <f>IFERROR(VLOOKUP(B2622:B5662,'DOI TUONG'!$C$2:$E$1306,3,FALSE), "")</f>
        <v/>
      </c>
      <c r="H2622" s="66">
        <f t="shared" si="280"/>
        <v>0</v>
      </c>
      <c r="I2622" s="215">
        <f t="shared" si="281"/>
        <v>7.25</v>
      </c>
      <c r="J2622" s="223">
        <v>83</v>
      </c>
      <c r="K2622" s="66" t="str">
        <f t="shared" si="282"/>
        <v>Khá</v>
      </c>
      <c r="L2622" s="66">
        <f t="shared" si="283"/>
        <v>395000</v>
      </c>
      <c r="M2622" s="218" t="str">
        <f t="shared" si="284"/>
        <v/>
      </c>
      <c r="N2622" s="219" t="str">
        <f t="shared" si="285"/>
        <v/>
      </c>
      <c r="O2622" s="219">
        <f t="shared" si="286"/>
        <v>1</v>
      </c>
      <c r="Q2622" s="114">
        <v>1</v>
      </c>
    </row>
    <row r="2623" spans="1:17" ht="21.75" customHeight="1" x14ac:dyDescent="0.3">
      <c r="A2623" s="214">
        <f>SUBTOTAL(9,$Q$22:Q2622)+1</f>
        <v>2601</v>
      </c>
      <c r="B2623" s="223">
        <v>107110360</v>
      </c>
      <c r="C2623" s="223" t="s">
        <v>2026</v>
      </c>
      <c r="D2623" s="223" t="s">
        <v>66</v>
      </c>
      <c r="E2623" s="223">
        <v>19</v>
      </c>
      <c r="F2623" s="223">
        <v>7.25</v>
      </c>
      <c r="G2623" s="66" t="str">
        <f>IFERROR(VLOOKUP(B2623:B5663,'DOI TUONG'!$C$2:$E$1306,3,FALSE), "")</f>
        <v/>
      </c>
      <c r="H2623" s="66">
        <f t="shared" si="280"/>
        <v>0</v>
      </c>
      <c r="I2623" s="215">
        <f t="shared" si="281"/>
        <v>7.25</v>
      </c>
      <c r="J2623" s="223">
        <v>83</v>
      </c>
      <c r="K2623" s="66" t="str">
        <f t="shared" si="282"/>
        <v>Khá</v>
      </c>
      <c r="L2623" s="66">
        <f t="shared" si="283"/>
        <v>395000</v>
      </c>
      <c r="M2623" s="218" t="str">
        <f t="shared" si="284"/>
        <v/>
      </c>
      <c r="N2623" s="219" t="str">
        <f t="shared" si="285"/>
        <v/>
      </c>
      <c r="O2623" s="219">
        <f t="shared" si="286"/>
        <v>1</v>
      </c>
      <c r="Q2623" s="114">
        <v>1</v>
      </c>
    </row>
    <row r="2624" spans="1:17" ht="21.75" customHeight="1" x14ac:dyDescent="0.3">
      <c r="A2624" s="214">
        <f>SUBTOTAL(9,$Q$22:Q2623)+1</f>
        <v>2602</v>
      </c>
      <c r="B2624" s="223">
        <v>104110092</v>
      </c>
      <c r="C2624" s="223" t="s">
        <v>1721</v>
      </c>
      <c r="D2624" s="223" t="s">
        <v>197</v>
      </c>
      <c r="E2624" s="223">
        <v>21</v>
      </c>
      <c r="F2624" s="223">
        <v>7.25</v>
      </c>
      <c r="G2624" s="66" t="str">
        <f>IFERROR(VLOOKUP(B2624:B5664,'DOI TUONG'!$C$2:$E$1306,3,FALSE), "")</f>
        <v/>
      </c>
      <c r="H2624" s="66">
        <f t="shared" si="280"/>
        <v>0</v>
      </c>
      <c r="I2624" s="215">
        <f t="shared" si="281"/>
        <v>7.25</v>
      </c>
      <c r="J2624" s="223">
        <v>82</v>
      </c>
      <c r="K2624" s="66" t="str">
        <f t="shared" si="282"/>
        <v>Khá</v>
      </c>
      <c r="L2624" s="66">
        <f t="shared" si="283"/>
        <v>395000</v>
      </c>
      <c r="M2624" s="218" t="str">
        <f t="shared" si="284"/>
        <v/>
      </c>
      <c r="N2624" s="219" t="str">
        <f t="shared" si="285"/>
        <v/>
      </c>
      <c r="O2624" s="219">
        <f t="shared" si="286"/>
        <v>1</v>
      </c>
      <c r="Q2624" s="114">
        <v>1</v>
      </c>
    </row>
    <row r="2625" spans="1:17" ht="21.75" customHeight="1" x14ac:dyDescent="0.3">
      <c r="A2625" s="214">
        <f>SUBTOTAL(9,$Q$22:Q2624)+1</f>
        <v>2603</v>
      </c>
      <c r="B2625" s="223">
        <v>101120366</v>
      </c>
      <c r="C2625" s="223" t="s">
        <v>3228</v>
      </c>
      <c r="D2625" s="223" t="s">
        <v>345</v>
      </c>
      <c r="E2625" s="223">
        <v>17</v>
      </c>
      <c r="F2625" s="223">
        <v>7.25</v>
      </c>
      <c r="G2625" s="66" t="str">
        <f>IFERROR(VLOOKUP(B2625:B5665,'DOI TUONG'!$C$2:$E$1306,3,FALSE), "")</f>
        <v/>
      </c>
      <c r="H2625" s="66">
        <f t="shared" si="280"/>
        <v>0</v>
      </c>
      <c r="I2625" s="215">
        <f t="shared" si="281"/>
        <v>7.25</v>
      </c>
      <c r="J2625" s="223">
        <v>82</v>
      </c>
      <c r="K2625" s="66" t="str">
        <f t="shared" si="282"/>
        <v>Khá</v>
      </c>
      <c r="L2625" s="66">
        <f t="shared" si="283"/>
        <v>395000</v>
      </c>
      <c r="M2625" s="218" t="str">
        <f t="shared" si="284"/>
        <v/>
      </c>
      <c r="N2625" s="219" t="str">
        <f t="shared" si="285"/>
        <v/>
      </c>
      <c r="O2625" s="219">
        <f t="shared" si="286"/>
        <v>1</v>
      </c>
      <c r="Q2625" s="114">
        <v>1</v>
      </c>
    </row>
    <row r="2626" spans="1:17" ht="21.75" customHeight="1" x14ac:dyDescent="0.3">
      <c r="A2626" s="214">
        <f>SUBTOTAL(9,$Q$22:Q2625)+1</f>
        <v>2604</v>
      </c>
      <c r="B2626" s="223">
        <v>106140049</v>
      </c>
      <c r="C2626" s="223" t="s">
        <v>1984</v>
      </c>
      <c r="D2626" s="223" t="s">
        <v>1971</v>
      </c>
      <c r="E2626" s="223">
        <v>23</v>
      </c>
      <c r="F2626" s="223">
        <v>7.25</v>
      </c>
      <c r="G2626" s="66" t="str">
        <f>IFERROR(VLOOKUP(B2626:B5666,'DOI TUONG'!$C$2:$E$1306,3,FALSE), "")</f>
        <v/>
      </c>
      <c r="H2626" s="66">
        <f t="shared" si="280"/>
        <v>0</v>
      </c>
      <c r="I2626" s="215">
        <f t="shared" si="281"/>
        <v>7.25</v>
      </c>
      <c r="J2626" s="223">
        <v>82</v>
      </c>
      <c r="K2626" s="66" t="str">
        <f t="shared" si="282"/>
        <v>Khá</v>
      </c>
      <c r="L2626" s="66">
        <f t="shared" si="283"/>
        <v>395000</v>
      </c>
      <c r="M2626" s="218" t="str">
        <f t="shared" si="284"/>
        <v/>
      </c>
      <c r="N2626" s="219" t="str">
        <f t="shared" si="285"/>
        <v/>
      </c>
      <c r="O2626" s="219">
        <f t="shared" si="286"/>
        <v>1</v>
      </c>
      <c r="Q2626" s="114">
        <v>1</v>
      </c>
    </row>
    <row r="2627" spans="1:17" ht="21.75" customHeight="1" x14ac:dyDescent="0.3">
      <c r="A2627" s="214">
        <f>SUBTOTAL(9,$Q$22:Q2626)+1</f>
        <v>2605</v>
      </c>
      <c r="B2627" s="223">
        <v>107140174</v>
      </c>
      <c r="C2627" s="223" t="s">
        <v>3666</v>
      </c>
      <c r="D2627" s="223" t="s">
        <v>1991</v>
      </c>
      <c r="E2627" s="223">
        <v>23</v>
      </c>
      <c r="F2627" s="223">
        <v>7.25</v>
      </c>
      <c r="G2627" s="66" t="str">
        <f>IFERROR(VLOOKUP(B2627:B5667,'DOI TUONG'!$C$2:$E$1306,3,FALSE), "")</f>
        <v/>
      </c>
      <c r="H2627" s="66">
        <f t="shared" si="280"/>
        <v>0</v>
      </c>
      <c r="I2627" s="215">
        <f t="shared" si="281"/>
        <v>7.25</v>
      </c>
      <c r="J2627" s="223">
        <v>82</v>
      </c>
      <c r="K2627" s="66" t="str">
        <f t="shared" si="282"/>
        <v>Khá</v>
      </c>
      <c r="L2627" s="66">
        <f t="shared" si="283"/>
        <v>395000</v>
      </c>
      <c r="M2627" s="218" t="str">
        <f t="shared" si="284"/>
        <v/>
      </c>
      <c r="N2627" s="219" t="str">
        <f t="shared" si="285"/>
        <v/>
      </c>
      <c r="O2627" s="219">
        <f t="shared" si="286"/>
        <v>1</v>
      </c>
      <c r="Q2627" s="114">
        <v>1</v>
      </c>
    </row>
    <row r="2628" spans="1:17" ht="21.75" customHeight="1" x14ac:dyDescent="0.3">
      <c r="A2628" s="214">
        <f>SUBTOTAL(9,$Q$22:Q2627)+1</f>
        <v>2606</v>
      </c>
      <c r="B2628" s="223">
        <v>117120070</v>
      </c>
      <c r="C2628" s="223" t="s">
        <v>3762</v>
      </c>
      <c r="D2628" s="223" t="s">
        <v>189</v>
      </c>
      <c r="E2628" s="223">
        <v>17</v>
      </c>
      <c r="F2628" s="223">
        <v>7.25</v>
      </c>
      <c r="G2628" s="66" t="str">
        <f>IFERROR(VLOOKUP(B2628:B5668,'DOI TUONG'!$C$2:$E$1306,3,FALSE), "")</f>
        <v/>
      </c>
      <c r="H2628" s="66">
        <f t="shared" si="280"/>
        <v>0</v>
      </c>
      <c r="I2628" s="215">
        <f t="shared" si="281"/>
        <v>7.25</v>
      </c>
      <c r="J2628" s="223">
        <v>82</v>
      </c>
      <c r="K2628" s="66" t="str">
        <f t="shared" si="282"/>
        <v>Khá</v>
      </c>
      <c r="L2628" s="66">
        <f t="shared" si="283"/>
        <v>395000</v>
      </c>
      <c r="M2628" s="218" t="str">
        <f t="shared" si="284"/>
        <v/>
      </c>
      <c r="N2628" s="219" t="str">
        <f t="shared" si="285"/>
        <v/>
      </c>
      <c r="O2628" s="219">
        <f t="shared" si="286"/>
        <v>1</v>
      </c>
      <c r="Q2628" s="114">
        <v>1</v>
      </c>
    </row>
    <row r="2629" spans="1:17" ht="21.75" customHeight="1" x14ac:dyDescent="0.3">
      <c r="A2629" s="214">
        <f>SUBTOTAL(9,$Q$22:Q2628)+1</f>
        <v>2607</v>
      </c>
      <c r="B2629" s="223">
        <v>110120137</v>
      </c>
      <c r="C2629" s="223" t="s">
        <v>2351</v>
      </c>
      <c r="D2629" s="223" t="s">
        <v>61</v>
      </c>
      <c r="E2629" s="223">
        <v>18.5</v>
      </c>
      <c r="F2629" s="223">
        <v>7.25</v>
      </c>
      <c r="G2629" s="66" t="str">
        <f>IFERROR(VLOOKUP(B2629:B5669,'DOI TUONG'!$C$2:$E$1306,3,FALSE), "")</f>
        <v/>
      </c>
      <c r="H2629" s="66">
        <f t="shared" si="280"/>
        <v>0</v>
      </c>
      <c r="I2629" s="215">
        <f t="shared" si="281"/>
        <v>7.25</v>
      </c>
      <c r="J2629" s="223">
        <v>82</v>
      </c>
      <c r="K2629" s="66" t="str">
        <f t="shared" si="282"/>
        <v>Khá</v>
      </c>
      <c r="L2629" s="66">
        <f t="shared" si="283"/>
        <v>395000</v>
      </c>
      <c r="M2629" s="218" t="str">
        <f t="shared" si="284"/>
        <v/>
      </c>
      <c r="N2629" s="219" t="str">
        <f t="shared" si="285"/>
        <v/>
      </c>
      <c r="O2629" s="219">
        <f t="shared" si="286"/>
        <v>1</v>
      </c>
      <c r="Q2629" s="114">
        <v>1</v>
      </c>
    </row>
    <row r="2630" spans="1:17" ht="21.75" customHeight="1" x14ac:dyDescent="0.3">
      <c r="A2630" s="214">
        <f>SUBTOTAL(9,$Q$22:Q2629)+1</f>
        <v>2608</v>
      </c>
      <c r="B2630" s="223">
        <v>107140060</v>
      </c>
      <c r="C2630" s="223" t="s">
        <v>3667</v>
      </c>
      <c r="D2630" s="223" t="s">
        <v>2028</v>
      </c>
      <c r="E2630" s="223">
        <v>21</v>
      </c>
      <c r="F2630" s="223">
        <v>7.25</v>
      </c>
      <c r="G2630" s="66" t="str">
        <f>IFERROR(VLOOKUP(B2630:B5670,'DOI TUONG'!$C$2:$E$1306,3,FALSE), "")</f>
        <v/>
      </c>
      <c r="H2630" s="66">
        <f t="shared" si="280"/>
        <v>0</v>
      </c>
      <c r="I2630" s="215">
        <f t="shared" si="281"/>
        <v>7.25</v>
      </c>
      <c r="J2630" s="223">
        <v>80</v>
      </c>
      <c r="K2630" s="66" t="str">
        <f t="shared" si="282"/>
        <v>Khá</v>
      </c>
      <c r="L2630" s="66">
        <f t="shared" si="283"/>
        <v>395000</v>
      </c>
      <c r="M2630" s="218" t="str">
        <f t="shared" si="284"/>
        <v/>
      </c>
      <c r="N2630" s="219" t="str">
        <f t="shared" si="285"/>
        <v/>
      </c>
      <c r="O2630" s="219">
        <f t="shared" si="286"/>
        <v>1</v>
      </c>
      <c r="Q2630" s="114">
        <v>1</v>
      </c>
    </row>
    <row r="2631" spans="1:17" ht="21.75" customHeight="1" x14ac:dyDescent="0.3">
      <c r="A2631" s="214">
        <f>SUBTOTAL(9,$Q$22:Q2630)+1</f>
        <v>2609</v>
      </c>
      <c r="B2631" s="223">
        <v>117120062</v>
      </c>
      <c r="C2631" s="223" t="s">
        <v>3763</v>
      </c>
      <c r="D2631" s="223" t="s">
        <v>189</v>
      </c>
      <c r="E2631" s="223">
        <v>15</v>
      </c>
      <c r="F2631" s="223">
        <v>7.25</v>
      </c>
      <c r="G2631" s="66" t="str">
        <f>IFERROR(VLOOKUP(B2631:B5671,'DOI TUONG'!$C$2:$E$1306,3,FALSE), "")</f>
        <v/>
      </c>
      <c r="H2631" s="66">
        <f t="shared" si="280"/>
        <v>0</v>
      </c>
      <c r="I2631" s="215">
        <f t="shared" si="281"/>
        <v>7.25</v>
      </c>
      <c r="J2631" s="223">
        <v>78</v>
      </c>
      <c r="K2631" s="66" t="str">
        <f t="shared" si="282"/>
        <v>Khá</v>
      </c>
      <c r="L2631" s="66">
        <f t="shared" si="283"/>
        <v>395000</v>
      </c>
      <c r="M2631" s="218" t="str">
        <f t="shared" si="284"/>
        <v/>
      </c>
      <c r="N2631" s="219" t="str">
        <f t="shared" si="285"/>
        <v/>
      </c>
      <c r="O2631" s="219">
        <f t="shared" si="286"/>
        <v>1</v>
      </c>
      <c r="Q2631" s="114">
        <v>1</v>
      </c>
    </row>
    <row r="2632" spans="1:17" ht="21.75" customHeight="1" x14ac:dyDescent="0.3">
      <c r="A2632" s="214">
        <f>SUBTOTAL(9,$Q$22:Q2631)+1</f>
        <v>2610</v>
      </c>
      <c r="B2632" s="223">
        <v>107140263</v>
      </c>
      <c r="C2632" s="223" t="s">
        <v>2094</v>
      </c>
      <c r="D2632" s="223" t="s">
        <v>2000</v>
      </c>
      <c r="E2632" s="223">
        <v>19</v>
      </c>
      <c r="F2632" s="223">
        <v>7.24</v>
      </c>
      <c r="G2632" s="66" t="str">
        <f>IFERROR(VLOOKUP(B2632:B5672,'DOI TUONG'!$C$2:$E$1306,3,FALSE), "")</f>
        <v/>
      </c>
      <c r="H2632" s="66">
        <f t="shared" si="280"/>
        <v>0</v>
      </c>
      <c r="I2632" s="215">
        <f t="shared" si="281"/>
        <v>7.24</v>
      </c>
      <c r="J2632" s="223">
        <v>91</v>
      </c>
      <c r="K2632" s="66" t="str">
        <f t="shared" si="282"/>
        <v>Khá</v>
      </c>
      <c r="L2632" s="66">
        <f t="shared" si="283"/>
        <v>395000</v>
      </c>
      <c r="M2632" s="218" t="str">
        <f t="shared" si="284"/>
        <v/>
      </c>
      <c r="N2632" s="219" t="str">
        <f t="shared" si="285"/>
        <v/>
      </c>
      <c r="O2632" s="219">
        <f t="shared" si="286"/>
        <v>1</v>
      </c>
      <c r="Q2632" s="114">
        <v>1</v>
      </c>
    </row>
    <row r="2633" spans="1:17" ht="21.75" customHeight="1" x14ac:dyDescent="0.3">
      <c r="A2633" s="214">
        <f>SUBTOTAL(9,$Q$22:Q2632)+1</f>
        <v>2611</v>
      </c>
      <c r="B2633" s="223">
        <v>102130051</v>
      </c>
      <c r="C2633" s="223" t="s">
        <v>1845</v>
      </c>
      <c r="D2633" s="223" t="s">
        <v>119</v>
      </c>
      <c r="E2633" s="223">
        <v>16</v>
      </c>
      <c r="F2633" s="223">
        <v>7.24</v>
      </c>
      <c r="G2633" s="66" t="str">
        <f>IFERROR(VLOOKUP(B2633:B5673,'DOI TUONG'!$C$2:$E$1306,3,FALSE), "")</f>
        <v/>
      </c>
      <c r="H2633" s="66">
        <f t="shared" si="280"/>
        <v>0</v>
      </c>
      <c r="I2633" s="215">
        <f t="shared" si="281"/>
        <v>7.24</v>
      </c>
      <c r="J2633" s="223">
        <v>90</v>
      </c>
      <c r="K2633" s="66" t="str">
        <f t="shared" si="282"/>
        <v>Khá</v>
      </c>
      <c r="L2633" s="66">
        <f t="shared" si="283"/>
        <v>395000</v>
      </c>
      <c r="M2633" s="218" t="str">
        <f t="shared" si="284"/>
        <v/>
      </c>
      <c r="N2633" s="219" t="str">
        <f t="shared" si="285"/>
        <v/>
      </c>
      <c r="O2633" s="219">
        <f t="shared" si="286"/>
        <v>1</v>
      </c>
      <c r="Q2633" s="114">
        <v>1</v>
      </c>
    </row>
    <row r="2634" spans="1:17" ht="21.75" customHeight="1" x14ac:dyDescent="0.3">
      <c r="A2634" s="214">
        <f>SUBTOTAL(9,$Q$22:Q2633)+1</f>
        <v>2612</v>
      </c>
      <c r="B2634" s="223">
        <v>102140215</v>
      </c>
      <c r="C2634" s="223" t="s">
        <v>3397</v>
      </c>
      <c r="D2634" s="223" t="s">
        <v>1816</v>
      </c>
      <c r="E2634" s="223">
        <v>20</v>
      </c>
      <c r="F2634" s="223">
        <v>7.24</v>
      </c>
      <c r="G2634" s="66" t="str">
        <f>IFERROR(VLOOKUP(B2634:B5674,'DOI TUONG'!$C$2:$E$1306,3,FALSE), "")</f>
        <v/>
      </c>
      <c r="H2634" s="66">
        <f t="shared" si="280"/>
        <v>0</v>
      </c>
      <c r="I2634" s="215">
        <f t="shared" si="281"/>
        <v>7.24</v>
      </c>
      <c r="J2634" s="223">
        <v>89</v>
      </c>
      <c r="K2634" s="66" t="str">
        <f t="shared" si="282"/>
        <v>Khá</v>
      </c>
      <c r="L2634" s="66">
        <f t="shared" si="283"/>
        <v>395000</v>
      </c>
      <c r="M2634" s="218" t="str">
        <f t="shared" si="284"/>
        <v/>
      </c>
      <c r="N2634" s="219" t="str">
        <f t="shared" si="285"/>
        <v/>
      </c>
      <c r="O2634" s="219">
        <f t="shared" si="286"/>
        <v>1</v>
      </c>
      <c r="Q2634" s="114">
        <v>1</v>
      </c>
    </row>
    <row r="2635" spans="1:17" ht="21.75" customHeight="1" x14ac:dyDescent="0.3">
      <c r="A2635" s="214">
        <f>SUBTOTAL(9,$Q$22:Q2634)+1</f>
        <v>2613</v>
      </c>
      <c r="B2635" s="223">
        <v>105110243</v>
      </c>
      <c r="C2635" s="223" t="s">
        <v>3514</v>
      </c>
      <c r="D2635" s="223" t="s">
        <v>35</v>
      </c>
      <c r="E2635" s="223">
        <v>15</v>
      </c>
      <c r="F2635" s="223">
        <v>7.24</v>
      </c>
      <c r="G2635" s="66" t="str">
        <f>IFERROR(VLOOKUP(B2635:B5675,'DOI TUONG'!$C$2:$E$1306,3,FALSE), "")</f>
        <v/>
      </c>
      <c r="H2635" s="66">
        <f t="shared" si="280"/>
        <v>0</v>
      </c>
      <c r="I2635" s="215">
        <f t="shared" si="281"/>
        <v>7.24</v>
      </c>
      <c r="J2635" s="223">
        <v>88</v>
      </c>
      <c r="K2635" s="66" t="str">
        <f t="shared" si="282"/>
        <v>Khá</v>
      </c>
      <c r="L2635" s="66">
        <f t="shared" si="283"/>
        <v>395000</v>
      </c>
      <c r="M2635" s="218" t="str">
        <f t="shared" si="284"/>
        <v/>
      </c>
      <c r="N2635" s="219" t="str">
        <f t="shared" si="285"/>
        <v/>
      </c>
      <c r="O2635" s="219">
        <f t="shared" si="286"/>
        <v>1</v>
      </c>
      <c r="Q2635" s="114">
        <v>1</v>
      </c>
    </row>
    <row r="2636" spans="1:17" ht="21.75" customHeight="1" x14ac:dyDescent="0.3">
      <c r="A2636" s="214">
        <f>SUBTOTAL(9,$Q$22:Q2635)+1</f>
        <v>2614</v>
      </c>
      <c r="B2636" s="223">
        <v>105110188</v>
      </c>
      <c r="C2636" s="223" t="s">
        <v>3515</v>
      </c>
      <c r="D2636" s="223" t="s">
        <v>35</v>
      </c>
      <c r="E2636" s="223">
        <v>15</v>
      </c>
      <c r="F2636" s="223">
        <v>7.24</v>
      </c>
      <c r="G2636" s="66" t="str">
        <f>IFERROR(VLOOKUP(B2636:B5676,'DOI TUONG'!$C$2:$E$1306,3,FALSE), "")</f>
        <v/>
      </c>
      <c r="H2636" s="66">
        <f t="shared" si="280"/>
        <v>0</v>
      </c>
      <c r="I2636" s="215">
        <f t="shared" si="281"/>
        <v>7.24</v>
      </c>
      <c r="J2636" s="223">
        <v>88</v>
      </c>
      <c r="K2636" s="66" t="str">
        <f t="shared" si="282"/>
        <v>Khá</v>
      </c>
      <c r="L2636" s="66">
        <f t="shared" si="283"/>
        <v>395000</v>
      </c>
      <c r="M2636" s="218" t="str">
        <f t="shared" si="284"/>
        <v/>
      </c>
      <c r="N2636" s="219" t="str">
        <f t="shared" si="285"/>
        <v/>
      </c>
      <c r="O2636" s="219">
        <f t="shared" si="286"/>
        <v>1</v>
      </c>
      <c r="Q2636" s="114">
        <v>1</v>
      </c>
    </row>
    <row r="2637" spans="1:17" ht="21.75" customHeight="1" x14ac:dyDescent="0.3">
      <c r="A2637" s="214">
        <f>SUBTOTAL(9,$Q$22:Q2636)+1</f>
        <v>2615</v>
      </c>
      <c r="B2637" s="223">
        <v>107130028</v>
      </c>
      <c r="C2637" s="223" t="s">
        <v>2051</v>
      </c>
      <c r="D2637" s="223" t="s">
        <v>773</v>
      </c>
      <c r="E2637" s="223">
        <v>17</v>
      </c>
      <c r="F2637" s="223">
        <v>7.24</v>
      </c>
      <c r="G2637" s="66" t="str">
        <f>IFERROR(VLOOKUP(B2637:B5677,'DOI TUONG'!$C$2:$E$1306,3,FALSE), "")</f>
        <v/>
      </c>
      <c r="H2637" s="66">
        <f t="shared" si="280"/>
        <v>0</v>
      </c>
      <c r="I2637" s="215">
        <f t="shared" si="281"/>
        <v>7.24</v>
      </c>
      <c r="J2637" s="223">
        <v>87</v>
      </c>
      <c r="K2637" s="66" t="str">
        <f t="shared" si="282"/>
        <v>Khá</v>
      </c>
      <c r="L2637" s="66">
        <f t="shared" si="283"/>
        <v>395000</v>
      </c>
      <c r="M2637" s="218" t="str">
        <f t="shared" si="284"/>
        <v/>
      </c>
      <c r="N2637" s="219" t="str">
        <f t="shared" si="285"/>
        <v/>
      </c>
      <c r="O2637" s="219">
        <f t="shared" si="286"/>
        <v>1</v>
      </c>
      <c r="Q2637" s="114">
        <v>1</v>
      </c>
    </row>
    <row r="2638" spans="1:17" ht="21.75" customHeight="1" x14ac:dyDescent="0.3">
      <c r="A2638" s="214">
        <f>SUBTOTAL(9,$Q$22:Q2637)+1</f>
        <v>2616</v>
      </c>
      <c r="B2638" s="223">
        <v>118120013</v>
      </c>
      <c r="C2638" s="223" t="s">
        <v>3847</v>
      </c>
      <c r="D2638" s="223" t="s">
        <v>82</v>
      </c>
      <c r="E2638" s="223">
        <v>19</v>
      </c>
      <c r="F2638" s="223">
        <v>7.24</v>
      </c>
      <c r="G2638" s="66" t="str">
        <f>IFERROR(VLOOKUP(B2638:B5678,'DOI TUONG'!$C$2:$E$1306,3,FALSE), "")</f>
        <v/>
      </c>
      <c r="H2638" s="66">
        <f t="shared" si="280"/>
        <v>0</v>
      </c>
      <c r="I2638" s="215">
        <f t="shared" si="281"/>
        <v>7.24</v>
      </c>
      <c r="J2638" s="223">
        <v>87</v>
      </c>
      <c r="K2638" s="66" t="str">
        <f t="shared" si="282"/>
        <v>Khá</v>
      </c>
      <c r="L2638" s="66">
        <f t="shared" si="283"/>
        <v>395000</v>
      </c>
      <c r="M2638" s="218" t="str">
        <f t="shared" si="284"/>
        <v/>
      </c>
      <c r="N2638" s="219" t="str">
        <f t="shared" si="285"/>
        <v/>
      </c>
      <c r="O2638" s="219">
        <f t="shared" si="286"/>
        <v>1</v>
      </c>
      <c r="Q2638" s="114">
        <v>1</v>
      </c>
    </row>
    <row r="2639" spans="1:17" ht="21.75" customHeight="1" x14ac:dyDescent="0.3">
      <c r="A2639" s="214">
        <f>SUBTOTAL(9,$Q$22:Q2638)+1</f>
        <v>2617</v>
      </c>
      <c r="B2639" s="223">
        <v>118130112</v>
      </c>
      <c r="C2639" s="223" t="s">
        <v>2195</v>
      </c>
      <c r="D2639" s="223" t="s">
        <v>97</v>
      </c>
      <c r="E2639" s="223">
        <v>19</v>
      </c>
      <c r="F2639" s="223">
        <v>7.24</v>
      </c>
      <c r="G2639" s="66" t="str">
        <f>IFERROR(VLOOKUP(B2639:B5679,'DOI TUONG'!$C$2:$E$1306,3,FALSE), "")</f>
        <v/>
      </c>
      <c r="H2639" s="66">
        <f t="shared" si="280"/>
        <v>0</v>
      </c>
      <c r="I2639" s="215">
        <f t="shared" si="281"/>
        <v>7.24</v>
      </c>
      <c r="J2639" s="223">
        <v>87</v>
      </c>
      <c r="K2639" s="66" t="str">
        <f t="shared" si="282"/>
        <v>Khá</v>
      </c>
      <c r="L2639" s="66">
        <f t="shared" si="283"/>
        <v>395000</v>
      </c>
      <c r="M2639" s="218" t="str">
        <f t="shared" si="284"/>
        <v/>
      </c>
      <c r="N2639" s="219" t="str">
        <f t="shared" si="285"/>
        <v/>
      </c>
      <c r="O2639" s="219">
        <f t="shared" si="286"/>
        <v>1</v>
      </c>
      <c r="Q2639" s="114">
        <v>1</v>
      </c>
    </row>
    <row r="2640" spans="1:17" ht="21.75" customHeight="1" x14ac:dyDescent="0.3">
      <c r="A2640" s="214">
        <f>SUBTOTAL(9,$Q$22:Q2639)+1</f>
        <v>2618</v>
      </c>
      <c r="B2640" s="223">
        <v>103130053</v>
      </c>
      <c r="C2640" s="223" t="s">
        <v>3291</v>
      </c>
      <c r="D2640" s="223" t="s">
        <v>207</v>
      </c>
      <c r="E2640" s="223">
        <v>17</v>
      </c>
      <c r="F2640" s="223">
        <v>7.24</v>
      </c>
      <c r="G2640" s="66" t="str">
        <f>IFERROR(VLOOKUP(B2640:B5680,'DOI TUONG'!$C$2:$E$1306,3,FALSE), "")</f>
        <v/>
      </c>
      <c r="H2640" s="66">
        <f t="shared" si="280"/>
        <v>0</v>
      </c>
      <c r="I2640" s="215">
        <f t="shared" si="281"/>
        <v>7.24</v>
      </c>
      <c r="J2640" s="223">
        <v>85</v>
      </c>
      <c r="K2640" s="66" t="str">
        <f t="shared" si="282"/>
        <v>Khá</v>
      </c>
      <c r="L2640" s="66">
        <f t="shared" si="283"/>
        <v>395000</v>
      </c>
      <c r="M2640" s="218" t="str">
        <f t="shared" si="284"/>
        <v/>
      </c>
      <c r="N2640" s="219" t="str">
        <f t="shared" si="285"/>
        <v/>
      </c>
      <c r="O2640" s="219">
        <f t="shared" si="286"/>
        <v>1</v>
      </c>
      <c r="Q2640" s="114">
        <v>1</v>
      </c>
    </row>
    <row r="2641" spans="1:17" ht="21.75" customHeight="1" x14ac:dyDescent="0.3">
      <c r="A2641" s="214">
        <f>SUBTOTAL(9,$Q$22:Q2640)+1</f>
        <v>2619</v>
      </c>
      <c r="B2641" s="223">
        <v>107140007</v>
      </c>
      <c r="C2641" s="223" t="s">
        <v>2115</v>
      </c>
      <c r="D2641" s="223" t="s">
        <v>2063</v>
      </c>
      <c r="E2641" s="223">
        <v>18</v>
      </c>
      <c r="F2641" s="223">
        <v>7.24</v>
      </c>
      <c r="G2641" s="66" t="str">
        <f>IFERROR(VLOOKUP(B2641:B5681,'DOI TUONG'!$C$2:$E$1306,3,FALSE), "")</f>
        <v/>
      </c>
      <c r="H2641" s="66">
        <f t="shared" si="280"/>
        <v>0</v>
      </c>
      <c r="I2641" s="215">
        <f t="shared" si="281"/>
        <v>7.24</v>
      </c>
      <c r="J2641" s="223">
        <v>85</v>
      </c>
      <c r="K2641" s="66" t="str">
        <f t="shared" si="282"/>
        <v>Khá</v>
      </c>
      <c r="L2641" s="66">
        <f t="shared" si="283"/>
        <v>395000</v>
      </c>
      <c r="M2641" s="218" t="str">
        <f t="shared" si="284"/>
        <v/>
      </c>
      <c r="N2641" s="219" t="str">
        <f t="shared" si="285"/>
        <v/>
      </c>
      <c r="O2641" s="219">
        <f t="shared" si="286"/>
        <v>1</v>
      </c>
      <c r="Q2641" s="114">
        <v>1</v>
      </c>
    </row>
    <row r="2642" spans="1:17" ht="21.75" customHeight="1" x14ac:dyDescent="0.3">
      <c r="A2642" s="214">
        <f>SUBTOTAL(9,$Q$22:Q2641)+1</f>
        <v>2620</v>
      </c>
      <c r="B2642" s="223">
        <v>110130163</v>
      </c>
      <c r="C2642" s="223" t="s">
        <v>1358</v>
      </c>
      <c r="D2642" s="223" t="s">
        <v>258</v>
      </c>
      <c r="E2642" s="223">
        <v>17.5</v>
      </c>
      <c r="F2642" s="223">
        <v>7.24</v>
      </c>
      <c r="G2642" s="66" t="str">
        <f>IFERROR(VLOOKUP(B2642:B5682,'DOI TUONG'!$C$2:$E$1306,3,FALSE), "")</f>
        <v/>
      </c>
      <c r="H2642" s="66">
        <f t="shared" si="280"/>
        <v>0</v>
      </c>
      <c r="I2642" s="215">
        <f t="shared" si="281"/>
        <v>7.24</v>
      </c>
      <c r="J2642" s="223">
        <v>84</v>
      </c>
      <c r="K2642" s="66" t="str">
        <f t="shared" si="282"/>
        <v>Khá</v>
      </c>
      <c r="L2642" s="66">
        <f t="shared" si="283"/>
        <v>395000</v>
      </c>
      <c r="M2642" s="218" t="str">
        <f t="shared" si="284"/>
        <v/>
      </c>
      <c r="N2642" s="219" t="str">
        <f t="shared" si="285"/>
        <v/>
      </c>
      <c r="O2642" s="219">
        <f t="shared" si="286"/>
        <v>1</v>
      </c>
      <c r="Q2642" s="114">
        <v>1</v>
      </c>
    </row>
    <row r="2643" spans="1:17" ht="21.75" customHeight="1" x14ac:dyDescent="0.3">
      <c r="A2643" s="214">
        <f>SUBTOTAL(9,$Q$22:Q2642)+1</f>
        <v>2621</v>
      </c>
      <c r="B2643" s="223">
        <v>101120364</v>
      </c>
      <c r="C2643" s="223" t="s">
        <v>3229</v>
      </c>
      <c r="D2643" s="223" t="s">
        <v>345</v>
      </c>
      <c r="E2643" s="223">
        <v>17</v>
      </c>
      <c r="F2643" s="223">
        <v>7.24</v>
      </c>
      <c r="G2643" s="66" t="str">
        <f>IFERROR(VLOOKUP(B2643:B5683,'DOI TUONG'!$C$2:$E$1306,3,FALSE), "")</f>
        <v/>
      </c>
      <c r="H2643" s="66">
        <f t="shared" si="280"/>
        <v>0</v>
      </c>
      <c r="I2643" s="215">
        <f t="shared" si="281"/>
        <v>7.24</v>
      </c>
      <c r="J2643" s="223">
        <v>82</v>
      </c>
      <c r="K2643" s="66" t="str">
        <f t="shared" si="282"/>
        <v>Khá</v>
      </c>
      <c r="L2643" s="66">
        <f t="shared" si="283"/>
        <v>395000</v>
      </c>
      <c r="M2643" s="218" t="str">
        <f t="shared" si="284"/>
        <v/>
      </c>
      <c r="N2643" s="219" t="str">
        <f t="shared" si="285"/>
        <v/>
      </c>
      <c r="O2643" s="219">
        <f t="shared" si="286"/>
        <v>1</v>
      </c>
      <c r="Q2643" s="114">
        <v>1</v>
      </c>
    </row>
    <row r="2644" spans="1:17" ht="21.75" customHeight="1" x14ac:dyDescent="0.3">
      <c r="A2644" s="214">
        <f>SUBTOTAL(9,$Q$22:Q2643)+1</f>
        <v>2622</v>
      </c>
      <c r="B2644" s="223">
        <v>110120246</v>
      </c>
      <c r="C2644" s="223" t="s">
        <v>2339</v>
      </c>
      <c r="D2644" s="223" t="s">
        <v>45</v>
      </c>
      <c r="E2644" s="223">
        <v>16.5</v>
      </c>
      <c r="F2644" s="223">
        <v>7.24</v>
      </c>
      <c r="G2644" s="66" t="str">
        <f>IFERROR(VLOOKUP(B2644:B5684,'DOI TUONG'!$C$2:$E$1306,3,FALSE), "")</f>
        <v/>
      </c>
      <c r="H2644" s="66">
        <f t="shared" si="280"/>
        <v>0</v>
      </c>
      <c r="I2644" s="215">
        <f t="shared" si="281"/>
        <v>7.24</v>
      </c>
      <c r="J2644" s="223">
        <v>82</v>
      </c>
      <c r="K2644" s="66" t="str">
        <f t="shared" si="282"/>
        <v>Khá</v>
      </c>
      <c r="L2644" s="66">
        <f t="shared" si="283"/>
        <v>395000</v>
      </c>
      <c r="M2644" s="218" t="str">
        <f t="shared" si="284"/>
        <v/>
      </c>
      <c r="N2644" s="219" t="str">
        <f t="shared" si="285"/>
        <v/>
      </c>
      <c r="O2644" s="219">
        <f t="shared" si="286"/>
        <v>1</v>
      </c>
      <c r="Q2644" s="114">
        <v>1</v>
      </c>
    </row>
    <row r="2645" spans="1:17" ht="21.75" customHeight="1" x14ac:dyDescent="0.3">
      <c r="A2645" s="214">
        <f>SUBTOTAL(9,$Q$22:Q2644)+1</f>
        <v>2623</v>
      </c>
      <c r="B2645" s="223">
        <v>109140081</v>
      </c>
      <c r="C2645" s="223" t="s">
        <v>2837</v>
      </c>
      <c r="D2645" s="223" t="s">
        <v>2273</v>
      </c>
      <c r="E2645" s="223">
        <v>18</v>
      </c>
      <c r="F2645" s="223">
        <v>7.03</v>
      </c>
      <c r="G2645" s="66" t="str">
        <f>IFERROR(VLOOKUP(B2645:B5685,'DOI TUONG'!$C$2:$E$1306,3,FALSE), "")</f>
        <v>PBT CĐ</v>
      </c>
      <c r="H2645" s="66">
        <f t="shared" si="280"/>
        <v>0.2</v>
      </c>
      <c r="I2645" s="215">
        <f t="shared" si="281"/>
        <v>7.23</v>
      </c>
      <c r="J2645" s="223">
        <v>91</v>
      </c>
      <c r="K2645" s="66" t="str">
        <f t="shared" si="282"/>
        <v>Khá</v>
      </c>
      <c r="L2645" s="66">
        <f t="shared" si="283"/>
        <v>395000</v>
      </c>
      <c r="M2645" s="218" t="str">
        <f t="shared" si="284"/>
        <v/>
      </c>
      <c r="N2645" s="219" t="str">
        <f t="shared" si="285"/>
        <v/>
      </c>
      <c r="O2645" s="219">
        <f t="shared" si="286"/>
        <v>1</v>
      </c>
      <c r="Q2645" s="114">
        <v>1</v>
      </c>
    </row>
    <row r="2646" spans="1:17" ht="21.75" customHeight="1" x14ac:dyDescent="0.3">
      <c r="A2646" s="214">
        <f>SUBTOTAL(9,$Q$22:Q2645)+1</f>
        <v>2624</v>
      </c>
      <c r="B2646" s="223">
        <v>104110175</v>
      </c>
      <c r="C2646" s="223" t="s">
        <v>1344</v>
      </c>
      <c r="D2646" s="223" t="s">
        <v>138</v>
      </c>
      <c r="E2646" s="223">
        <v>18.5</v>
      </c>
      <c r="F2646" s="223">
        <v>7.23</v>
      </c>
      <c r="G2646" s="66" t="str">
        <f>IFERROR(VLOOKUP(B2646:B5686,'DOI TUONG'!$C$2:$E$1306,3,FALSE), "")</f>
        <v/>
      </c>
      <c r="H2646" s="66">
        <f t="shared" ref="H2646:H2709" si="287">IF(G2646="UV ĐT",0.3, 0)+IF(G2646="UV HSV", 0.3, 0)+IF(G2646="PBT LCĐ", 0.3,0)+ IF(G2646="UV LCĐ", 0.2, 0)+IF(G2646="BT CĐ", 0.3,0)+ IF(G2646="PBT CĐ", 0.2,0)+ IF(G2646="CN CLB", 0.2,0)+ IF(G2646="CN DĐ", 0.2,0)+IF(G2646="TĐXK", 0.3, 0)+IF(G2646="PĐXK", 0.2, 0)+IF(G2646="LT", 0.3,0)+IF(G2646="LP", 0.2, 0)+IF(G2646="GK 0.2",0.2,0)+IF(G2646="GK 0.3", 0.3, 0)+IF(G2646="TB ĐD",0.3,0)+IF(G2646="PB ĐD",0.2,0)+IF(G2646="ĐT ĐTQ",0.3,0)+IF(G2646="ĐP ĐTQ",0.2,0)</f>
        <v>0</v>
      </c>
      <c r="I2646" s="215">
        <f t="shared" ref="I2646:I2709" si="288">F2646+H2646</f>
        <v>7.23</v>
      </c>
      <c r="J2646" s="223">
        <v>88</v>
      </c>
      <c r="K2646" s="66" t="str">
        <f t="shared" ref="K2646:K2709" si="289">IF(AND(I2646&gt;=9,J2646&gt;=90), "Xuất sắc", IF(AND(I2646&gt;=8,J2646&gt;=80), "Giỏi", "Khá"))</f>
        <v>Khá</v>
      </c>
      <c r="L2646" s="66">
        <f t="shared" ref="L2646:L2709" si="290">IF(K2646="Xuất sắc", 500000, IF(K2646="Giỏi", 450000, 395000))</f>
        <v>395000</v>
      </c>
      <c r="M2646" s="218" t="str">
        <f t="shared" si="284"/>
        <v/>
      </c>
      <c r="N2646" s="219" t="str">
        <f t="shared" si="285"/>
        <v/>
      </c>
      <c r="O2646" s="219">
        <f t="shared" si="286"/>
        <v>1</v>
      </c>
      <c r="Q2646" s="114">
        <v>1</v>
      </c>
    </row>
    <row r="2647" spans="1:17" ht="21.75" customHeight="1" x14ac:dyDescent="0.3">
      <c r="A2647" s="214">
        <f>SUBTOTAL(9,$Q$22:Q2646)+1</f>
        <v>2625</v>
      </c>
      <c r="B2647" s="223">
        <v>101110314</v>
      </c>
      <c r="C2647" s="223" t="s">
        <v>3230</v>
      </c>
      <c r="D2647" s="223" t="s">
        <v>270</v>
      </c>
      <c r="E2647" s="223">
        <v>20</v>
      </c>
      <c r="F2647" s="223">
        <v>7.23</v>
      </c>
      <c r="G2647" s="66" t="str">
        <f>IFERROR(VLOOKUP(B2647:B5687,'DOI TUONG'!$C$2:$E$1306,3,FALSE), "")</f>
        <v/>
      </c>
      <c r="H2647" s="66">
        <f t="shared" si="287"/>
        <v>0</v>
      </c>
      <c r="I2647" s="215">
        <f t="shared" si="288"/>
        <v>7.23</v>
      </c>
      <c r="J2647" s="223">
        <v>88</v>
      </c>
      <c r="K2647" s="66" t="str">
        <f t="shared" si="289"/>
        <v>Khá</v>
      </c>
      <c r="L2647" s="66">
        <f t="shared" si="290"/>
        <v>395000</v>
      </c>
      <c r="M2647" s="218" t="str">
        <f t="shared" si="284"/>
        <v/>
      </c>
      <c r="N2647" s="219" t="str">
        <f t="shared" si="285"/>
        <v/>
      </c>
      <c r="O2647" s="219">
        <f t="shared" si="286"/>
        <v>1</v>
      </c>
      <c r="Q2647" s="114">
        <v>1</v>
      </c>
    </row>
    <row r="2648" spans="1:17" ht="21.75" customHeight="1" x14ac:dyDescent="0.3">
      <c r="A2648" s="214">
        <f>SUBTOTAL(9,$Q$22:Q2647)+1</f>
        <v>2626</v>
      </c>
      <c r="B2648" s="223">
        <v>105110191</v>
      </c>
      <c r="C2648" s="223" t="s">
        <v>1937</v>
      </c>
      <c r="D2648" s="223" t="s">
        <v>35</v>
      </c>
      <c r="E2648" s="223">
        <v>15</v>
      </c>
      <c r="F2648" s="223">
        <v>7.23</v>
      </c>
      <c r="G2648" s="66" t="str">
        <f>IFERROR(VLOOKUP(B2648:B5688,'DOI TUONG'!$C$2:$E$1306,3,FALSE), "")</f>
        <v/>
      </c>
      <c r="H2648" s="66">
        <f t="shared" si="287"/>
        <v>0</v>
      </c>
      <c r="I2648" s="215">
        <f t="shared" si="288"/>
        <v>7.23</v>
      </c>
      <c r="J2648" s="223">
        <v>88</v>
      </c>
      <c r="K2648" s="66" t="str">
        <f t="shared" si="289"/>
        <v>Khá</v>
      </c>
      <c r="L2648" s="66">
        <f t="shared" si="290"/>
        <v>395000</v>
      </c>
      <c r="M2648" s="218" t="str">
        <f t="shared" si="284"/>
        <v/>
      </c>
      <c r="N2648" s="219" t="str">
        <f t="shared" si="285"/>
        <v/>
      </c>
      <c r="O2648" s="219">
        <f t="shared" si="286"/>
        <v>1</v>
      </c>
      <c r="Q2648" s="114">
        <v>1</v>
      </c>
    </row>
    <row r="2649" spans="1:17" ht="21.75" customHeight="1" x14ac:dyDescent="0.3">
      <c r="A2649" s="214">
        <f>SUBTOTAL(9,$Q$22:Q2648)+1</f>
        <v>2627</v>
      </c>
      <c r="B2649" s="223">
        <v>118110179</v>
      </c>
      <c r="C2649" s="223" t="s">
        <v>3848</v>
      </c>
      <c r="D2649" s="223" t="s">
        <v>95</v>
      </c>
      <c r="E2649" s="223">
        <v>20</v>
      </c>
      <c r="F2649" s="223">
        <v>7.23</v>
      </c>
      <c r="G2649" s="66" t="str">
        <f>IFERROR(VLOOKUP(B2649:B5689,'DOI TUONG'!$C$2:$E$1306,3,FALSE), "")</f>
        <v/>
      </c>
      <c r="H2649" s="66">
        <f t="shared" si="287"/>
        <v>0</v>
      </c>
      <c r="I2649" s="215">
        <f t="shared" si="288"/>
        <v>7.23</v>
      </c>
      <c r="J2649" s="223">
        <v>88</v>
      </c>
      <c r="K2649" s="66" t="str">
        <f t="shared" si="289"/>
        <v>Khá</v>
      </c>
      <c r="L2649" s="66">
        <f t="shared" si="290"/>
        <v>395000</v>
      </c>
      <c r="M2649" s="218" t="str">
        <f t="shared" si="284"/>
        <v/>
      </c>
      <c r="N2649" s="219" t="str">
        <f t="shared" si="285"/>
        <v/>
      </c>
      <c r="O2649" s="219">
        <f t="shared" si="286"/>
        <v>1</v>
      </c>
      <c r="Q2649" s="114">
        <v>1</v>
      </c>
    </row>
    <row r="2650" spans="1:17" ht="21.75" customHeight="1" x14ac:dyDescent="0.3">
      <c r="A2650" s="214">
        <f>SUBTOTAL(9,$Q$22:Q2649)+1</f>
        <v>2628</v>
      </c>
      <c r="B2650" s="223">
        <v>107110264</v>
      </c>
      <c r="C2650" s="223" t="s">
        <v>732</v>
      </c>
      <c r="D2650" s="223" t="s">
        <v>132</v>
      </c>
      <c r="E2650" s="223">
        <v>19</v>
      </c>
      <c r="F2650" s="223">
        <v>7.23</v>
      </c>
      <c r="G2650" s="66" t="str">
        <f>IFERROR(VLOOKUP(B2650:B5690,'DOI TUONG'!$C$2:$E$1306,3,FALSE), "")</f>
        <v/>
      </c>
      <c r="H2650" s="66">
        <f t="shared" si="287"/>
        <v>0</v>
      </c>
      <c r="I2650" s="215">
        <f t="shared" si="288"/>
        <v>7.23</v>
      </c>
      <c r="J2650" s="223">
        <v>87</v>
      </c>
      <c r="K2650" s="66" t="str">
        <f t="shared" si="289"/>
        <v>Khá</v>
      </c>
      <c r="L2650" s="66">
        <f t="shared" si="290"/>
        <v>395000</v>
      </c>
      <c r="M2650" s="218" t="str">
        <f t="shared" si="284"/>
        <v/>
      </c>
      <c r="N2650" s="219" t="str">
        <f t="shared" si="285"/>
        <v/>
      </c>
      <c r="O2650" s="219">
        <f t="shared" si="286"/>
        <v>1</v>
      </c>
      <c r="Q2650" s="114">
        <v>1</v>
      </c>
    </row>
    <row r="2651" spans="1:17" ht="21.75" customHeight="1" x14ac:dyDescent="0.3">
      <c r="A2651" s="214">
        <f>SUBTOTAL(9,$Q$22:Q2650)+1</f>
        <v>2629</v>
      </c>
      <c r="B2651" s="223">
        <v>102130194</v>
      </c>
      <c r="C2651" s="223" t="s">
        <v>48</v>
      </c>
      <c r="D2651" s="223" t="s">
        <v>339</v>
      </c>
      <c r="E2651" s="223">
        <v>14.5</v>
      </c>
      <c r="F2651" s="223">
        <v>7.23</v>
      </c>
      <c r="G2651" s="66" t="str">
        <f>IFERROR(VLOOKUP(B2651:B5691,'DOI TUONG'!$C$2:$E$1306,3,FALSE), "")</f>
        <v/>
      </c>
      <c r="H2651" s="66">
        <f t="shared" si="287"/>
        <v>0</v>
      </c>
      <c r="I2651" s="215">
        <f t="shared" si="288"/>
        <v>7.23</v>
      </c>
      <c r="J2651" s="223">
        <v>86</v>
      </c>
      <c r="K2651" s="66" t="str">
        <f t="shared" si="289"/>
        <v>Khá</v>
      </c>
      <c r="L2651" s="66">
        <f t="shared" si="290"/>
        <v>395000</v>
      </c>
      <c r="M2651" s="218" t="str">
        <f t="shared" si="284"/>
        <v/>
      </c>
      <c r="N2651" s="219" t="str">
        <f t="shared" si="285"/>
        <v/>
      </c>
      <c r="O2651" s="219">
        <f t="shared" si="286"/>
        <v>1</v>
      </c>
      <c r="Q2651" s="114">
        <v>1</v>
      </c>
    </row>
    <row r="2652" spans="1:17" ht="21.75" customHeight="1" x14ac:dyDescent="0.3">
      <c r="A2652" s="214">
        <f>SUBTOTAL(9,$Q$22:Q2651)+1</f>
        <v>2630</v>
      </c>
      <c r="B2652" s="223">
        <v>104110163</v>
      </c>
      <c r="C2652" s="223" t="s">
        <v>3122</v>
      </c>
      <c r="D2652" s="223" t="s">
        <v>197</v>
      </c>
      <c r="E2652" s="223">
        <v>21</v>
      </c>
      <c r="F2652" s="223">
        <v>7.23</v>
      </c>
      <c r="G2652" s="66" t="str">
        <f>IFERROR(VLOOKUP(B2652:B5692,'DOI TUONG'!$C$2:$E$1306,3,FALSE), "")</f>
        <v/>
      </c>
      <c r="H2652" s="66">
        <f t="shared" si="287"/>
        <v>0</v>
      </c>
      <c r="I2652" s="215">
        <f t="shared" si="288"/>
        <v>7.23</v>
      </c>
      <c r="J2652" s="223">
        <v>85</v>
      </c>
      <c r="K2652" s="66" t="str">
        <f t="shared" si="289"/>
        <v>Khá</v>
      </c>
      <c r="L2652" s="66">
        <f t="shared" si="290"/>
        <v>395000</v>
      </c>
      <c r="M2652" s="218" t="str">
        <f t="shared" ref="M2652:M2715" si="291">IF(K2652="Xuất sắc",1,"")</f>
        <v/>
      </c>
      <c r="N2652" s="219" t="str">
        <f t="shared" ref="N2652:N2715" si="292">IF(K2652="Giỏi",1,"")</f>
        <v/>
      </c>
      <c r="O2652" s="219">
        <f t="shared" ref="O2652:O2715" si="293">IF(K2652="Khá",1,"")</f>
        <v>1</v>
      </c>
      <c r="Q2652" s="114">
        <v>1</v>
      </c>
    </row>
    <row r="2653" spans="1:17" ht="21.75" customHeight="1" x14ac:dyDescent="0.3">
      <c r="A2653" s="214">
        <f>SUBTOTAL(9,$Q$22:Q2652)+1</f>
        <v>2631</v>
      </c>
      <c r="B2653" s="223">
        <v>101110460</v>
      </c>
      <c r="C2653" s="223" t="s">
        <v>3231</v>
      </c>
      <c r="D2653" s="223" t="s">
        <v>100</v>
      </c>
      <c r="E2653" s="223">
        <v>23</v>
      </c>
      <c r="F2653" s="223">
        <v>7.23</v>
      </c>
      <c r="G2653" s="66" t="str">
        <f>IFERROR(VLOOKUP(B2653:B5693,'DOI TUONG'!$C$2:$E$1306,3,FALSE), "")</f>
        <v/>
      </c>
      <c r="H2653" s="66">
        <f t="shared" si="287"/>
        <v>0</v>
      </c>
      <c r="I2653" s="215">
        <f t="shared" si="288"/>
        <v>7.23</v>
      </c>
      <c r="J2653" s="223">
        <v>85</v>
      </c>
      <c r="K2653" s="66" t="str">
        <f t="shared" si="289"/>
        <v>Khá</v>
      </c>
      <c r="L2653" s="66">
        <f t="shared" si="290"/>
        <v>395000</v>
      </c>
      <c r="M2653" s="218" t="str">
        <f t="shared" si="291"/>
        <v/>
      </c>
      <c r="N2653" s="219" t="str">
        <f t="shared" si="292"/>
        <v/>
      </c>
      <c r="O2653" s="219">
        <f t="shared" si="293"/>
        <v>1</v>
      </c>
      <c r="Q2653" s="114">
        <v>1</v>
      </c>
    </row>
    <row r="2654" spans="1:17" ht="21.75" customHeight="1" x14ac:dyDescent="0.3">
      <c r="A2654" s="214">
        <f>SUBTOTAL(9,$Q$22:Q2653)+1</f>
        <v>2632</v>
      </c>
      <c r="B2654" s="223">
        <v>102110112</v>
      </c>
      <c r="C2654" s="223" t="s">
        <v>3398</v>
      </c>
      <c r="D2654" s="223" t="s">
        <v>115</v>
      </c>
      <c r="E2654" s="223">
        <v>16</v>
      </c>
      <c r="F2654" s="223">
        <v>7.23</v>
      </c>
      <c r="G2654" s="66" t="str">
        <f>IFERROR(VLOOKUP(B2654:B5694,'DOI TUONG'!$C$2:$E$1306,3,FALSE), "")</f>
        <v/>
      </c>
      <c r="H2654" s="66">
        <f t="shared" si="287"/>
        <v>0</v>
      </c>
      <c r="I2654" s="215">
        <f t="shared" si="288"/>
        <v>7.23</v>
      </c>
      <c r="J2654" s="223">
        <v>85</v>
      </c>
      <c r="K2654" s="66" t="str">
        <f t="shared" si="289"/>
        <v>Khá</v>
      </c>
      <c r="L2654" s="66">
        <f t="shared" si="290"/>
        <v>395000</v>
      </c>
      <c r="M2654" s="218" t="str">
        <f t="shared" si="291"/>
        <v/>
      </c>
      <c r="N2654" s="219" t="str">
        <f t="shared" si="292"/>
        <v/>
      </c>
      <c r="O2654" s="219">
        <f t="shared" si="293"/>
        <v>1</v>
      </c>
      <c r="Q2654" s="114">
        <v>1</v>
      </c>
    </row>
    <row r="2655" spans="1:17" ht="21.75" customHeight="1" x14ac:dyDescent="0.3">
      <c r="A2655" s="214">
        <f>SUBTOTAL(9,$Q$22:Q2654)+1</f>
        <v>2633</v>
      </c>
      <c r="B2655" s="223">
        <v>105110342</v>
      </c>
      <c r="C2655" s="223" t="s">
        <v>3516</v>
      </c>
      <c r="D2655" s="223" t="s">
        <v>56</v>
      </c>
      <c r="E2655" s="223">
        <v>15</v>
      </c>
      <c r="F2655" s="223">
        <v>7.23</v>
      </c>
      <c r="G2655" s="66" t="str">
        <f>IFERROR(VLOOKUP(B2655:B5695,'DOI TUONG'!$C$2:$E$1306,3,FALSE), "")</f>
        <v/>
      </c>
      <c r="H2655" s="66">
        <f t="shared" si="287"/>
        <v>0</v>
      </c>
      <c r="I2655" s="215">
        <f t="shared" si="288"/>
        <v>7.23</v>
      </c>
      <c r="J2655" s="223">
        <v>85</v>
      </c>
      <c r="K2655" s="66" t="str">
        <f t="shared" si="289"/>
        <v>Khá</v>
      </c>
      <c r="L2655" s="66">
        <f t="shared" si="290"/>
        <v>395000</v>
      </c>
      <c r="M2655" s="218" t="str">
        <f t="shared" si="291"/>
        <v/>
      </c>
      <c r="N2655" s="219" t="str">
        <f t="shared" si="292"/>
        <v/>
      </c>
      <c r="O2655" s="219">
        <f t="shared" si="293"/>
        <v>1</v>
      </c>
      <c r="Q2655" s="114">
        <v>1</v>
      </c>
    </row>
    <row r="2656" spans="1:17" ht="21.75" customHeight="1" x14ac:dyDescent="0.3">
      <c r="A2656" s="214">
        <f>SUBTOTAL(9,$Q$22:Q2655)+1</f>
        <v>2634</v>
      </c>
      <c r="B2656" s="223">
        <v>105120296</v>
      </c>
      <c r="C2656" s="223" t="s">
        <v>1131</v>
      </c>
      <c r="D2656" s="223" t="s">
        <v>153</v>
      </c>
      <c r="E2656" s="223">
        <v>18</v>
      </c>
      <c r="F2656" s="223">
        <v>7.23</v>
      </c>
      <c r="G2656" s="66" t="str">
        <f>IFERROR(VLOOKUP(B2656:B5696,'DOI TUONG'!$C$2:$E$1306,3,FALSE), "")</f>
        <v/>
      </c>
      <c r="H2656" s="66">
        <f t="shared" si="287"/>
        <v>0</v>
      </c>
      <c r="I2656" s="215">
        <f t="shared" si="288"/>
        <v>7.23</v>
      </c>
      <c r="J2656" s="223">
        <v>85</v>
      </c>
      <c r="K2656" s="66" t="str">
        <f t="shared" si="289"/>
        <v>Khá</v>
      </c>
      <c r="L2656" s="66">
        <f t="shared" si="290"/>
        <v>395000</v>
      </c>
      <c r="M2656" s="218" t="str">
        <f t="shared" si="291"/>
        <v/>
      </c>
      <c r="N2656" s="219" t="str">
        <f t="shared" si="292"/>
        <v/>
      </c>
      <c r="O2656" s="219">
        <f t="shared" si="293"/>
        <v>1</v>
      </c>
      <c r="Q2656" s="114">
        <v>1</v>
      </c>
    </row>
    <row r="2657" spans="1:17" ht="21.75" customHeight="1" x14ac:dyDescent="0.3">
      <c r="A2657" s="214">
        <f>SUBTOTAL(9,$Q$22:Q2656)+1</f>
        <v>2635</v>
      </c>
      <c r="B2657" s="223">
        <v>105120132</v>
      </c>
      <c r="C2657" s="223" t="s">
        <v>3517</v>
      </c>
      <c r="D2657" s="223" t="s">
        <v>110</v>
      </c>
      <c r="E2657" s="223">
        <v>18</v>
      </c>
      <c r="F2657" s="223">
        <v>7.23</v>
      </c>
      <c r="G2657" s="66" t="str">
        <f>IFERROR(VLOOKUP(B2657:B5697,'DOI TUONG'!$C$2:$E$1306,3,FALSE), "")</f>
        <v/>
      </c>
      <c r="H2657" s="66">
        <f t="shared" si="287"/>
        <v>0</v>
      </c>
      <c r="I2657" s="215">
        <f t="shared" si="288"/>
        <v>7.23</v>
      </c>
      <c r="J2657" s="223">
        <v>85</v>
      </c>
      <c r="K2657" s="66" t="str">
        <f t="shared" si="289"/>
        <v>Khá</v>
      </c>
      <c r="L2657" s="66">
        <f t="shared" si="290"/>
        <v>395000</v>
      </c>
      <c r="M2657" s="218" t="str">
        <f t="shared" si="291"/>
        <v/>
      </c>
      <c r="N2657" s="219" t="str">
        <f t="shared" si="292"/>
        <v/>
      </c>
      <c r="O2657" s="219">
        <f t="shared" si="293"/>
        <v>1</v>
      </c>
      <c r="Q2657" s="114">
        <v>1</v>
      </c>
    </row>
    <row r="2658" spans="1:17" ht="21.75" customHeight="1" x14ac:dyDescent="0.3">
      <c r="A2658" s="214">
        <f>SUBTOTAL(9,$Q$22:Q2657)+1</f>
        <v>2636</v>
      </c>
      <c r="B2658" s="223">
        <v>107140254</v>
      </c>
      <c r="C2658" s="223" t="s">
        <v>3669</v>
      </c>
      <c r="D2658" s="223" t="s">
        <v>2000</v>
      </c>
      <c r="E2658" s="223">
        <v>20</v>
      </c>
      <c r="F2658" s="223">
        <v>7.23</v>
      </c>
      <c r="G2658" s="66" t="str">
        <f>IFERROR(VLOOKUP(B2658:B5698,'DOI TUONG'!$C$2:$E$1306,3,FALSE), "")</f>
        <v/>
      </c>
      <c r="H2658" s="66">
        <f t="shared" si="287"/>
        <v>0</v>
      </c>
      <c r="I2658" s="215">
        <f t="shared" si="288"/>
        <v>7.23</v>
      </c>
      <c r="J2658" s="223">
        <v>85</v>
      </c>
      <c r="K2658" s="66" t="str">
        <f t="shared" si="289"/>
        <v>Khá</v>
      </c>
      <c r="L2658" s="66">
        <f t="shared" si="290"/>
        <v>395000</v>
      </c>
      <c r="M2658" s="218" t="str">
        <f t="shared" si="291"/>
        <v/>
      </c>
      <c r="N2658" s="219" t="str">
        <f t="shared" si="292"/>
        <v/>
      </c>
      <c r="O2658" s="219">
        <f t="shared" si="293"/>
        <v>1</v>
      </c>
      <c r="Q2658" s="114">
        <v>1</v>
      </c>
    </row>
    <row r="2659" spans="1:17" ht="21.75" customHeight="1" x14ac:dyDescent="0.3">
      <c r="A2659" s="214">
        <f>SUBTOTAL(9,$Q$22:Q2658)+1</f>
        <v>2637</v>
      </c>
      <c r="B2659" s="223">
        <v>107140106</v>
      </c>
      <c r="C2659" s="223" t="s">
        <v>1051</v>
      </c>
      <c r="D2659" s="223" t="s">
        <v>2028</v>
      </c>
      <c r="E2659" s="223">
        <v>21</v>
      </c>
      <c r="F2659" s="223">
        <v>7.23</v>
      </c>
      <c r="G2659" s="66" t="str">
        <f>IFERROR(VLOOKUP(B2659:B5699,'DOI TUONG'!$C$2:$E$1306,3,FALSE), "")</f>
        <v/>
      </c>
      <c r="H2659" s="66">
        <f t="shared" si="287"/>
        <v>0</v>
      </c>
      <c r="I2659" s="215">
        <f t="shared" si="288"/>
        <v>7.23</v>
      </c>
      <c r="J2659" s="223">
        <v>84</v>
      </c>
      <c r="K2659" s="66" t="str">
        <f t="shared" si="289"/>
        <v>Khá</v>
      </c>
      <c r="L2659" s="66">
        <f t="shared" si="290"/>
        <v>395000</v>
      </c>
      <c r="M2659" s="218" t="str">
        <f t="shared" si="291"/>
        <v/>
      </c>
      <c r="N2659" s="219" t="str">
        <f t="shared" si="292"/>
        <v/>
      </c>
      <c r="O2659" s="219">
        <f t="shared" si="293"/>
        <v>1</v>
      </c>
      <c r="Q2659" s="114">
        <v>1</v>
      </c>
    </row>
    <row r="2660" spans="1:17" ht="21.75" customHeight="1" x14ac:dyDescent="0.3">
      <c r="A2660" s="214">
        <f>SUBTOTAL(9,$Q$22:Q2659)+1</f>
        <v>2638</v>
      </c>
      <c r="B2660" s="223">
        <v>118120180</v>
      </c>
      <c r="C2660" s="223" t="s">
        <v>3849</v>
      </c>
      <c r="D2660" s="223" t="s">
        <v>166</v>
      </c>
      <c r="E2660" s="223">
        <v>18</v>
      </c>
      <c r="F2660" s="223">
        <v>7.23</v>
      </c>
      <c r="G2660" s="66" t="str">
        <f>IFERROR(VLOOKUP(B2660:B5700,'DOI TUONG'!$C$2:$E$1306,3,FALSE), "")</f>
        <v/>
      </c>
      <c r="H2660" s="66">
        <f t="shared" si="287"/>
        <v>0</v>
      </c>
      <c r="I2660" s="215">
        <f t="shared" si="288"/>
        <v>7.23</v>
      </c>
      <c r="J2660" s="223">
        <v>84</v>
      </c>
      <c r="K2660" s="66" t="str">
        <f t="shared" si="289"/>
        <v>Khá</v>
      </c>
      <c r="L2660" s="66">
        <f t="shared" si="290"/>
        <v>395000</v>
      </c>
      <c r="M2660" s="218" t="str">
        <f t="shared" si="291"/>
        <v/>
      </c>
      <c r="N2660" s="219" t="str">
        <f t="shared" si="292"/>
        <v/>
      </c>
      <c r="O2660" s="219">
        <f t="shared" si="293"/>
        <v>1</v>
      </c>
      <c r="Q2660" s="114">
        <v>1</v>
      </c>
    </row>
    <row r="2661" spans="1:17" ht="21.75" customHeight="1" x14ac:dyDescent="0.3">
      <c r="A2661" s="214">
        <f>SUBTOTAL(9,$Q$22:Q2660)+1</f>
        <v>2639</v>
      </c>
      <c r="B2661" s="223">
        <v>110140056</v>
      </c>
      <c r="C2661" s="223" t="s">
        <v>2327</v>
      </c>
      <c r="D2661" s="223" t="s">
        <v>2293</v>
      </c>
      <c r="E2661" s="223">
        <v>23</v>
      </c>
      <c r="F2661" s="223">
        <v>7.23</v>
      </c>
      <c r="G2661" s="66" t="str">
        <f>IFERROR(VLOOKUP(B2661:B5701,'DOI TUONG'!$C$2:$E$1306,3,FALSE), "")</f>
        <v/>
      </c>
      <c r="H2661" s="66">
        <f t="shared" si="287"/>
        <v>0</v>
      </c>
      <c r="I2661" s="215">
        <f t="shared" si="288"/>
        <v>7.23</v>
      </c>
      <c r="J2661" s="223">
        <v>83</v>
      </c>
      <c r="K2661" s="66" t="str">
        <f t="shared" si="289"/>
        <v>Khá</v>
      </c>
      <c r="L2661" s="66">
        <f t="shared" si="290"/>
        <v>395000</v>
      </c>
      <c r="M2661" s="218" t="str">
        <f t="shared" si="291"/>
        <v/>
      </c>
      <c r="N2661" s="219" t="str">
        <f t="shared" si="292"/>
        <v/>
      </c>
      <c r="O2661" s="219">
        <f t="shared" si="293"/>
        <v>1</v>
      </c>
      <c r="Q2661" s="114">
        <v>1</v>
      </c>
    </row>
    <row r="2662" spans="1:17" ht="21.75" customHeight="1" x14ac:dyDescent="0.3">
      <c r="A2662" s="214">
        <f>SUBTOTAL(9,$Q$22:Q2661)+1</f>
        <v>2640</v>
      </c>
      <c r="B2662" s="223">
        <v>102140125</v>
      </c>
      <c r="C2662" s="223" t="s">
        <v>3399</v>
      </c>
      <c r="D2662" s="223" t="s">
        <v>1806</v>
      </c>
      <c r="E2662" s="223">
        <v>24</v>
      </c>
      <c r="F2662" s="223">
        <v>7.23</v>
      </c>
      <c r="G2662" s="66" t="str">
        <f>IFERROR(VLOOKUP(B2662:B5702,'DOI TUONG'!$C$2:$E$1306,3,FALSE), "")</f>
        <v/>
      </c>
      <c r="H2662" s="66">
        <f t="shared" si="287"/>
        <v>0</v>
      </c>
      <c r="I2662" s="215">
        <f t="shared" si="288"/>
        <v>7.23</v>
      </c>
      <c r="J2662" s="223">
        <v>82</v>
      </c>
      <c r="K2662" s="66" t="str">
        <f t="shared" si="289"/>
        <v>Khá</v>
      </c>
      <c r="L2662" s="66">
        <f t="shared" si="290"/>
        <v>395000</v>
      </c>
      <c r="M2662" s="218" t="str">
        <f t="shared" si="291"/>
        <v/>
      </c>
      <c r="N2662" s="219" t="str">
        <f t="shared" si="292"/>
        <v/>
      </c>
      <c r="O2662" s="219">
        <f t="shared" si="293"/>
        <v>1</v>
      </c>
      <c r="Q2662" s="114">
        <v>1</v>
      </c>
    </row>
    <row r="2663" spans="1:17" ht="21.75" customHeight="1" x14ac:dyDescent="0.3">
      <c r="A2663" s="214">
        <f>SUBTOTAL(9,$Q$22:Q2662)+1</f>
        <v>2641</v>
      </c>
      <c r="B2663" s="223">
        <v>104140110</v>
      </c>
      <c r="C2663" s="223" t="s">
        <v>3123</v>
      </c>
      <c r="D2663" s="223" t="s">
        <v>1714</v>
      </c>
      <c r="E2663" s="223">
        <v>23</v>
      </c>
      <c r="F2663" s="223">
        <v>7.23</v>
      </c>
      <c r="G2663" s="66" t="str">
        <f>IFERROR(VLOOKUP(B2663:B5703,'DOI TUONG'!$C$2:$E$1306,3,FALSE), "")</f>
        <v/>
      </c>
      <c r="H2663" s="66">
        <f t="shared" si="287"/>
        <v>0</v>
      </c>
      <c r="I2663" s="215">
        <f t="shared" si="288"/>
        <v>7.23</v>
      </c>
      <c r="J2663" s="223">
        <v>81</v>
      </c>
      <c r="K2663" s="66" t="str">
        <f t="shared" si="289"/>
        <v>Khá</v>
      </c>
      <c r="L2663" s="66">
        <f t="shared" si="290"/>
        <v>395000</v>
      </c>
      <c r="M2663" s="218" t="str">
        <f t="shared" si="291"/>
        <v/>
      </c>
      <c r="N2663" s="219" t="str">
        <f t="shared" si="292"/>
        <v/>
      </c>
      <c r="O2663" s="219">
        <f t="shared" si="293"/>
        <v>1</v>
      </c>
      <c r="Q2663" s="114">
        <v>1</v>
      </c>
    </row>
    <row r="2664" spans="1:17" ht="21.75" customHeight="1" x14ac:dyDescent="0.3">
      <c r="A2664" s="214">
        <f>SUBTOTAL(9,$Q$22:Q2663)+1</f>
        <v>2642</v>
      </c>
      <c r="B2664" s="223">
        <v>102130110</v>
      </c>
      <c r="C2664" s="223" t="s">
        <v>1824</v>
      </c>
      <c r="D2664" s="223" t="s">
        <v>339</v>
      </c>
      <c r="E2664" s="223">
        <v>18</v>
      </c>
      <c r="F2664" s="223">
        <v>7.23</v>
      </c>
      <c r="G2664" s="66" t="str">
        <f>IFERROR(VLOOKUP(B2664:B5704,'DOI TUONG'!$C$2:$E$1306,3,FALSE), "")</f>
        <v/>
      </c>
      <c r="H2664" s="66">
        <f t="shared" si="287"/>
        <v>0</v>
      </c>
      <c r="I2664" s="215">
        <f t="shared" si="288"/>
        <v>7.23</v>
      </c>
      <c r="J2664" s="223">
        <v>81</v>
      </c>
      <c r="K2664" s="66" t="str">
        <f t="shared" si="289"/>
        <v>Khá</v>
      </c>
      <c r="L2664" s="66">
        <f t="shared" si="290"/>
        <v>395000</v>
      </c>
      <c r="M2664" s="218" t="str">
        <f t="shared" si="291"/>
        <v/>
      </c>
      <c r="N2664" s="219" t="str">
        <f t="shared" si="292"/>
        <v/>
      </c>
      <c r="O2664" s="219">
        <f t="shared" si="293"/>
        <v>1</v>
      </c>
      <c r="Q2664" s="114">
        <v>1</v>
      </c>
    </row>
    <row r="2665" spans="1:17" ht="21.75" customHeight="1" x14ac:dyDescent="0.3">
      <c r="A2665" s="214">
        <f>SUBTOTAL(9,$Q$22:Q2664)+1</f>
        <v>2643</v>
      </c>
      <c r="B2665" s="223">
        <v>118120145</v>
      </c>
      <c r="C2665" s="223" t="s">
        <v>3850</v>
      </c>
      <c r="D2665" s="223" t="s">
        <v>166</v>
      </c>
      <c r="E2665" s="223">
        <v>18</v>
      </c>
      <c r="F2665" s="223">
        <v>7.23</v>
      </c>
      <c r="G2665" s="66" t="str">
        <f>IFERROR(VLOOKUP(B2665:B5705,'DOI TUONG'!$C$2:$E$1306,3,FALSE), "")</f>
        <v/>
      </c>
      <c r="H2665" s="66">
        <f t="shared" si="287"/>
        <v>0</v>
      </c>
      <c r="I2665" s="215">
        <f t="shared" si="288"/>
        <v>7.23</v>
      </c>
      <c r="J2665" s="223">
        <v>81</v>
      </c>
      <c r="K2665" s="66" t="str">
        <f t="shared" si="289"/>
        <v>Khá</v>
      </c>
      <c r="L2665" s="66">
        <f t="shared" si="290"/>
        <v>395000</v>
      </c>
      <c r="M2665" s="218" t="str">
        <f t="shared" si="291"/>
        <v/>
      </c>
      <c r="N2665" s="219" t="str">
        <f t="shared" si="292"/>
        <v/>
      </c>
      <c r="O2665" s="219">
        <f t="shared" si="293"/>
        <v>1</v>
      </c>
      <c r="Q2665" s="114">
        <v>1</v>
      </c>
    </row>
    <row r="2666" spans="1:17" ht="21.75" customHeight="1" x14ac:dyDescent="0.3">
      <c r="A2666" s="214">
        <f>SUBTOTAL(9,$Q$22:Q2665)+1</f>
        <v>2644</v>
      </c>
      <c r="B2666" s="223">
        <v>111130080</v>
      </c>
      <c r="C2666" s="223" t="s">
        <v>4032</v>
      </c>
      <c r="D2666" s="223" t="s">
        <v>148</v>
      </c>
      <c r="E2666" s="223">
        <v>16.5</v>
      </c>
      <c r="F2666" s="223">
        <v>7.23</v>
      </c>
      <c r="G2666" s="66" t="str">
        <f>IFERROR(VLOOKUP(B2666:B5706,'DOI TUONG'!$C$2:$E$1306,3,FALSE), "")</f>
        <v/>
      </c>
      <c r="H2666" s="66">
        <f t="shared" si="287"/>
        <v>0</v>
      </c>
      <c r="I2666" s="215">
        <f t="shared" si="288"/>
        <v>7.23</v>
      </c>
      <c r="J2666" s="223">
        <v>81</v>
      </c>
      <c r="K2666" s="66" t="str">
        <f t="shared" si="289"/>
        <v>Khá</v>
      </c>
      <c r="L2666" s="66">
        <f t="shared" si="290"/>
        <v>395000</v>
      </c>
      <c r="M2666" s="218" t="str">
        <f t="shared" si="291"/>
        <v/>
      </c>
      <c r="N2666" s="219" t="str">
        <f t="shared" si="292"/>
        <v/>
      </c>
      <c r="O2666" s="219">
        <f t="shared" si="293"/>
        <v>1</v>
      </c>
      <c r="Q2666" s="114">
        <v>1</v>
      </c>
    </row>
    <row r="2667" spans="1:17" ht="21.75" customHeight="1" x14ac:dyDescent="0.3">
      <c r="A2667" s="214">
        <f>SUBTOTAL(9,$Q$22:Q2666)+1</f>
        <v>2645</v>
      </c>
      <c r="B2667" s="223">
        <v>107110354</v>
      </c>
      <c r="C2667" s="223" t="s">
        <v>2057</v>
      </c>
      <c r="D2667" s="223" t="s">
        <v>66</v>
      </c>
      <c r="E2667" s="223">
        <v>19</v>
      </c>
      <c r="F2667" s="223">
        <v>7.22</v>
      </c>
      <c r="G2667" s="66" t="str">
        <f>IFERROR(VLOOKUP(B2667:B5707,'DOI TUONG'!$C$2:$E$1306,3,FALSE), "")</f>
        <v/>
      </c>
      <c r="H2667" s="66">
        <f t="shared" si="287"/>
        <v>0</v>
      </c>
      <c r="I2667" s="215">
        <f t="shared" si="288"/>
        <v>7.22</v>
      </c>
      <c r="J2667" s="223">
        <v>89</v>
      </c>
      <c r="K2667" s="66" t="str">
        <f t="shared" si="289"/>
        <v>Khá</v>
      </c>
      <c r="L2667" s="66">
        <f t="shared" si="290"/>
        <v>395000</v>
      </c>
      <c r="M2667" s="218" t="str">
        <f t="shared" si="291"/>
        <v/>
      </c>
      <c r="N2667" s="219" t="str">
        <f t="shared" si="292"/>
        <v/>
      </c>
      <c r="O2667" s="219">
        <f t="shared" si="293"/>
        <v>1</v>
      </c>
      <c r="Q2667" s="114">
        <v>1</v>
      </c>
    </row>
    <row r="2668" spans="1:17" ht="21.75" customHeight="1" x14ac:dyDescent="0.3">
      <c r="A2668" s="214">
        <f>SUBTOTAL(9,$Q$22:Q2667)+1</f>
        <v>2646</v>
      </c>
      <c r="B2668" s="223">
        <v>102130107</v>
      </c>
      <c r="C2668" s="223" t="s">
        <v>1677</v>
      </c>
      <c r="D2668" s="223" t="s">
        <v>339</v>
      </c>
      <c r="E2668" s="223">
        <v>18</v>
      </c>
      <c r="F2668" s="223">
        <v>7.22</v>
      </c>
      <c r="G2668" s="66" t="str">
        <f>IFERROR(VLOOKUP(B2668:B5708,'DOI TUONG'!$C$2:$E$1306,3,FALSE), "")</f>
        <v/>
      </c>
      <c r="H2668" s="66">
        <f t="shared" si="287"/>
        <v>0</v>
      </c>
      <c r="I2668" s="215">
        <f t="shared" si="288"/>
        <v>7.22</v>
      </c>
      <c r="J2668" s="223">
        <v>88</v>
      </c>
      <c r="K2668" s="66" t="str">
        <f t="shared" si="289"/>
        <v>Khá</v>
      </c>
      <c r="L2668" s="66">
        <f t="shared" si="290"/>
        <v>395000</v>
      </c>
      <c r="M2668" s="218" t="str">
        <f t="shared" si="291"/>
        <v/>
      </c>
      <c r="N2668" s="219" t="str">
        <f t="shared" si="292"/>
        <v/>
      </c>
      <c r="O2668" s="219">
        <f t="shared" si="293"/>
        <v>1</v>
      </c>
      <c r="Q2668" s="114">
        <v>1</v>
      </c>
    </row>
    <row r="2669" spans="1:17" ht="21.75" customHeight="1" x14ac:dyDescent="0.3">
      <c r="A2669" s="214">
        <f>SUBTOTAL(9,$Q$22:Q2668)+1</f>
        <v>2647</v>
      </c>
      <c r="B2669" s="223">
        <v>105130250</v>
      </c>
      <c r="C2669" s="223" t="s">
        <v>3518</v>
      </c>
      <c r="D2669" s="223" t="s">
        <v>181</v>
      </c>
      <c r="E2669" s="223">
        <v>20</v>
      </c>
      <c r="F2669" s="223">
        <v>7.22</v>
      </c>
      <c r="G2669" s="66" t="str">
        <f>IFERROR(VLOOKUP(B2669:B5709,'DOI TUONG'!$C$2:$E$1306,3,FALSE), "")</f>
        <v/>
      </c>
      <c r="H2669" s="66">
        <f t="shared" si="287"/>
        <v>0</v>
      </c>
      <c r="I2669" s="215">
        <f t="shared" si="288"/>
        <v>7.22</v>
      </c>
      <c r="J2669" s="223">
        <v>88</v>
      </c>
      <c r="K2669" s="66" t="str">
        <f t="shared" si="289"/>
        <v>Khá</v>
      </c>
      <c r="L2669" s="66">
        <f t="shared" si="290"/>
        <v>395000</v>
      </c>
      <c r="M2669" s="218" t="str">
        <f t="shared" si="291"/>
        <v/>
      </c>
      <c r="N2669" s="219" t="str">
        <f t="shared" si="292"/>
        <v/>
      </c>
      <c r="O2669" s="219">
        <f t="shared" si="293"/>
        <v>1</v>
      </c>
      <c r="Q2669" s="114">
        <v>1</v>
      </c>
    </row>
    <row r="2670" spans="1:17" ht="21.75" customHeight="1" x14ac:dyDescent="0.3">
      <c r="A2670" s="214">
        <f>SUBTOTAL(9,$Q$22:Q2669)+1</f>
        <v>2648</v>
      </c>
      <c r="B2670" s="223">
        <v>117120095</v>
      </c>
      <c r="C2670" s="223" t="s">
        <v>3764</v>
      </c>
      <c r="D2670" s="223" t="s">
        <v>92</v>
      </c>
      <c r="E2670" s="223">
        <v>17</v>
      </c>
      <c r="F2670" s="223">
        <v>7.22</v>
      </c>
      <c r="G2670" s="66" t="str">
        <f>IFERROR(VLOOKUP(B2670:B5710,'DOI TUONG'!$C$2:$E$1306,3,FALSE), "")</f>
        <v/>
      </c>
      <c r="H2670" s="66">
        <f t="shared" si="287"/>
        <v>0</v>
      </c>
      <c r="I2670" s="215">
        <f t="shared" si="288"/>
        <v>7.22</v>
      </c>
      <c r="J2670" s="223">
        <v>88</v>
      </c>
      <c r="K2670" s="66" t="str">
        <f t="shared" si="289"/>
        <v>Khá</v>
      </c>
      <c r="L2670" s="66">
        <f t="shared" si="290"/>
        <v>395000</v>
      </c>
      <c r="M2670" s="218" t="str">
        <f t="shared" si="291"/>
        <v/>
      </c>
      <c r="N2670" s="219" t="str">
        <f t="shared" si="292"/>
        <v/>
      </c>
      <c r="O2670" s="219">
        <f t="shared" si="293"/>
        <v>1</v>
      </c>
      <c r="Q2670" s="114">
        <v>1</v>
      </c>
    </row>
    <row r="2671" spans="1:17" ht="21.75" customHeight="1" x14ac:dyDescent="0.3">
      <c r="A2671" s="214">
        <f>SUBTOTAL(9,$Q$22:Q2670)+1</f>
        <v>2649</v>
      </c>
      <c r="B2671" s="223">
        <v>111120013</v>
      </c>
      <c r="C2671" s="223" t="s">
        <v>533</v>
      </c>
      <c r="D2671" s="223" t="s">
        <v>51</v>
      </c>
      <c r="E2671" s="223">
        <v>17.5</v>
      </c>
      <c r="F2671" s="223">
        <v>7.02</v>
      </c>
      <c r="G2671" s="66" t="str">
        <f>IFERROR(VLOOKUP(B2671:B5711,'DOI TUONG'!$C$2:$E$1306,3,FALSE), "")</f>
        <v>PBT CĐ</v>
      </c>
      <c r="H2671" s="66">
        <f t="shared" si="287"/>
        <v>0.2</v>
      </c>
      <c r="I2671" s="215">
        <f t="shared" si="288"/>
        <v>7.22</v>
      </c>
      <c r="J2671" s="223">
        <v>87</v>
      </c>
      <c r="K2671" s="66" t="str">
        <f t="shared" si="289"/>
        <v>Khá</v>
      </c>
      <c r="L2671" s="66">
        <f t="shared" si="290"/>
        <v>395000</v>
      </c>
      <c r="M2671" s="218" t="str">
        <f t="shared" si="291"/>
        <v/>
      </c>
      <c r="N2671" s="219" t="str">
        <f t="shared" si="292"/>
        <v/>
      </c>
      <c r="O2671" s="219">
        <f t="shared" si="293"/>
        <v>1</v>
      </c>
      <c r="Q2671" s="114">
        <v>1</v>
      </c>
    </row>
    <row r="2672" spans="1:17" ht="21.75" customHeight="1" x14ac:dyDescent="0.3">
      <c r="A2672" s="214">
        <f>SUBTOTAL(9,$Q$22:Q2671)+1</f>
        <v>2650</v>
      </c>
      <c r="B2672" s="223">
        <v>101110473</v>
      </c>
      <c r="C2672" s="223" t="s">
        <v>1602</v>
      </c>
      <c r="D2672" s="223" t="s">
        <v>100</v>
      </c>
      <c r="E2672" s="223">
        <v>25</v>
      </c>
      <c r="F2672" s="223">
        <v>7.22</v>
      </c>
      <c r="G2672" s="66" t="str">
        <f>IFERROR(VLOOKUP(B2672:B5712,'DOI TUONG'!$C$2:$E$1306,3,FALSE), "")</f>
        <v/>
      </c>
      <c r="H2672" s="66">
        <f t="shared" si="287"/>
        <v>0</v>
      </c>
      <c r="I2672" s="215">
        <f t="shared" si="288"/>
        <v>7.22</v>
      </c>
      <c r="J2672" s="223">
        <v>86</v>
      </c>
      <c r="K2672" s="66" t="str">
        <f t="shared" si="289"/>
        <v>Khá</v>
      </c>
      <c r="L2672" s="66">
        <f t="shared" si="290"/>
        <v>395000</v>
      </c>
      <c r="M2672" s="218" t="str">
        <f t="shared" si="291"/>
        <v/>
      </c>
      <c r="N2672" s="219" t="str">
        <f t="shared" si="292"/>
        <v/>
      </c>
      <c r="O2672" s="219">
        <f t="shared" si="293"/>
        <v>1</v>
      </c>
      <c r="Q2672" s="114">
        <v>1</v>
      </c>
    </row>
    <row r="2673" spans="1:17" ht="21.75" customHeight="1" x14ac:dyDescent="0.3">
      <c r="A2673" s="214">
        <f>SUBTOTAL(9,$Q$22:Q2672)+1</f>
        <v>2651</v>
      </c>
      <c r="B2673" s="223">
        <v>110110355</v>
      </c>
      <c r="C2673" s="223" t="s">
        <v>3990</v>
      </c>
      <c r="D2673" s="223" t="s">
        <v>150</v>
      </c>
      <c r="E2673" s="223">
        <v>19</v>
      </c>
      <c r="F2673" s="223">
        <v>7.22</v>
      </c>
      <c r="G2673" s="66" t="str">
        <f>IFERROR(VLOOKUP(B2673:B5713,'DOI TUONG'!$C$2:$E$1306,3,FALSE), "")</f>
        <v/>
      </c>
      <c r="H2673" s="66">
        <f t="shared" si="287"/>
        <v>0</v>
      </c>
      <c r="I2673" s="215">
        <f t="shared" si="288"/>
        <v>7.22</v>
      </c>
      <c r="J2673" s="223">
        <v>86</v>
      </c>
      <c r="K2673" s="66" t="str">
        <f t="shared" si="289"/>
        <v>Khá</v>
      </c>
      <c r="L2673" s="66">
        <f t="shared" si="290"/>
        <v>395000</v>
      </c>
      <c r="M2673" s="218" t="str">
        <f t="shared" si="291"/>
        <v/>
      </c>
      <c r="N2673" s="219" t="str">
        <f t="shared" si="292"/>
        <v/>
      </c>
      <c r="O2673" s="219">
        <f t="shared" si="293"/>
        <v>1</v>
      </c>
      <c r="Q2673" s="114">
        <v>1</v>
      </c>
    </row>
    <row r="2674" spans="1:17" ht="21.75" customHeight="1" x14ac:dyDescent="0.3">
      <c r="A2674" s="214">
        <f>SUBTOTAL(9,$Q$22:Q2673)+1</f>
        <v>2652</v>
      </c>
      <c r="B2674" s="223">
        <v>111110118</v>
      </c>
      <c r="C2674" s="223" t="s">
        <v>809</v>
      </c>
      <c r="D2674" s="223" t="s">
        <v>254</v>
      </c>
      <c r="E2674" s="223">
        <v>21</v>
      </c>
      <c r="F2674" s="223">
        <v>7.22</v>
      </c>
      <c r="G2674" s="66" t="str">
        <f>IFERROR(VLOOKUP(B2674:B5714,'DOI TUONG'!$C$2:$E$1306,3,FALSE), "")</f>
        <v/>
      </c>
      <c r="H2674" s="66">
        <f t="shared" si="287"/>
        <v>0</v>
      </c>
      <c r="I2674" s="215">
        <f t="shared" si="288"/>
        <v>7.22</v>
      </c>
      <c r="J2674" s="223">
        <v>86</v>
      </c>
      <c r="K2674" s="66" t="str">
        <f t="shared" si="289"/>
        <v>Khá</v>
      </c>
      <c r="L2674" s="66">
        <f t="shared" si="290"/>
        <v>395000</v>
      </c>
      <c r="M2674" s="218" t="str">
        <f t="shared" si="291"/>
        <v/>
      </c>
      <c r="N2674" s="219" t="str">
        <f t="shared" si="292"/>
        <v/>
      </c>
      <c r="O2674" s="219">
        <f t="shared" si="293"/>
        <v>1</v>
      </c>
      <c r="Q2674" s="114">
        <v>1</v>
      </c>
    </row>
    <row r="2675" spans="1:17" ht="21.75" customHeight="1" x14ac:dyDescent="0.3">
      <c r="A2675" s="214">
        <f>SUBTOTAL(9,$Q$22:Q2674)+1</f>
        <v>2653</v>
      </c>
      <c r="B2675" s="223">
        <v>102130045</v>
      </c>
      <c r="C2675" s="223" t="s">
        <v>1597</v>
      </c>
      <c r="D2675" s="223" t="s">
        <v>119</v>
      </c>
      <c r="E2675" s="223">
        <v>18</v>
      </c>
      <c r="F2675" s="223">
        <v>7.22</v>
      </c>
      <c r="G2675" s="66" t="str">
        <f>IFERROR(VLOOKUP(B2675:B5715,'DOI TUONG'!$C$2:$E$1306,3,FALSE), "")</f>
        <v/>
      </c>
      <c r="H2675" s="66">
        <f t="shared" si="287"/>
        <v>0</v>
      </c>
      <c r="I2675" s="215">
        <f t="shared" si="288"/>
        <v>7.22</v>
      </c>
      <c r="J2675" s="223">
        <v>85</v>
      </c>
      <c r="K2675" s="66" t="str">
        <f t="shared" si="289"/>
        <v>Khá</v>
      </c>
      <c r="L2675" s="66">
        <f t="shared" si="290"/>
        <v>395000</v>
      </c>
      <c r="M2675" s="218" t="str">
        <f t="shared" si="291"/>
        <v/>
      </c>
      <c r="N2675" s="219" t="str">
        <f t="shared" si="292"/>
        <v/>
      </c>
      <c r="O2675" s="219">
        <f t="shared" si="293"/>
        <v>1</v>
      </c>
      <c r="Q2675" s="114">
        <v>1</v>
      </c>
    </row>
    <row r="2676" spans="1:17" ht="21.75" customHeight="1" x14ac:dyDescent="0.3">
      <c r="A2676" s="214">
        <f>SUBTOTAL(9,$Q$22:Q2675)+1</f>
        <v>2654</v>
      </c>
      <c r="B2676" s="223">
        <v>110120245</v>
      </c>
      <c r="C2676" s="223" t="s">
        <v>2336</v>
      </c>
      <c r="D2676" s="223" t="s">
        <v>45</v>
      </c>
      <c r="E2676" s="223">
        <v>16.5</v>
      </c>
      <c r="F2676" s="223">
        <v>7.22</v>
      </c>
      <c r="G2676" s="66" t="str">
        <f>IFERROR(VLOOKUP(B2676:B5716,'DOI TUONG'!$C$2:$E$1306,3,FALSE), "")</f>
        <v/>
      </c>
      <c r="H2676" s="66">
        <f t="shared" si="287"/>
        <v>0</v>
      </c>
      <c r="I2676" s="215">
        <f t="shared" si="288"/>
        <v>7.22</v>
      </c>
      <c r="J2676" s="223">
        <v>85</v>
      </c>
      <c r="K2676" s="66" t="str">
        <f t="shared" si="289"/>
        <v>Khá</v>
      </c>
      <c r="L2676" s="66">
        <f t="shared" si="290"/>
        <v>395000</v>
      </c>
      <c r="M2676" s="218" t="str">
        <f t="shared" si="291"/>
        <v/>
      </c>
      <c r="N2676" s="219" t="str">
        <f t="shared" si="292"/>
        <v/>
      </c>
      <c r="O2676" s="219">
        <f t="shared" si="293"/>
        <v>1</v>
      </c>
      <c r="Q2676" s="114">
        <v>1</v>
      </c>
    </row>
    <row r="2677" spans="1:17" ht="21.75" customHeight="1" x14ac:dyDescent="0.3">
      <c r="A2677" s="214">
        <f>SUBTOTAL(9,$Q$22:Q2676)+1</f>
        <v>2655</v>
      </c>
      <c r="B2677" s="223">
        <v>110120281</v>
      </c>
      <c r="C2677" s="223" t="s">
        <v>1300</v>
      </c>
      <c r="D2677" s="223" t="s">
        <v>50</v>
      </c>
      <c r="E2677" s="223">
        <v>16.5</v>
      </c>
      <c r="F2677" s="223">
        <v>7.22</v>
      </c>
      <c r="G2677" s="66" t="str">
        <f>IFERROR(VLOOKUP(B2677:B5717,'DOI TUONG'!$C$2:$E$1306,3,FALSE), "")</f>
        <v/>
      </c>
      <c r="H2677" s="66">
        <f t="shared" si="287"/>
        <v>0</v>
      </c>
      <c r="I2677" s="215">
        <f t="shared" si="288"/>
        <v>7.22</v>
      </c>
      <c r="J2677" s="223">
        <v>85</v>
      </c>
      <c r="K2677" s="66" t="str">
        <f t="shared" si="289"/>
        <v>Khá</v>
      </c>
      <c r="L2677" s="66">
        <f t="shared" si="290"/>
        <v>395000</v>
      </c>
      <c r="M2677" s="218" t="str">
        <f t="shared" si="291"/>
        <v/>
      </c>
      <c r="N2677" s="219" t="str">
        <f t="shared" si="292"/>
        <v/>
      </c>
      <c r="O2677" s="219">
        <f t="shared" si="293"/>
        <v>1</v>
      </c>
      <c r="Q2677" s="114">
        <v>1</v>
      </c>
    </row>
    <row r="2678" spans="1:17" ht="21.75" customHeight="1" x14ac:dyDescent="0.3">
      <c r="A2678" s="214">
        <f>SUBTOTAL(9,$Q$22:Q2677)+1</f>
        <v>2656</v>
      </c>
      <c r="B2678" s="223">
        <v>101140195</v>
      </c>
      <c r="C2678" s="223" t="s">
        <v>3232</v>
      </c>
      <c r="D2678" s="223" t="s">
        <v>1733</v>
      </c>
      <c r="E2678" s="223">
        <v>19</v>
      </c>
      <c r="F2678" s="223">
        <v>7.22</v>
      </c>
      <c r="G2678" s="66" t="str">
        <f>IFERROR(VLOOKUP(B2678:B5718,'DOI TUONG'!$C$2:$E$1306,3,FALSE), "")</f>
        <v/>
      </c>
      <c r="H2678" s="66">
        <f t="shared" si="287"/>
        <v>0</v>
      </c>
      <c r="I2678" s="215">
        <f t="shared" si="288"/>
        <v>7.22</v>
      </c>
      <c r="J2678" s="223">
        <v>84</v>
      </c>
      <c r="K2678" s="66" t="str">
        <f t="shared" si="289"/>
        <v>Khá</v>
      </c>
      <c r="L2678" s="66">
        <f t="shared" si="290"/>
        <v>395000</v>
      </c>
      <c r="M2678" s="218" t="str">
        <f t="shared" si="291"/>
        <v/>
      </c>
      <c r="N2678" s="219" t="str">
        <f t="shared" si="292"/>
        <v/>
      </c>
      <c r="O2678" s="219">
        <f t="shared" si="293"/>
        <v>1</v>
      </c>
      <c r="Q2678" s="114">
        <v>1</v>
      </c>
    </row>
    <row r="2679" spans="1:17" ht="21.75" customHeight="1" x14ac:dyDescent="0.3">
      <c r="A2679" s="214">
        <f>SUBTOTAL(9,$Q$22:Q2678)+1</f>
        <v>2657</v>
      </c>
      <c r="B2679" s="223">
        <v>109130107</v>
      </c>
      <c r="C2679" s="223" t="s">
        <v>2287</v>
      </c>
      <c r="D2679" s="223" t="s">
        <v>257</v>
      </c>
      <c r="E2679" s="223">
        <v>16.5</v>
      </c>
      <c r="F2679" s="223">
        <v>7.22</v>
      </c>
      <c r="G2679" s="66" t="str">
        <f>IFERROR(VLOOKUP(B2679:B5719,'DOI TUONG'!$C$2:$E$1306,3,FALSE), "")</f>
        <v/>
      </c>
      <c r="H2679" s="66">
        <f t="shared" si="287"/>
        <v>0</v>
      </c>
      <c r="I2679" s="215">
        <f t="shared" si="288"/>
        <v>7.22</v>
      </c>
      <c r="J2679" s="223">
        <v>84</v>
      </c>
      <c r="K2679" s="66" t="str">
        <f t="shared" si="289"/>
        <v>Khá</v>
      </c>
      <c r="L2679" s="66">
        <f t="shared" si="290"/>
        <v>395000</v>
      </c>
      <c r="M2679" s="218" t="str">
        <f t="shared" si="291"/>
        <v/>
      </c>
      <c r="N2679" s="219" t="str">
        <f t="shared" si="292"/>
        <v/>
      </c>
      <c r="O2679" s="219">
        <f t="shared" si="293"/>
        <v>1</v>
      </c>
      <c r="Q2679" s="114">
        <v>1</v>
      </c>
    </row>
    <row r="2680" spans="1:17" ht="21.75" customHeight="1" x14ac:dyDescent="0.3">
      <c r="A2680" s="214">
        <f>SUBTOTAL(9,$Q$22:Q2679)+1</f>
        <v>2658</v>
      </c>
      <c r="B2680" s="223">
        <v>105120182</v>
      </c>
      <c r="C2680" s="223" t="s">
        <v>1703</v>
      </c>
      <c r="D2680" s="223" t="s">
        <v>83</v>
      </c>
      <c r="E2680" s="223">
        <v>18</v>
      </c>
      <c r="F2680" s="223">
        <v>7.22</v>
      </c>
      <c r="G2680" s="66" t="str">
        <f>IFERROR(VLOOKUP(B2680:B5720,'DOI TUONG'!$C$2:$E$1306,3,FALSE), "")</f>
        <v/>
      </c>
      <c r="H2680" s="66">
        <f t="shared" si="287"/>
        <v>0</v>
      </c>
      <c r="I2680" s="215">
        <f t="shared" si="288"/>
        <v>7.22</v>
      </c>
      <c r="J2680" s="223">
        <v>83</v>
      </c>
      <c r="K2680" s="66" t="str">
        <f t="shared" si="289"/>
        <v>Khá</v>
      </c>
      <c r="L2680" s="66">
        <f t="shared" si="290"/>
        <v>395000</v>
      </c>
      <c r="M2680" s="218" t="str">
        <f t="shared" si="291"/>
        <v/>
      </c>
      <c r="N2680" s="219" t="str">
        <f t="shared" si="292"/>
        <v/>
      </c>
      <c r="O2680" s="219">
        <f t="shared" si="293"/>
        <v>1</v>
      </c>
      <c r="Q2680" s="114">
        <v>1</v>
      </c>
    </row>
    <row r="2681" spans="1:17" ht="21.75" customHeight="1" x14ac:dyDescent="0.3">
      <c r="A2681" s="214">
        <f>SUBTOTAL(9,$Q$22:Q2680)+1</f>
        <v>2659</v>
      </c>
      <c r="B2681" s="223">
        <v>117130049</v>
      </c>
      <c r="C2681" s="223" t="s">
        <v>3765</v>
      </c>
      <c r="D2681" s="223" t="s">
        <v>295</v>
      </c>
      <c r="E2681" s="223">
        <v>18.5</v>
      </c>
      <c r="F2681" s="223">
        <v>7.22</v>
      </c>
      <c r="G2681" s="66" t="str">
        <f>IFERROR(VLOOKUP(B2681:B5721,'DOI TUONG'!$C$2:$E$1306,3,FALSE), "")</f>
        <v/>
      </c>
      <c r="H2681" s="66">
        <f t="shared" si="287"/>
        <v>0</v>
      </c>
      <c r="I2681" s="215">
        <f t="shared" si="288"/>
        <v>7.22</v>
      </c>
      <c r="J2681" s="223">
        <v>83</v>
      </c>
      <c r="K2681" s="66" t="str">
        <f t="shared" si="289"/>
        <v>Khá</v>
      </c>
      <c r="L2681" s="66">
        <f t="shared" si="290"/>
        <v>395000</v>
      </c>
      <c r="M2681" s="218" t="str">
        <f t="shared" si="291"/>
        <v/>
      </c>
      <c r="N2681" s="219" t="str">
        <f t="shared" si="292"/>
        <v/>
      </c>
      <c r="O2681" s="219">
        <f t="shared" si="293"/>
        <v>1</v>
      </c>
      <c r="Q2681" s="114">
        <v>1</v>
      </c>
    </row>
    <row r="2682" spans="1:17" ht="21.75" customHeight="1" x14ac:dyDescent="0.3">
      <c r="A2682" s="214">
        <f>SUBTOTAL(9,$Q$22:Q2681)+1</f>
        <v>2660</v>
      </c>
      <c r="B2682" s="223">
        <v>105120385</v>
      </c>
      <c r="C2682" s="223" t="s">
        <v>1920</v>
      </c>
      <c r="D2682" s="223" t="s">
        <v>168</v>
      </c>
      <c r="E2682" s="223">
        <v>18</v>
      </c>
      <c r="F2682" s="223">
        <v>7.22</v>
      </c>
      <c r="G2682" s="66" t="str">
        <f>IFERROR(VLOOKUP(B2682:B5722,'DOI TUONG'!$C$2:$E$1306,3,FALSE), "")</f>
        <v/>
      </c>
      <c r="H2682" s="66">
        <f t="shared" si="287"/>
        <v>0</v>
      </c>
      <c r="I2682" s="215">
        <f t="shared" si="288"/>
        <v>7.22</v>
      </c>
      <c r="J2682" s="223">
        <v>82</v>
      </c>
      <c r="K2682" s="66" t="str">
        <f t="shared" si="289"/>
        <v>Khá</v>
      </c>
      <c r="L2682" s="66">
        <f t="shared" si="290"/>
        <v>395000</v>
      </c>
      <c r="M2682" s="218" t="str">
        <f t="shared" si="291"/>
        <v/>
      </c>
      <c r="N2682" s="219" t="str">
        <f t="shared" si="292"/>
        <v/>
      </c>
      <c r="O2682" s="219">
        <f t="shared" si="293"/>
        <v>1</v>
      </c>
      <c r="Q2682" s="114">
        <v>1</v>
      </c>
    </row>
    <row r="2683" spans="1:17" ht="21.75" customHeight="1" x14ac:dyDescent="0.3">
      <c r="A2683" s="214">
        <f>SUBTOTAL(9,$Q$22:Q2682)+1</f>
        <v>2661</v>
      </c>
      <c r="B2683" s="223">
        <v>110120196</v>
      </c>
      <c r="C2683" s="223" t="s">
        <v>3991</v>
      </c>
      <c r="D2683" s="223" t="s">
        <v>45</v>
      </c>
      <c r="E2683" s="223">
        <v>16.5</v>
      </c>
      <c r="F2683" s="223">
        <v>7.22</v>
      </c>
      <c r="G2683" s="66" t="str">
        <f>IFERROR(VLOOKUP(B2683:B5723,'DOI TUONG'!$C$2:$E$1306,3,FALSE), "")</f>
        <v/>
      </c>
      <c r="H2683" s="66">
        <f t="shared" si="287"/>
        <v>0</v>
      </c>
      <c r="I2683" s="215">
        <f t="shared" si="288"/>
        <v>7.22</v>
      </c>
      <c r="J2683" s="223">
        <v>82</v>
      </c>
      <c r="K2683" s="66" t="str">
        <f t="shared" si="289"/>
        <v>Khá</v>
      </c>
      <c r="L2683" s="66">
        <f t="shared" si="290"/>
        <v>395000</v>
      </c>
      <c r="M2683" s="218" t="str">
        <f t="shared" si="291"/>
        <v/>
      </c>
      <c r="N2683" s="219" t="str">
        <f t="shared" si="292"/>
        <v/>
      </c>
      <c r="O2683" s="219">
        <f t="shared" si="293"/>
        <v>1</v>
      </c>
      <c r="Q2683" s="114">
        <v>1</v>
      </c>
    </row>
    <row r="2684" spans="1:17" ht="21.75" customHeight="1" x14ac:dyDescent="0.3">
      <c r="A2684" s="214">
        <f>SUBTOTAL(9,$Q$22:Q2683)+1</f>
        <v>2662</v>
      </c>
      <c r="B2684" s="223">
        <v>102140172</v>
      </c>
      <c r="C2684" s="223" t="s">
        <v>3400</v>
      </c>
      <c r="D2684" s="223" t="s">
        <v>1859</v>
      </c>
      <c r="E2684" s="223">
        <v>20</v>
      </c>
      <c r="F2684" s="223">
        <v>7.22</v>
      </c>
      <c r="G2684" s="66" t="str">
        <f>IFERROR(VLOOKUP(B2684:B5724,'DOI TUONG'!$C$2:$E$1306,3,FALSE), "")</f>
        <v/>
      </c>
      <c r="H2684" s="66">
        <f t="shared" si="287"/>
        <v>0</v>
      </c>
      <c r="I2684" s="215">
        <f t="shared" si="288"/>
        <v>7.22</v>
      </c>
      <c r="J2684" s="223">
        <v>81</v>
      </c>
      <c r="K2684" s="66" t="str">
        <f t="shared" si="289"/>
        <v>Khá</v>
      </c>
      <c r="L2684" s="66">
        <f t="shared" si="290"/>
        <v>395000</v>
      </c>
      <c r="M2684" s="218" t="str">
        <f t="shared" si="291"/>
        <v/>
      </c>
      <c r="N2684" s="219" t="str">
        <f t="shared" si="292"/>
        <v/>
      </c>
      <c r="O2684" s="219">
        <f t="shared" si="293"/>
        <v>1</v>
      </c>
      <c r="Q2684" s="114">
        <v>1</v>
      </c>
    </row>
    <row r="2685" spans="1:17" ht="21.75" customHeight="1" x14ac:dyDescent="0.3">
      <c r="A2685" s="214">
        <f>SUBTOTAL(9,$Q$22:Q2684)+1</f>
        <v>2663</v>
      </c>
      <c r="B2685" s="223">
        <v>107120276</v>
      </c>
      <c r="C2685" s="223" t="s">
        <v>1315</v>
      </c>
      <c r="D2685" s="223" t="s">
        <v>77</v>
      </c>
      <c r="E2685" s="223">
        <v>19</v>
      </c>
      <c r="F2685" s="223">
        <v>7.22</v>
      </c>
      <c r="G2685" s="66" t="str">
        <f>IFERROR(VLOOKUP(B2685:B5725,'DOI TUONG'!$C$2:$E$1306,3,FALSE), "")</f>
        <v/>
      </c>
      <c r="H2685" s="66">
        <f t="shared" si="287"/>
        <v>0</v>
      </c>
      <c r="I2685" s="215">
        <f t="shared" si="288"/>
        <v>7.22</v>
      </c>
      <c r="J2685" s="223">
        <v>78</v>
      </c>
      <c r="K2685" s="66" t="str">
        <f t="shared" si="289"/>
        <v>Khá</v>
      </c>
      <c r="L2685" s="66">
        <f t="shared" si="290"/>
        <v>395000</v>
      </c>
      <c r="M2685" s="218" t="str">
        <f t="shared" si="291"/>
        <v/>
      </c>
      <c r="N2685" s="219" t="str">
        <f t="shared" si="292"/>
        <v/>
      </c>
      <c r="O2685" s="219">
        <f t="shared" si="293"/>
        <v>1</v>
      </c>
      <c r="Q2685" s="114">
        <v>1</v>
      </c>
    </row>
    <row r="2686" spans="1:17" ht="21.75" customHeight="1" x14ac:dyDescent="0.3">
      <c r="A2686" s="214">
        <f>SUBTOTAL(9,$Q$22:Q2685)+1</f>
        <v>2664</v>
      </c>
      <c r="B2686" s="223">
        <v>118140119</v>
      </c>
      <c r="C2686" s="223" t="s">
        <v>2773</v>
      </c>
      <c r="D2686" s="223" t="s">
        <v>2232</v>
      </c>
      <c r="E2686" s="223">
        <v>20</v>
      </c>
      <c r="F2686" s="223">
        <v>7.01</v>
      </c>
      <c r="G2686" s="66" t="str">
        <f>IFERROR(VLOOKUP(B2686:B5726,'DOI TUONG'!$C$2:$E$1306,3,FALSE), "")</f>
        <v>LP</v>
      </c>
      <c r="H2686" s="66">
        <f t="shared" si="287"/>
        <v>0.2</v>
      </c>
      <c r="I2686" s="215">
        <f t="shared" si="288"/>
        <v>7.21</v>
      </c>
      <c r="J2686" s="223">
        <v>94</v>
      </c>
      <c r="K2686" s="66" t="str">
        <f t="shared" si="289"/>
        <v>Khá</v>
      </c>
      <c r="L2686" s="66">
        <f t="shared" si="290"/>
        <v>395000</v>
      </c>
      <c r="M2686" s="218" t="str">
        <f t="shared" si="291"/>
        <v/>
      </c>
      <c r="N2686" s="219" t="str">
        <f t="shared" si="292"/>
        <v/>
      </c>
      <c r="O2686" s="219">
        <f t="shared" si="293"/>
        <v>1</v>
      </c>
      <c r="Q2686" s="114">
        <v>1</v>
      </c>
    </row>
    <row r="2687" spans="1:17" ht="21.75" customHeight="1" x14ac:dyDescent="0.3">
      <c r="A2687" s="214">
        <f>SUBTOTAL(9,$Q$22:Q2686)+1</f>
        <v>2665</v>
      </c>
      <c r="B2687" s="223">
        <v>106120114</v>
      </c>
      <c r="C2687" s="223" t="s">
        <v>391</v>
      </c>
      <c r="D2687" s="223" t="s">
        <v>323</v>
      </c>
      <c r="E2687" s="223">
        <v>18</v>
      </c>
      <c r="F2687" s="223">
        <v>7.01</v>
      </c>
      <c r="G2687" s="66" t="str">
        <f>IFERROR(VLOOKUP(B2687:B5727,'DOI TUONG'!$C$2:$E$1306,3,FALSE), "")</f>
        <v>PBT CĐ</v>
      </c>
      <c r="H2687" s="66">
        <f t="shared" si="287"/>
        <v>0.2</v>
      </c>
      <c r="I2687" s="215">
        <f t="shared" si="288"/>
        <v>7.21</v>
      </c>
      <c r="J2687" s="223">
        <v>88</v>
      </c>
      <c r="K2687" s="66" t="str">
        <f t="shared" si="289"/>
        <v>Khá</v>
      </c>
      <c r="L2687" s="66">
        <f t="shared" si="290"/>
        <v>395000</v>
      </c>
      <c r="M2687" s="218" t="str">
        <f t="shared" si="291"/>
        <v/>
      </c>
      <c r="N2687" s="219" t="str">
        <f t="shared" si="292"/>
        <v/>
      </c>
      <c r="O2687" s="219">
        <f t="shared" si="293"/>
        <v>1</v>
      </c>
      <c r="Q2687" s="114">
        <v>1</v>
      </c>
    </row>
    <row r="2688" spans="1:17" ht="21.75" customHeight="1" x14ac:dyDescent="0.3">
      <c r="A2688" s="214">
        <f>SUBTOTAL(9,$Q$22:Q2687)+1</f>
        <v>2666</v>
      </c>
      <c r="B2688" s="223">
        <v>107130079</v>
      </c>
      <c r="C2688" s="223" t="s">
        <v>3670</v>
      </c>
      <c r="D2688" s="223" t="s">
        <v>302</v>
      </c>
      <c r="E2688" s="223">
        <v>15</v>
      </c>
      <c r="F2688" s="223">
        <v>7.21</v>
      </c>
      <c r="G2688" s="66" t="str">
        <f>IFERROR(VLOOKUP(B2688:B5728,'DOI TUONG'!$C$2:$E$1306,3,FALSE), "")</f>
        <v/>
      </c>
      <c r="H2688" s="66">
        <f t="shared" si="287"/>
        <v>0</v>
      </c>
      <c r="I2688" s="215">
        <f t="shared" si="288"/>
        <v>7.21</v>
      </c>
      <c r="J2688" s="223">
        <v>86</v>
      </c>
      <c r="K2688" s="66" t="str">
        <f t="shared" si="289"/>
        <v>Khá</v>
      </c>
      <c r="L2688" s="66">
        <f t="shared" si="290"/>
        <v>395000</v>
      </c>
      <c r="M2688" s="218" t="str">
        <f t="shared" si="291"/>
        <v/>
      </c>
      <c r="N2688" s="219" t="str">
        <f t="shared" si="292"/>
        <v/>
      </c>
      <c r="O2688" s="219">
        <f t="shared" si="293"/>
        <v>1</v>
      </c>
      <c r="Q2688" s="114">
        <v>1</v>
      </c>
    </row>
    <row r="2689" spans="1:17" ht="21.75" customHeight="1" x14ac:dyDescent="0.3">
      <c r="A2689" s="214">
        <f>SUBTOTAL(9,$Q$22:Q2688)+1</f>
        <v>2667</v>
      </c>
      <c r="B2689" s="223">
        <v>110110497</v>
      </c>
      <c r="C2689" s="223" t="s">
        <v>2367</v>
      </c>
      <c r="D2689" s="223" t="s">
        <v>147</v>
      </c>
      <c r="E2689" s="223">
        <v>19</v>
      </c>
      <c r="F2689" s="223">
        <v>7.21</v>
      </c>
      <c r="G2689" s="66" t="str">
        <f>IFERROR(VLOOKUP(B2689:B5729,'DOI TUONG'!$C$2:$E$1306,3,FALSE), "")</f>
        <v/>
      </c>
      <c r="H2689" s="66">
        <f t="shared" si="287"/>
        <v>0</v>
      </c>
      <c r="I2689" s="215">
        <f t="shared" si="288"/>
        <v>7.21</v>
      </c>
      <c r="J2689" s="223">
        <v>86</v>
      </c>
      <c r="K2689" s="66" t="str">
        <f t="shared" si="289"/>
        <v>Khá</v>
      </c>
      <c r="L2689" s="66">
        <f t="shared" si="290"/>
        <v>395000</v>
      </c>
      <c r="M2689" s="218" t="str">
        <f t="shared" si="291"/>
        <v/>
      </c>
      <c r="N2689" s="219" t="str">
        <f t="shared" si="292"/>
        <v/>
      </c>
      <c r="O2689" s="219">
        <f t="shared" si="293"/>
        <v>1</v>
      </c>
      <c r="Q2689" s="114">
        <v>1</v>
      </c>
    </row>
    <row r="2690" spans="1:17" ht="21.75" customHeight="1" x14ac:dyDescent="0.3">
      <c r="A2690" s="214">
        <f>SUBTOTAL(9,$Q$22:Q2689)+1</f>
        <v>2668</v>
      </c>
      <c r="B2690" s="223">
        <v>110130026</v>
      </c>
      <c r="C2690" s="223" t="s">
        <v>1647</v>
      </c>
      <c r="D2690" s="223" t="s">
        <v>179</v>
      </c>
      <c r="E2690" s="223">
        <v>17.5</v>
      </c>
      <c r="F2690" s="223">
        <v>7.21</v>
      </c>
      <c r="G2690" s="66" t="str">
        <f>IFERROR(VLOOKUP(B2690:B5730,'DOI TUONG'!$C$2:$E$1306,3,FALSE), "")</f>
        <v/>
      </c>
      <c r="H2690" s="66">
        <f t="shared" si="287"/>
        <v>0</v>
      </c>
      <c r="I2690" s="215">
        <f t="shared" si="288"/>
        <v>7.21</v>
      </c>
      <c r="J2690" s="223">
        <v>86</v>
      </c>
      <c r="K2690" s="66" t="str">
        <f t="shared" si="289"/>
        <v>Khá</v>
      </c>
      <c r="L2690" s="66">
        <f t="shared" si="290"/>
        <v>395000</v>
      </c>
      <c r="M2690" s="218" t="str">
        <f t="shared" si="291"/>
        <v/>
      </c>
      <c r="N2690" s="219" t="str">
        <f t="shared" si="292"/>
        <v/>
      </c>
      <c r="O2690" s="219">
        <f t="shared" si="293"/>
        <v>1</v>
      </c>
      <c r="Q2690" s="114">
        <v>1</v>
      </c>
    </row>
    <row r="2691" spans="1:17" ht="21.75" customHeight="1" x14ac:dyDescent="0.3">
      <c r="A2691" s="214">
        <f>SUBTOTAL(9,$Q$22:Q2690)+1</f>
        <v>2669</v>
      </c>
      <c r="B2691" s="223">
        <v>101130037</v>
      </c>
      <c r="C2691" s="223" t="s">
        <v>3233</v>
      </c>
      <c r="D2691" s="223" t="s">
        <v>157</v>
      </c>
      <c r="E2691" s="223">
        <v>17.5</v>
      </c>
      <c r="F2691" s="223">
        <v>7.21</v>
      </c>
      <c r="G2691" s="66" t="str">
        <f>IFERROR(VLOOKUP(B2691:B5731,'DOI TUONG'!$C$2:$E$1306,3,FALSE), "")</f>
        <v/>
      </c>
      <c r="H2691" s="66">
        <f t="shared" si="287"/>
        <v>0</v>
      </c>
      <c r="I2691" s="215">
        <f t="shared" si="288"/>
        <v>7.21</v>
      </c>
      <c r="J2691" s="223">
        <v>85</v>
      </c>
      <c r="K2691" s="66" t="str">
        <f t="shared" si="289"/>
        <v>Khá</v>
      </c>
      <c r="L2691" s="66">
        <f t="shared" si="290"/>
        <v>395000</v>
      </c>
      <c r="M2691" s="218" t="str">
        <f t="shared" si="291"/>
        <v/>
      </c>
      <c r="N2691" s="219" t="str">
        <f t="shared" si="292"/>
        <v/>
      </c>
      <c r="O2691" s="219">
        <f t="shared" si="293"/>
        <v>1</v>
      </c>
      <c r="Q2691" s="114">
        <v>1</v>
      </c>
    </row>
    <row r="2692" spans="1:17" ht="21.75" customHeight="1" x14ac:dyDescent="0.3">
      <c r="A2692" s="214">
        <f>SUBTOTAL(9,$Q$22:Q2691)+1</f>
        <v>2670</v>
      </c>
      <c r="B2692" s="223">
        <v>105120424</v>
      </c>
      <c r="C2692" s="223" t="s">
        <v>1596</v>
      </c>
      <c r="D2692" s="223" t="s">
        <v>168</v>
      </c>
      <c r="E2692" s="223">
        <v>17</v>
      </c>
      <c r="F2692" s="223">
        <v>7.21</v>
      </c>
      <c r="G2692" s="66" t="str">
        <f>IFERROR(VLOOKUP(B2692:B5732,'DOI TUONG'!$C$2:$E$1306,3,FALSE), "")</f>
        <v/>
      </c>
      <c r="H2692" s="66">
        <f t="shared" si="287"/>
        <v>0</v>
      </c>
      <c r="I2692" s="215">
        <f t="shared" si="288"/>
        <v>7.21</v>
      </c>
      <c r="J2692" s="223">
        <v>85</v>
      </c>
      <c r="K2692" s="66" t="str">
        <f t="shared" si="289"/>
        <v>Khá</v>
      </c>
      <c r="L2692" s="66">
        <f t="shared" si="290"/>
        <v>395000</v>
      </c>
      <c r="M2692" s="218" t="str">
        <f t="shared" si="291"/>
        <v/>
      </c>
      <c r="N2692" s="219" t="str">
        <f t="shared" si="292"/>
        <v/>
      </c>
      <c r="O2692" s="219">
        <f t="shared" si="293"/>
        <v>1</v>
      </c>
      <c r="Q2692" s="114">
        <v>1</v>
      </c>
    </row>
    <row r="2693" spans="1:17" ht="21.75" customHeight="1" x14ac:dyDescent="0.3">
      <c r="A2693" s="214">
        <f>SUBTOTAL(9,$Q$22:Q2692)+1</f>
        <v>2671</v>
      </c>
      <c r="B2693" s="223">
        <v>121120116</v>
      </c>
      <c r="C2693" s="223" t="s">
        <v>2127</v>
      </c>
      <c r="D2693" s="223" t="s">
        <v>229</v>
      </c>
      <c r="E2693" s="223">
        <v>23</v>
      </c>
      <c r="F2693" s="223">
        <v>7.21</v>
      </c>
      <c r="G2693" s="66" t="str">
        <f>IFERROR(VLOOKUP(B2693:B5733,'DOI TUONG'!$C$2:$E$1306,3,FALSE), "")</f>
        <v/>
      </c>
      <c r="H2693" s="66">
        <f t="shared" si="287"/>
        <v>0</v>
      </c>
      <c r="I2693" s="215">
        <f t="shared" si="288"/>
        <v>7.21</v>
      </c>
      <c r="J2693" s="223">
        <v>85</v>
      </c>
      <c r="K2693" s="66" t="str">
        <f t="shared" si="289"/>
        <v>Khá</v>
      </c>
      <c r="L2693" s="66">
        <f t="shared" si="290"/>
        <v>395000</v>
      </c>
      <c r="M2693" s="218" t="str">
        <f t="shared" si="291"/>
        <v/>
      </c>
      <c r="N2693" s="219" t="str">
        <f t="shared" si="292"/>
        <v/>
      </c>
      <c r="O2693" s="219">
        <f t="shared" si="293"/>
        <v>1</v>
      </c>
      <c r="Q2693" s="114">
        <v>1</v>
      </c>
    </row>
    <row r="2694" spans="1:17" ht="21.75" customHeight="1" x14ac:dyDescent="0.3">
      <c r="A2694" s="214">
        <f>SUBTOTAL(9,$Q$22:Q2693)+1</f>
        <v>2672</v>
      </c>
      <c r="B2694" s="223">
        <v>110130182</v>
      </c>
      <c r="C2694" s="223" t="s">
        <v>2349</v>
      </c>
      <c r="D2694" s="223" t="s">
        <v>258</v>
      </c>
      <c r="E2694" s="223">
        <v>18.5</v>
      </c>
      <c r="F2694" s="223">
        <v>7.21</v>
      </c>
      <c r="G2694" s="66" t="str">
        <f>IFERROR(VLOOKUP(B2694:B5734,'DOI TUONG'!$C$2:$E$1306,3,FALSE), "")</f>
        <v/>
      </c>
      <c r="H2694" s="66">
        <f t="shared" si="287"/>
        <v>0</v>
      </c>
      <c r="I2694" s="215">
        <f t="shared" si="288"/>
        <v>7.21</v>
      </c>
      <c r="J2694" s="223">
        <v>85</v>
      </c>
      <c r="K2694" s="66" t="str">
        <f t="shared" si="289"/>
        <v>Khá</v>
      </c>
      <c r="L2694" s="66">
        <f t="shared" si="290"/>
        <v>395000</v>
      </c>
      <c r="M2694" s="218" t="str">
        <f t="shared" si="291"/>
        <v/>
      </c>
      <c r="N2694" s="219" t="str">
        <f t="shared" si="292"/>
        <v/>
      </c>
      <c r="O2694" s="219">
        <f t="shared" si="293"/>
        <v>1</v>
      </c>
      <c r="Q2694" s="114">
        <v>1</v>
      </c>
    </row>
    <row r="2695" spans="1:17" ht="21.75" customHeight="1" x14ac:dyDescent="0.3">
      <c r="A2695" s="214">
        <f>SUBTOTAL(9,$Q$22:Q2694)+1</f>
        <v>2673</v>
      </c>
      <c r="B2695" s="223">
        <v>104110117</v>
      </c>
      <c r="C2695" s="223" t="s">
        <v>1684</v>
      </c>
      <c r="D2695" s="223" t="s">
        <v>197</v>
      </c>
      <c r="E2695" s="223">
        <v>21</v>
      </c>
      <c r="F2695" s="223">
        <v>7.21</v>
      </c>
      <c r="G2695" s="66" t="str">
        <f>IFERROR(VLOOKUP(B2695:B5735,'DOI TUONG'!$C$2:$E$1306,3,FALSE), "")</f>
        <v/>
      </c>
      <c r="H2695" s="66">
        <f t="shared" si="287"/>
        <v>0</v>
      </c>
      <c r="I2695" s="215">
        <f t="shared" si="288"/>
        <v>7.21</v>
      </c>
      <c r="J2695" s="223">
        <v>84</v>
      </c>
      <c r="K2695" s="66" t="str">
        <f t="shared" si="289"/>
        <v>Khá</v>
      </c>
      <c r="L2695" s="66">
        <f t="shared" si="290"/>
        <v>395000</v>
      </c>
      <c r="M2695" s="218" t="str">
        <f t="shared" si="291"/>
        <v/>
      </c>
      <c r="N2695" s="219" t="str">
        <f t="shared" si="292"/>
        <v/>
      </c>
      <c r="O2695" s="219">
        <f t="shared" si="293"/>
        <v>1</v>
      </c>
      <c r="Q2695" s="114">
        <v>1</v>
      </c>
    </row>
    <row r="2696" spans="1:17" ht="21.75" customHeight="1" x14ac:dyDescent="0.3">
      <c r="A2696" s="214">
        <f>SUBTOTAL(9,$Q$22:Q2695)+1</f>
        <v>2674</v>
      </c>
      <c r="B2696" s="223">
        <v>105130185</v>
      </c>
      <c r="C2696" s="223" t="s">
        <v>3519</v>
      </c>
      <c r="D2696" s="223" t="s">
        <v>218</v>
      </c>
      <c r="E2696" s="223">
        <v>17.5</v>
      </c>
      <c r="F2696" s="223">
        <v>7.21</v>
      </c>
      <c r="G2696" s="66" t="str">
        <f>IFERROR(VLOOKUP(B2696:B5736,'DOI TUONG'!$C$2:$E$1306,3,FALSE), "")</f>
        <v/>
      </c>
      <c r="H2696" s="66">
        <f t="shared" si="287"/>
        <v>0</v>
      </c>
      <c r="I2696" s="215">
        <f t="shared" si="288"/>
        <v>7.21</v>
      </c>
      <c r="J2696" s="223">
        <v>84</v>
      </c>
      <c r="K2696" s="66" t="str">
        <f t="shared" si="289"/>
        <v>Khá</v>
      </c>
      <c r="L2696" s="66">
        <f t="shared" si="290"/>
        <v>395000</v>
      </c>
      <c r="M2696" s="218" t="str">
        <f t="shared" si="291"/>
        <v/>
      </c>
      <c r="N2696" s="219" t="str">
        <f t="shared" si="292"/>
        <v/>
      </c>
      <c r="O2696" s="219">
        <f t="shared" si="293"/>
        <v>1</v>
      </c>
      <c r="Q2696" s="114">
        <v>1</v>
      </c>
    </row>
    <row r="2697" spans="1:17" ht="21.75" customHeight="1" x14ac:dyDescent="0.3">
      <c r="A2697" s="214">
        <f>SUBTOTAL(9,$Q$22:Q2696)+1</f>
        <v>2675</v>
      </c>
      <c r="B2697" s="223">
        <v>105120196</v>
      </c>
      <c r="C2697" s="223" t="s">
        <v>3520</v>
      </c>
      <c r="D2697" s="223" t="s">
        <v>83</v>
      </c>
      <c r="E2697" s="223">
        <v>16</v>
      </c>
      <c r="F2697" s="223">
        <v>7.21</v>
      </c>
      <c r="G2697" s="66" t="str">
        <f>IFERROR(VLOOKUP(B2697:B5737,'DOI TUONG'!$C$2:$E$1306,3,FALSE), "")</f>
        <v/>
      </c>
      <c r="H2697" s="66">
        <f t="shared" si="287"/>
        <v>0</v>
      </c>
      <c r="I2697" s="215">
        <f t="shared" si="288"/>
        <v>7.21</v>
      </c>
      <c r="J2697" s="223">
        <v>84</v>
      </c>
      <c r="K2697" s="66" t="str">
        <f t="shared" si="289"/>
        <v>Khá</v>
      </c>
      <c r="L2697" s="66">
        <f t="shared" si="290"/>
        <v>395000</v>
      </c>
      <c r="M2697" s="218" t="str">
        <f t="shared" si="291"/>
        <v/>
      </c>
      <c r="N2697" s="219" t="str">
        <f t="shared" si="292"/>
        <v/>
      </c>
      <c r="O2697" s="219">
        <f t="shared" si="293"/>
        <v>1</v>
      </c>
      <c r="Q2697" s="114">
        <v>1</v>
      </c>
    </row>
    <row r="2698" spans="1:17" ht="21.75" customHeight="1" x14ac:dyDescent="0.3">
      <c r="A2698" s="214">
        <f>SUBTOTAL(9,$Q$22:Q2697)+1</f>
        <v>2676</v>
      </c>
      <c r="B2698" s="223">
        <v>117140082</v>
      </c>
      <c r="C2698" s="223" t="s">
        <v>3537</v>
      </c>
      <c r="D2698" s="223" t="s">
        <v>2154</v>
      </c>
      <c r="E2698" s="223">
        <v>20</v>
      </c>
      <c r="F2698" s="223">
        <v>7.21</v>
      </c>
      <c r="G2698" s="66" t="str">
        <f>IFERROR(VLOOKUP(B2698:B5738,'DOI TUONG'!$C$2:$E$1306,3,FALSE), "")</f>
        <v/>
      </c>
      <c r="H2698" s="66">
        <f t="shared" si="287"/>
        <v>0</v>
      </c>
      <c r="I2698" s="215">
        <f t="shared" si="288"/>
        <v>7.21</v>
      </c>
      <c r="J2698" s="223">
        <v>82</v>
      </c>
      <c r="K2698" s="66" t="str">
        <f t="shared" si="289"/>
        <v>Khá</v>
      </c>
      <c r="L2698" s="66">
        <f t="shared" si="290"/>
        <v>395000</v>
      </c>
      <c r="M2698" s="218" t="str">
        <f t="shared" si="291"/>
        <v/>
      </c>
      <c r="N2698" s="219" t="str">
        <f t="shared" si="292"/>
        <v/>
      </c>
      <c r="O2698" s="219">
        <f t="shared" si="293"/>
        <v>1</v>
      </c>
      <c r="Q2698" s="114">
        <v>1</v>
      </c>
    </row>
    <row r="2699" spans="1:17" ht="21.75" customHeight="1" x14ac:dyDescent="0.3">
      <c r="A2699" s="214">
        <f>SUBTOTAL(9,$Q$22:Q2698)+1</f>
        <v>2677</v>
      </c>
      <c r="B2699" s="223">
        <v>109110070</v>
      </c>
      <c r="C2699" s="223" t="s">
        <v>1954</v>
      </c>
      <c r="D2699" s="223" t="s">
        <v>128</v>
      </c>
      <c r="E2699" s="223">
        <v>18.5</v>
      </c>
      <c r="F2699" s="223">
        <v>7.21</v>
      </c>
      <c r="G2699" s="66" t="str">
        <f>IFERROR(VLOOKUP(B2699:B5739,'DOI TUONG'!$C$2:$E$1306,3,FALSE), "")</f>
        <v/>
      </c>
      <c r="H2699" s="66">
        <f t="shared" si="287"/>
        <v>0</v>
      </c>
      <c r="I2699" s="215">
        <f t="shared" si="288"/>
        <v>7.21</v>
      </c>
      <c r="J2699" s="223">
        <v>81</v>
      </c>
      <c r="K2699" s="66" t="str">
        <f t="shared" si="289"/>
        <v>Khá</v>
      </c>
      <c r="L2699" s="66">
        <f t="shared" si="290"/>
        <v>395000</v>
      </c>
      <c r="M2699" s="218" t="str">
        <f t="shared" si="291"/>
        <v/>
      </c>
      <c r="N2699" s="219" t="str">
        <f t="shared" si="292"/>
        <v/>
      </c>
      <c r="O2699" s="219">
        <f t="shared" si="293"/>
        <v>1</v>
      </c>
      <c r="Q2699" s="114">
        <v>1</v>
      </c>
    </row>
    <row r="2700" spans="1:17" ht="21.75" customHeight="1" x14ac:dyDescent="0.3">
      <c r="A2700" s="214">
        <f>SUBTOTAL(9,$Q$22:Q2699)+1</f>
        <v>2678</v>
      </c>
      <c r="B2700" s="223">
        <v>107120271</v>
      </c>
      <c r="C2700" s="223" t="s">
        <v>2089</v>
      </c>
      <c r="D2700" s="223" t="s">
        <v>77</v>
      </c>
      <c r="E2700" s="223">
        <v>19</v>
      </c>
      <c r="F2700" s="223">
        <v>7.21</v>
      </c>
      <c r="G2700" s="66" t="str">
        <f>IFERROR(VLOOKUP(B2700:B5740,'DOI TUONG'!$C$2:$E$1306,3,FALSE), "")</f>
        <v/>
      </c>
      <c r="H2700" s="66">
        <f t="shared" si="287"/>
        <v>0</v>
      </c>
      <c r="I2700" s="215">
        <f t="shared" si="288"/>
        <v>7.21</v>
      </c>
      <c r="J2700" s="223">
        <v>78</v>
      </c>
      <c r="K2700" s="66" t="str">
        <f t="shared" si="289"/>
        <v>Khá</v>
      </c>
      <c r="L2700" s="66">
        <f t="shared" si="290"/>
        <v>395000</v>
      </c>
      <c r="M2700" s="218" t="str">
        <f t="shared" si="291"/>
        <v/>
      </c>
      <c r="N2700" s="219" t="str">
        <f t="shared" si="292"/>
        <v/>
      </c>
      <c r="O2700" s="219">
        <f t="shared" si="293"/>
        <v>1</v>
      </c>
      <c r="Q2700" s="114">
        <v>1</v>
      </c>
    </row>
    <row r="2701" spans="1:17" ht="21.75" customHeight="1" x14ac:dyDescent="0.3">
      <c r="A2701" s="214">
        <f>SUBTOTAL(9,$Q$22:Q2700)+1</f>
        <v>2679</v>
      </c>
      <c r="B2701" s="223">
        <v>105140113</v>
      </c>
      <c r="C2701" s="223" t="s">
        <v>2650</v>
      </c>
      <c r="D2701" s="223" t="s">
        <v>1869</v>
      </c>
      <c r="E2701" s="223">
        <v>14</v>
      </c>
      <c r="F2701" s="223">
        <v>7</v>
      </c>
      <c r="G2701" s="66" t="str">
        <f>IFERROR(VLOOKUP(B2701:B5741,'DOI TUONG'!$C$2:$E$1306,3,FALSE), "")</f>
        <v>LP</v>
      </c>
      <c r="H2701" s="66">
        <f t="shared" si="287"/>
        <v>0.2</v>
      </c>
      <c r="I2701" s="215">
        <f t="shared" si="288"/>
        <v>7.2</v>
      </c>
      <c r="J2701" s="223">
        <v>93</v>
      </c>
      <c r="K2701" s="66" t="str">
        <f t="shared" si="289"/>
        <v>Khá</v>
      </c>
      <c r="L2701" s="66">
        <f t="shared" si="290"/>
        <v>395000</v>
      </c>
      <c r="M2701" s="218" t="str">
        <f t="shared" si="291"/>
        <v/>
      </c>
      <c r="N2701" s="219" t="str">
        <f t="shared" si="292"/>
        <v/>
      </c>
      <c r="O2701" s="219">
        <f t="shared" si="293"/>
        <v>1</v>
      </c>
      <c r="Q2701" s="114">
        <v>1</v>
      </c>
    </row>
    <row r="2702" spans="1:17" ht="21.75" customHeight="1" x14ac:dyDescent="0.3">
      <c r="A2702" s="214">
        <f>SUBTOTAL(9,$Q$22:Q2701)+1</f>
        <v>2680</v>
      </c>
      <c r="B2702" s="223">
        <v>101110371</v>
      </c>
      <c r="C2702" s="223" t="s">
        <v>454</v>
      </c>
      <c r="D2702" s="223" t="s">
        <v>140</v>
      </c>
      <c r="E2702" s="223">
        <v>23</v>
      </c>
      <c r="F2702" s="223">
        <v>7</v>
      </c>
      <c r="G2702" s="66" t="str">
        <f>IFERROR(VLOOKUP(B2702:B5742,'DOI TUONG'!$C$2:$E$1306,3,FALSE), "")</f>
        <v/>
      </c>
      <c r="H2702" s="66">
        <f t="shared" si="287"/>
        <v>0</v>
      </c>
      <c r="I2702" s="215">
        <f t="shared" si="288"/>
        <v>7</v>
      </c>
      <c r="J2702" s="223">
        <v>90</v>
      </c>
      <c r="K2702" s="66" t="str">
        <f t="shared" si="289"/>
        <v>Khá</v>
      </c>
      <c r="L2702" s="66">
        <f t="shared" si="290"/>
        <v>395000</v>
      </c>
      <c r="M2702" s="218" t="str">
        <f t="shared" si="291"/>
        <v/>
      </c>
      <c r="N2702" s="219" t="str">
        <f t="shared" si="292"/>
        <v/>
      </c>
      <c r="O2702" s="219">
        <f t="shared" si="293"/>
        <v>1</v>
      </c>
      <c r="Q2702" s="114">
        <v>1</v>
      </c>
    </row>
    <row r="2703" spans="1:17" ht="21.75" customHeight="1" x14ac:dyDescent="0.3">
      <c r="A2703" s="214">
        <f>SUBTOTAL(9,$Q$22:Q2702)+1</f>
        <v>2681</v>
      </c>
      <c r="B2703" s="223">
        <v>102130099</v>
      </c>
      <c r="C2703" s="223" t="s">
        <v>1842</v>
      </c>
      <c r="D2703" s="223" t="s">
        <v>339</v>
      </c>
      <c r="E2703" s="223">
        <v>17</v>
      </c>
      <c r="F2703" s="223">
        <v>7.2</v>
      </c>
      <c r="G2703" s="66" t="str">
        <f>IFERROR(VLOOKUP(B2703:B5743,'DOI TUONG'!$C$2:$E$1306,3,FALSE), "")</f>
        <v/>
      </c>
      <c r="H2703" s="66">
        <f t="shared" si="287"/>
        <v>0</v>
      </c>
      <c r="I2703" s="215">
        <f t="shared" si="288"/>
        <v>7.2</v>
      </c>
      <c r="J2703" s="223">
        <v>88</v>
      </c>
      <c r="K2703" s="66" t="str">
        <f t="shared" si="289"/>
        <v>Khá</v>
      </c>
      <c r="L2703" s="66">
        <f t="shared" si="290"/>
        <v>395000</v>
      </c>
      <c r="M2703" s="218" t="str">
        <f t="shared" si="291"/>
        <v/>
      </c>
      <c r="N2703" s="219" t="str">
        <f t="shared" si="292"/>
        <v/>
      </c>
      <c r="O2703" s="219">
        <f t="shared" si="293"/>
        <v>1</v>
      </c>
      <c r="Q2703" s="114">
        <v>1</v>
      </c>
    </row>
    <row r="2704" spans="1:17" ht="21.75" customHeight="1" x14ac:dyDescent="0.3">
      <c r="A2704" s="214">
        <f>SUBTOTAL(9,$Q$22:Q2703)+1</f>
        <v>2682</v>
      </c>
      <c r="B2704" s="223">
        <v>106110196</v>
      </c>
      <c r="C2704" s="223" t="s">
        <v>3566</v>
      </c>
      <c r="D2704" s="223" t="s">
        <v>196</v>
      </c>
      <c r="E2704" s="223">
        <v>17</v>
      </c>
      <c r="F2704" s="223">
        <v>7.2</v>
      </c>
      <c r="G2704" s="66" t="str">
        <f>IFERROR(VLOOKUP(B2704:B5744,'DOI TUONG'!$C$2:$E$1306,3,FALSE), "")</f>
        <v/>
      </c>
      <c r="H2704" s="66">
        <f t="shared" si="287"/>
        <v>0</v>
      </c>
      <c r="I2704" s="215">
        <f t="shared" si="288"/>
        <v>7.2</v>
      </c>
      <c r="J2704" s="223">
        <v>87</v>
      </c>
      <c r="K2704" s="66" t="str">
        <f t="shared" si="289"/>
        <v>Khá</v>
      </c>
      <c r="L2704" s="66">
        <f t="shared" si="290"/>
        <v>395000</v>
      </c>
      <c r="M2704" s="218" t="str">
        <f t="shared" si="291"/>
        <v/>
      </c>
      <c r="N2704" s="219" t="str">
        <f t="shared" si="292"/>
        <v/>
      </c>
      <c r="O2704" s="219">
        <f t="shared" si="293"/>
        <v>1</v>
      </c>
      <c r="Q2704" s="114">
        <v>1</v>
      </c>
    </row>
    <row r="2705" spans="1:17" ht="21.75" customHeight="1" x14ac:dyDescent="0.3">
      <c r="A2705" s="214">
        <f>SUBTOTAL(9,$Q$22:Q2704)+1</f>
        <v>2683</v>
      </c>
      <c r="B2705" s="223">
        <v>117140004</v>
      </c>
      <c r="C2705" s="223" t="s">
        <v>3766</v>
      </c>
      <c r="D2705" s="223" t="s">
        <v>2144</v>
      </c>
      <c r="E2705" s="223">
        <v>22</v>
      </c>
      <c r="F2705" s="223">
        <v>7.2</v>
      </c>
      <c r="G2705" s="66" t="str">
        <f>IFERROR(VLOOKUP(B2705:B5745,'DOI TUONG'!$C$2:$E$1306,3,FALSE), "")</f>
        <v/>
      </c>
      <c r="H2705" s="66">
        <f t="shared" si="287"/>
        <v>0</v>
      </c>
      <c r="I2705" s="215">
        <f t="shared" si="288"/>
        <v>7.2</v>
      </c>
      <c r="J2705" s="223">
        <v>87</v>
      </c>
      <c r="K2705" s="66" t="str">
        <f t="shared" si="289"/>
        <v>Khá</v>
      </c>
      <c r="L2705" s="66">
        <f t="shared" si="290"/>
        <v>395000</v>
      </c>
      <c r="M2705" s="218" t="str">
        <f t="shared" si="291"/>
        <v/>
      </c>
      <c r="N2705" s="219" t="str">
        <f t="shared" si="292"/>
        <v/>
      </c>
      <c r="O2705" s="219">
        <f t="shared" si="293"/>
        <v>1</v>
      </c>
      <c r="Q2705" s="114">
        <v>1</v>
      </c>
    </row>
    <row r="2706" spans="1:17" ht="21.75" customHeight="1" x14ac:dyDescent="0.3">
      <c r="A2706" s="214">
        <f>SUBTOTAL(9,$Q$22:Q2705)+1</f>
        <v>2684</v>
      </c>
      <c r="B2706" s="223">
        <v>110130162</v>
      </c>
      <c r="C2706" s="223" t="s">
        <v>1561</v>
      </c>
      <c r="D2706" s="223" t="s">
        <v>258</v>
      </c>
      <c r="E2706" s="223">
        <v>20.5</v>
      </c>
      <c r="F2706" s="223">
        <v>7</v>
      </c>
      <c r="G2706" s="66" t="str">
        <f>IFERROR(VLOOKUP(B2706:B5746,'DOI TUONG'!$C$2:$E$1306,3,FALSE), "")</f>
        <v>LP</v>
      </c>
      <c r="H2706" s="66">
        <f t="shared" si="287"/>
        <v>0.2</v>
      </c>
      <c r="I2706" s="215">
        <f t="shared" si="288"/>
        <v>7.2</v>
      </c>
      <c r="J2706" s="223">
        <v>87</v>
      </c>
      <c r="K2706" s="66" t="str">
        <f t="shared" si="289"/>
        <v>Khá</v>
      </c>
      <c r="L2706" s="66">
        <f t="shared" si="290"/>
        <v>395000</v>
      </c>
      <c r="M2706" s="218" t="str">
        <f t="shared" si="291"/>
        <v/>
      </c>
      <c r="N2706" s="219" t="str">
        <f t="shared" si="292"/>
        <v/>
      </c>
      <c r="O2706" s="219">
        <f t="shared" si="293"/>
        <v>1</v>
      </c>
      <c r="Q2706" s="114">
        <v>1</v>
      </c>
    </row>
    <row r="2707" spans="1:17" ht="21.75" customHeight="1" x14ac:dyDescent="0.3">
      <c r="A2707" s="214">
        <f>SUBTOTAL(9,$Q$22:Q2706)+1</f>
        <v>2685</v>
      </c>
      <c r="B2707" s="223">
        <v>110110404</v>
      </c>
      <c r="C2707" s="223" t="s">
        <v>1306</v>
      </c>
      <c r="D2707" s="223" t="s">
        <v>150</v>
      </c>
      <c r="E2707" s="223">
        <v>21</v>
      </c>
      <c r="F2707" s="223">
        <v>7.2</v>
      </c>
      <c r="G2707" s="66" t="str">
        <f>IFERROR(VLOOKUP(B2707:B5747,'DOI TUONG'!$C$2:$E$1306,3,FALSE), "")</f>
        <v/>
      </c>
      <c r="H2707" s="66">
        <f t="shared" si="287"/>
        <v>0</v>
      </c>
      <c r="I2707" s="215">
        <f t="shared" si="288"/>
        <v>7.2</v>
      </c>
      <c r="J2707" s="223">
        <v>85</v>
      </c>
      <c r="K2707" s="66" t="str">
        <f t="shared" si="289"/>
        <v>Khá</v>
      </c>
      <c r="L2707" s="66">
        <f t="shared" si="290"/>
        <v>395000</v>
      </c>
      <c r="M2707" s="218" t="str">
        <f t="shared" si="291"/>
        <v/>
      </c>
      <c r="N2707" s="219" t="str">
        <f t="shared" si="292"/>
        <v/>
      </c>
      <c r="O2707" s="219">
        <f t="shared" si="293"/>
        <v>1</v>
      </c>
      <c r="Q2707" s="114">
        <v>1</v>
      </c>
    </row>
    <row r="2708" spans="1:17" ht="21.75" customHeight="1" x14ac:dyDescent="0.3">
      <c r="A2708" s="214">
        <f>SUBTOTAL(9,$Q$22:Q2707)+1</f>
        <v>2686</v>
      </c>
      <c r="B2708" s="223">
        <v>110110190</v>
      </c>
      <c r="C2708" s="223" t="s">
        <v>3992</v>
      </c>
      <c r="D2708" s="223" t="s">
        <v>214</v>
      </c>
      <c r="E2708" s="223">
        <v>20</v>
      </c>
      <c r="F2708" s="223">
        <v>7.2</v>
      </c>
      <c r="G2708" s="66" t="str">
        <f>IFERROR(VLOOKUP(B2708:B5748,'DOI TUONG'!$C$2:$E$1306,3,FALSE), "")</f>
        <v/>
      </c>
      <c r="H2708" s="66">
        <f t="shared" si="287"/>
        <v>0</v>
      </c>
      <c r="I2708" s="215">
        <f t="shared" si="288"/>
        <v>7.2</v>
      </c>
      <c r="J2708" s="223">
        <v>85</v>
      </c>
      <c r="K2708" s="66" t="str">
        <f t="shared" si="289"/>
        <v>Khá</v>
      </c>
      <c r="L2708" s="66">
        <f t="shared" si="290"/>
        <v>395000</v>
      </c>
      <c r="M2708" s="218" t="str">
        <f t="shared" si="291"/>
        <v/>
      </c>
      <c r="N2708" s="219" t="str">
        <f t="shared" si="292"/>
        <v/>
      </c>
      <c r="O2708" s="219">
        <f t="shared" si="293"/>
        <v>1</v>
      </c>
      <c r="Q2708" s="114">
        <v>1</v>
      </c>
    </row>
    <row r="2709" spans="1:17" ht="21.75" customHeight="1" x14ac:dyDescent="0.3">
      <c r="A2709" s="214">
        <f>SUBTOTAL(9,$Q$22:Q2708)+1</f>
        <v>2687</v>
      </c>
      <c r="B2709" s="223">
        <v>104120059</v>
      </c>
      <c r="C2709" s="223" t="s">
        <v>3124</v>
      </c>
      <c r="D2709" s="223" t="s">
        <v>392</v>
      </c>
      <c r="E2709" s="223">
        <v>17</v>
      </c>
      <c r="F2709" s="223">
        <v>7.2</v>
      </c>
      <c r="G2709" s="66" t="str">
        <f>IFERROR(VLOOKUP(B2709:B5749,'DOI TUONG'!$C$2:$E$1306,3,FALSE), "")</f>
        <v/>
      </c>
      <c r="H2709" s="66">
        <f t="shared" si="287"/>
        <v>0</v>
      </c>
      <c r="I2709" s="215">
        <f t="shared" si="288"/>
        <v>7.2</v>
      </c>
      <c r="J2709" s="223">
        <v>83</v>
      </c>
      <c r="K2709" s="66" t="str">
        <f t="shared" si="289"/>
        <v>Khá</v>
      </c>
      <c r="L2709" s="66">
        <f t="shared" si="290"/>
        <v>395000</v>
      </c>
      <c r="M2709" s="218" t="str">
        <f t="shared" si="291"/>
        <v/>
      </c>
      <c r="N2709" s="219" t="str">
        <f t="shared" si="292"/>
        <v/>
      </c>
      <c r="O2709" s="219">
        <f t="shared" si="293"/>
        <v>1</v>
      </c>
      <c r="Q2709" s="114">
        <v>1</v>
      </c>
    </row>
    <row r="2710" spans="1:17" ht="21.75" customHeight="1" x14ac:dyDescent="0.3">
      <c r="A2710" s="214">
        <f>SUBTOTAL(9,$Q$22:Q2709)+1</f>
        <v>2688</v>
      </c>
      <c r="B2710" s="223">
        <v>102140141</v>
      </c>
      <c r="C2710" s="223" t="s">
        <v>1849</v>
      </c>
      <c r="D2710" s="223" t="s">
        <v>1806</v>
      </c>
      <c r="E2710" s="223">
        <v>20</v>
      </c>
      <c r="F2710" s="223">
        <v>7.2</v>
      </c>
      <c r="G2710" s="66" t="str">
        <f>IFERROR(VLOOKUP(B2710:B5750,'DOI TUONG'!$C$2:$E$1306,3,FALSE), "")</f>
        <v/>
      </c>
      <c r="H2710" s="66">
        <f t="shared" ref="H2710:H2773" si="294">IF(G2710="UV ĐT",0.3, 0)+IF(G2710="UV HSV", 0.3, 0)+IF(G2710="PBT LCĐ", 0.3,0)+ IF(G2710="UV LCĐ", 0.2, 0)+IF(G2710="BT CĐ", 0.3,0)+ IF(G2710="PBT CĐ", 0.2,0)+ IF(G2710="CN CLB", 0.2,0)+ IF(G2710="CN DĐ", 0.2,0)+IF(G2710="TĐXK", 0.3, 0)+IF(G2710="PĐXK", 0.2, 0)+IF(G2710="LT", 0.3,0)+IF(G2710="LP", 0.2, 0)+IF(G2710="GK 0.2",0.2,0)+IF(G2710="GK 0.3", 0.3, 0)+IF(G2710="TB ĐD",0.3,0)+IF(G2710="PB ĐD",0.2,0)+IF(G2710="ĐT ĐTQ",0.3,0)+IF(G2710="ĐP ĐTQ",0.2,0)</f>
        <v>0</v>
      </c>
      <c r="I2710" s="215">
        <f t="shared" ref="I2710:I2773" si="295">F2710+H2710</f>
        <v>7.2</v>
      </c>
      <c r="J2710" s="223">
        <v>83</v>
      </c>
      <c r="K2710" s="66" t="str">
        <f t="shared" ref="K2710:K2773" si="296">IF(AND(I2710&gt;=9,J2710&gt;=90), "Xuất sắc", IF(AND(I2710&gt;=8,J2710&gt;=80), "Giỏi", "Khá"))</f>
        <v>Khá</v>
      </c>
      <c r="L2710" s="66">
        <f t="shared" ref="L2710:L2773" si="297">IF(K2710="Xuất sắc", 500000, IF(K2710="Giỏi", 450000, 395000))</f>
        <v>395000</v>
      </c>
      <c r="M2710" s="218" t="str">
        <f t="shared" si="291"/>
        <v/>
      </c>
      <c r="N2710" s="219" t="str">
        <f t="shared" si="292"/>
        <v/>
      </c>
      <c r="O2710" s="219">
        <f t="shared" si="293"/>
        <v>1</v>
      </c>
      <c r="Q2710" s="114">
        <v>1</v>
      </c>
    </row>
    <row r="2711" spans="1:17" ht="21.75" customHeight="1" x14ac:dyDescent="0.3">
      <c r="A2711" s="214">
        <f>SUBTOTAL(9,$Q$22:Q2710)+1</f>
        <v>2689</v>
      </c>
      <c r="B2711" s="223">
        <v>101130035</v>
      </c>
      <c r="C2711" s="223" t="s">
        <v>3234</v>
      </c>
      <c r="D2711" s="223" t="s">
        <v>157</v>
      </c>
      <c r="E2711" s="223">
        <v>21.5</v>
      </c>
      <c r="F2711" s="223">
        <v>7.2</v>
      </c>
      <c r="G2711" s="66" t="str">
        <f>IFERROR(VLOOKUP(B2711:B5751,'DOI TUONG'!$C$2:$E$1306,3,FALSE), "")</f>
        <v/>
      </c>
      <c r="H2711" s="66">
        <f t="shared" si="294"/>
        <v>0</v>
      </c>
      <c r="I2711" s="215">
        <f t="shared" si="295"/>
        <v>7.2</v>
      </c>
      <c r="J2711" s="223">
        <v>82</v>
      </c>
      <c r="K2711" s="66" t="str">
        <f t="shared" si="296"/>
        <v>Khá</v>
      </c>
      <c r="L2711" s="66">
        <f t="shared" si="297"/>
        <v>395000</v>
      </c>
      <c r="M2711" s="218" t="str">
        <f t="shared" si="291"/>
        <v/>
      </c>
      <c r="N2711" s="219" t="str">
        <f t="shared" si="292"/>
        <v/>
      </c>
      <c r="O2711" s="219">
        <f t="shared" si="293"/>
        <v>1</v>
      </c>
      <c r="Q2711" s="114">
        <v>1</v>
      </c>
    </row>
    <row r="2712" spans="1:17" ht="21.75" customHeight="1" x14ac:dyDescent="0.3">
      <c r="A2712" s="214">
        <f>SUBTOTAL(9,$Q$22:Q2711)+1</f>
        <v>2690</v>
      </c>
      <c r="B2712" s="223">
        <v>110140039</v>
      </c>
      <c r="C2712" s="223" t="s">
        <v>2335</v>
      </c>
      <c r="D2712" s="223" t="s">
        <v>2293</v>
      </c>
      <c r="E2712" s="223">
        <v>26</v>
      </c>
      <c r="F2712" s="223">
        <v>7.2</v>
      </c>
      <c r="G2712" s="66" t="str">
        <f>IFERROR(VLOOKUP(B2712:B5752,'DOI TUONG'!$C$2:$E$1306,3,FALSE), "")</f>
        <v/>
      </c>
      <c r="H2712" s="66">
        <f t="shared" si="294"/>
        <v>0</v>
      </c>
      <c r="I2712" s="215">
        <f t="shared" si="295"/>
        <v>7.2</v>
      </c>
      <c r="J2712" s="223">
        <v>82</v>
      </c>
      <c r="K2712" s="66" t="str">
        <f t="shared" si="296"/>
        <v>Khá</v>
      </c>
      <c r="L2712" s="66">
        <f t="shared" si="297"/>
        <v>395000</v>
      </c>
      <c r="M2712" s="218" t="str">
        <f t="shared" si="291"/>
        <v/>
      </c>
      <c r="N2712" s="219" t="str">
        <f t="shared" si="292"/>
        <v/>
      </c>
      <c r="O2712" s="219">
        <f t="shared" si="293"/>
        <v>1</v>
      </c>
      <c r="Q2712" s="114">
        <v>1</v>
      </c>
    </row>
    <row r="2713" spans="1:17" ht="21.75" customHeight="1" x14ac:dyDescent="0.3">
      <c r="A2713" s="214">
        <f>SUBTOTAL(9,$Q$22:Q2712)+1</f>
        <v>2691</v>
      </c>
      <c r="B2713" s="223">
        <v>106110215</v>
      </c>
      <c r="C2713" s="223" t="s">
        <v>3567</v>
      </c>
      <c r="D2713" s="223" t="s">
        <v>228</v>
      </c>
      <c r="E2713" s="223">
        <v>15</v>
      </c>
      <c r="F2713" s="223">
        <v>7.19</v>
      </c>
      <c r="G2713" s="66" t="str">
        <f>IFERROR(VLOOKUP(B2713:B5753,'DOI TUONG'!$C$2:$E$1306,3,FALSE), "")</f>
        <v/>
      </c>
      <c r="H2713" s="66">
        <f t="shared" si="294"/>
        <v>0</v>
      </c>
      <c r="I2713" s="215">
        <f t="shared" si="295"/>
        <v>7.19</v>
      </c>
      <c r="J2713" s="223">
        <v>90</v>
      </c>
      <c r="K2713" s="66" t="str">
        <f t="shared" si="296"/>
        <v>Khá</v>
      </c>
      <c r="L2713" s="66">
        <f t="shared" si="297"/>
        <v>395000</v>
      </c>
      <c r="M2713" s="218" t="str">
        <f t="shared" si="291"/>
        <v/>
      </c>
      <c r="N2713" s="219" t="str">
        <f t="shared" si="292"/>
        <v/>
      </c>
      <c r="O2713" s="219">
        <f t="shared" si="293"/>
        <v>1</v>
      </c>
      <c r="Q2713" s="114">
        <v>1</v>
      </c>
    </row>
    <row r="2714" spans="1:17" ht="21.75" customHeight="1" x14ac:dyDescent="0.3">
      <c r="A2714" s="214">
        <f>SUBTOTAL(9,$Q$22:Q2713)+1</f>
        <v>2692</v>
      </c>
      <c r="B2714" s="223">
        <v>107130062</v>
      </c>
      <c r="C2714" s="223" t="s">
        <v>1669</v>
      </c>
      <c r="D2714" s="223" t="s">
        <v>302</v>
      </c>
      <c r="E2714" s="223">
        <v>17</v>
      </c>
      <c r="F2714" s="223">
        <v>7.19</v>
      </c>
      <c r="G2714" s="66" t="str">
        <f>IFERROR(VLOOKUP(B2714:B5754,'DOI TUONG'!$C$2:$E$1306,3,FALSE), "")</f>
        <v/>
      </c>
      <c r="H2714" s="66">
        <f t="shared" si="294"/>
        <v>0</v>
      </c>
      <c r="I2714" s="215">
        <f t="shared" si="295"/>
        <v>7.19</v>
      </c>
      <c r="J2714" s="223">
        <v>89</v>
      </c>
      <c r="K2714" s="66" t="str">
        <f t="shared" si="296"/>
        <v>Khá</v>
      </c>
      <c r="L2714" s="66">
        <f t="shared" si="297"/>
        <v>395000</v>
      </c>
      <c r="M2714" s="218" t="str">
        <f t="shared" si="291"/>
        <v/>
      </c>
      <c r="N2714" s="219" t="str">
        <f t="shared" si="292"/>
        <v/>
      </c>
      <c r="O2714" s="219">
        <f t="shared" si="293"/>
        <v>1</v>
      </c>
      <c r="Q2714" s="114">
        <v>1</v>
      </c>
    </row>
    <row r="2715" spans="1:17" ht="21.75" customHeight="1" x14ac:dyDescent="0.3">
      <c r="A2715" s="214">
        <f>SUBTOTAL(9,$Q$22:Q2714)+1</f>
        <v>2693</v>
      </c>
      <c r="B2715" s="223">
        <v>121120078</v>
      </c>
      <c r="C2715" s="223" t="s">
        <v>1001</v>
      </c>
      <c r="D2715" s="223" t="s">
        <v>229</v>
      </c>
      <c r="E2715" s="223">
        <v>19</v>
      </c>
      <c r="F2715" s="223">
        <v>7.19</v>
      </c>
      <c r="G2715" s="66" t="str">
        <f>IFERROR(VLOOKUP(B2715:B5755,'DOI TUONG'!$C$2:$E$1306,3,FALSE), "")</f>
        <v/>
      </c>
      <c r="H2715" s="66">
        <f t="shared" si="294"/>
        <v>0</v>
      </c>
      <c r="I2715" s="215">
        <f t="shared" si="295"/>
        <v>7.19</v>
      </c>
      <c r="J2715" s="223">
        <v>89</v>
      </c>
      <c r="K2715" s="66" t="str">
        <f t="shared" si="296"/>
        <v>Khá</v>
      </c>
      <c r="L2715" s="66">
        <f t="shared" si="297"/>
        <v>395000</v>
      </c>
      <c r="M2715" s="218" t="str">
        <f t="shared" si="291"/>
        <v/>
      </c>
      <c r="N2715" s="219" t="str">
        <f t="shared" si="292"/>
        <v/>
      </c>
      <c r="O2715" s="219">
        <f t="shared" si="293"/>
        <v>1</v>
      </c>
      <c r="Q2715" s="114">
        <v>1</v>
      </c>
    </row>
    <row r="2716" spans="1:17" ht="21.75" customHeight="1" x14ac:dyDescent="0.3">
      <c r="A2716" s="214">
        <f>SUBTOTAL(9,$Q$22:Q2715)+1</f>
        <v>2694</v>
      </c>
      <c r="B2716" s="223">
        <v>117110091</v>
      </c>
      <c r="C2716" s="223" t="s">
        <v>3767</v>
      </c>
      <c r="D2716" s="223" t="s">
        <v>278</v>
      </c>
      <c r="E2716" s="223">
        <v>19</v>
      </c>
      <c r="F2716" s="223">
        <v>7.19</v>
      </c>
      <c r="G2716" s="66" t="str">
        <f>IFERROR(VLOOKUP(B2716:B5756,'DOI TUONG'!$C$2:$E$1306,3,FALSE), "")</f>
        <v/>
      </c>
      <c r="H2716" s="66">
        <f t="shared" si="294"/>
        <v>0</v>
      </c>
      <c r="I2716" s="215">
        <f t="shared" si="295"/>
        <v>7.19</v>
      </c>
      <c r="J2716" s="223">
        <v>89</v>
      </c>
      <c r="K2716" s="66" t="str">
        <f t="shared" si="296"/>
        <v>Khá</v>
      </c>
      <c r="L2716" s="66">
        <f t="shared" si="297"/>
        <v>395000</v>
      </c>
      <c r="M2716" s="218" t="str">
        <f t="shared" ref="M2716:M2779" si="298">IF(K2716="Xuất sắc",1,"")</f>
        <v/>
      </c>
      <c r="N2716" s="219" t="str">
        <f t="shared" ref="N2716:N2779" si="299">IF(K2716="Giỏi",1,"")</f>
        <v/>
      </c>
      <c r="O2716" s="219">
        <f t="shared" ref="O2716:O2779" si="300">IF(K2716="Khá",1,"")</f>
        <v>1</v>
      </c>
      <c r="Q2716" s="114">
        <v>1</v>
      </c>
    </row>
    <row r="2717" spans="1:17" ht="21.75" customHeight="1" x14ac:dyDescent="0.3">
      <c r="A2717" s="214">
        <f>SUBTOTAL(9,$Q$22:Q2716)+1</f>
        <v>2695</v>
      </c>
      <c r="B2717" s="223">
        <v>102140122</v>
      </c>
      <c r="C2717" s="223" t="s">
        <v>3401</v>
      </c>
      <c r="D2717" s="223" t="s">
        <v>1806</v>
      </c>
      <c r="E2717" s="223">
        <v>22</v>
      </c>
      <c r="F2717" s="223">
        <v>7.19</v>
      </c>
      <c r="G2717" s="66" t="str">
        <f>IFERROR(VLOOKUP(B2717:B5757,'DOI TUONG'!$C$2:$E$1306,3,FALSE), "")</f>
        <v/>
      </c>
      <c r="H2717" s="66">
        <f t="shared" si="294"/>
        <v>0</v>
      </c>
      <c r="I2717" s="215">
        <f t="shared" si="295"/>
        <v>7.19</v>
      </c>
      <c r="J2717" s="223">
        <v>88</v>
      </c>
      <c r="K2717" s="66" t="str">
        <f t="shared" si="296"/>
        <v>Khá</v>
      </c>
      <c r="L2717" s="66">
        <f t="shared" si="297"/>
        <v>395000</v>
      </c>
      <c r="M2717" s="218" t="str">
        <f t="shared" si="298"/>
        <v/>
      </c>
      <c r="N2717" s="219" t="str">
        <f t="shared" si="299"/>
        <v/>
      </c>
      <c r="O2717" s="219">
        <f t="shared" si="300"/>
        <v>1</v>
      </c>
      <c r="Q2717" s="114">
        <v>1</v>
      </c>
    </row>
    <row r="2718" spans="1:17" ht="21.75" customHeight="1" x14ac:dyDescent="0.3">
      <c r="A2718" s="214">
        <f>SUBTOTAL(9,$Q$22:Q2717)+1</f>
        <v>2696</v>
      </c>
      <c r="B2718" s="223">
        <v>108120018</v>
      </c>
      <c r="C2718" s="223" t="s">
        <v>2255</v>
      </c>
      <c r="D2718" s="223" t="s">
        <v>245</v>
      </c>
      <c r="E2718" s="223">
        <v>20</v>
      </c>
      <c r="F2718" s="223">
        <v>7.19</v>
      </c>
      <c r="G2718" s="66" t="str">
        <f>IFERROR(VLOOKUP(B2718:B5758,'DOI TUONG'!$C$2:$E$1306,3,FALSE), "")</f>
        <v/>
      </c>
      <c r="H2718" s="66">
        <f t="shared" si="294"/>
        <v>0</v>
      </c>
      <c r="I2718" s="215">
        <f t="shared" si="295"/>
        <v>7.19</v>
      </c>
      <c r="J2718" s="223">
        <v>88</v>
      </c>
      <c r="K2718" s="66" t="str">
        <f t="shared" si="296"/>
        <v>Khá</v>
      </c>
      <c r="L2718" s="66">
        <f t="shared" si="297"/>
        <v>395000</v>
      </c>
      <c r="M2718" s="218" t="str">
        <f t="shared" si="298"/>
        <v/>
      </c>
      <c r="N2718" s="219" t="str">
        <f t="shared" si="299"/>
        <v/>
      </c>
      <c r="O2718" s="219">
        <f t="shared" si="300"/>
        <v>1</v>
      </c>
      <c r="Q2718" s="114">
        <v>1</v>
      </c>
    </row>
    <row r="2719" spans="1:17" ht="21.75" customHeight="1" x14ac:dyDescent="0.3">
      <c r="A2719" s="214">
        <f>SUBTOTAL(9,$Q$22:Q2718)+1</f>
        <v>2697</v>
      </c>
      <c r="B2719" s="223">
        <v>102130175</v>
      </c>
      <c r="C2719" s="223" t="s">
        <v>1861</v>
      </c>
      <c r="D2719" s="223" t="s">
        <v>142</v>
      </c>
      <c r="E2719" s="223">
        <v>16</v>
      </c>
      <c r="F2719" s="223">
        <v>7.19</v>
      </c>
      <c r="G2719" s="66" t="str">
        <f>IFERROR(VLOOKUP(B2719:B5759,'DOI TUONG'!$C$2:$E$1306,3,FALSE), "")</f>
        <v/>
      </c>
      <c r="H2719" s="66">
        <f t="shared" si="294"/>
        <v>0</v>
      </c>
      <c r="I2719" s="215">
        <f t="shared" si="295"/>
        <v>7.19</v>
      </c>
      <c r="J2719" s="223">
        <v>87</v>
      </c>
      <c r="K2719" s="66" t="str">
        <f t="shared" si="296"/>
        <v>Khá</v>
      </c>
      <c r="L2719" s="66">
        <f t="shared" si="297"/>
        <v>395000</v>
      </c>
      <c r="M2719" s="218" t="str">
        <f t="shared" si="298"/>
        <v/>
      </c>
      <c r="N2719" s="219" t="str">
        <f t="shared" si="299"/>
        <v/>
      </c>
      <c r="O2719" s="219">
        <f t="shared" si="300"/>
        <v>1</v>
      </c>
      <c r="Q2719" s="114">
        <v>1</v>
      </c>
    </row>
    <row r="2720" spans="1:17" ht="21.75" customHeight="1" x14ac:dyDescent="0.3">
      <c r="A2720" s="214">
        <f>SUBTOTAL(9,$Q$22:Q2719)+1</f>
        <v>2698</v>
      </c>
      <c r="B2720" s="223">
        <v>102130176</v>
      </c>
      <c r="C2720" s="223" t="s">
        <v>397</v>
      </c>
      <c r="D2720" s="223" t="s">
        <v>142</v>
      </c>
      <c r="E2720" s="223">
        <v>18</v>
      </c>
      <c r="F2720" s="223">
        <v>7.19</v>
      </c>
      <c r="G2720" s="66" t="str">
        <f>IFERROR(VLOOKUP(B2720:B5760,'DOI TUONG'!$C$2:$E$1306,3,FALSE), "")</f>
        <v/>
      </c>
      <c r="H2720" s="66">
        <f t="shared" si="294"/>
        <v>0</v>
      </c>
      <c r="I2720" s="215">
        <f t="shared" si="295"/>
        <v>7.19</v>
      </c>
      <c r="J2720" s="223">
        <v>87</v>
      </c>
      <c r="K2720" s="66" t="str">
        <f t="shared" si="296"/>
        <v>Khá</v>
      </c>
      <c r="L2720" s="66">
        <f t="shared" si="297"/>
        <v>395000</v>
      </c>
      <c r="M2720" s="218" t="str">
        <f t="shared" si="298"/>
        <v/>
      </c>
      <c r="N2720" s="219" t="str">
        <f t="shared" si="299"/>
        <v/>
      </c>
      <c r="O2720" s="219">
        <f t="shared" si="300"/>
        <v>1</v>
      </c>
      <c r="Q2720" s="114">
        <v>1</v>
      </c>
    </row>
    <row r="2721" spans="1:17" ht="21.75" customHeight="1" x14ac:dyDescent="0.3">
      <c r="A2721" s="214">
        <f>SUBTOTAL(9,$Q$22:Q2720)+1</f>
        <v>2699</v>
      </c>
      <c r="B2721" s="223">
        <v>103110219</v>
      </c>
      <c r="C2721" s="223" t="s">
        <v>3292</v>
      </c>
      <c r="D2721" s="223" t="s">
        <v>139</v>
      </c>
      <c r="E2721" s="223">
        <v>19</v>
      </c>
      <c r="F2721" s="223">
        <v>7.19</v>
      </c>
      <c r="G2721" s="66" t="str">
        <f>IFERROR(VLOOKUP(B2721:B5761,'DOI TUONG'!$C$2:$E$1306,3,FALSE), "")</f>
        <v/>
      </c>
      <c r="H2721" s="66">
        <f t="shared" si="294"/>
        <v>0</v>
      </c>
      <c r="I2721" s="215">
        <f t="shared" si="295"/>
        <v>7.19</v>
      </c>
      <c r="J2721" s="223">
        <v>86</v>
      </c>
      <c r="K2721" s="66" t="str">
        <f t="shared" si="296"/>
        <v>Khá</v>
      </c>
      <c r="L2721" s="66">
        <f t="shared" si="297"/>
        <v>395000</v>
      </c>
      <c r="M2721" s="218" t="str">
        <f t="shared" si="298"/>
        <v/>
      </c>
      <c r="N2721" s="219" t="str">
        <f t="shared" si="299"/>
        <v/>
      </c>
      <c r="O2721" s="219">
        <f t="shared" si="300"/>
        <v>1</v>
      </c>
      <c r="Q2721" s="114">
        <v>1</v>
      </c>
    </row>
    <row r="2722" spans="1:17" ht="21.75" customHeight="1" x14ac:dyDescent="0.3">
      <c r="A2722" s="214">
        <f>SUBTOTAL(9,$Q$22:Q2721)+1</f>
        <v>2700</v>
      </c>
      <c r="B2722" s="223">
        <v>117120128</v>
      </c>
      <c r="C2722" s="223" t="s">
        <v>3768</v>
      </c>
      <c r="D2722" s="223" t="s">
        <v>92</v>
      </c>
      <c r="E2722" s="223">
        <v>17</v>
      </c>
      <c r="F2722" s="223">
        <v>7.19</v>
      </c>
      <c r="G2722" s="66" t="str">
        <f>IFERROR(VLOOKUP(B2722:B5762,'DOI TUONG'!$C$2:$E$1306,3,FALSE), "")</f>
        <v/>
      </c>
      <c r="H2722" s="66">
        <f t="shared" si="294"/>
        <v>0</v>
      </c>
      <c r="I2722" s="215">
        <f t="shared" si="295"/>
        <v>7.19</v>
      </c>
      <c r="J2722" s="223">
        <v>86</v>
      </c>
      <c r="K2722" s="66" t="str">
        <f t="shared" si="296"/>
        <v>Khá</v>
      </c>
      <c r="L2722" s="66">
        <f t="shared" si="297"/>
        <v>395000</v>
      </c>
      <c r="M2722" s="218" t="str">
        <f t="shared" si="298"/>
        <v/>
      </c>
      <c r="N2722" s="219" t="str">
        <f t="shared" si="299"/>
        <v/>
      </c>
      <c r="O2722" s="219">
        <f t="shared" si="300"/>
        <v>1</v>
      </c>
      <c r="Q2722" s="114">
        <v>1</v>
      </c>
    </row>
    <row r="2723" spans="1:17" ht="21.75" customHeight="1" x14ac:dyDescent="0.3">
      <c r="A2723" s="214">
        <f>SUBTOTAL(9,$Q$22:Q2722)+1</f>
        <v>2701</v>
      </c>
      <c r="B2723" s="223">
        <v>110130050</v>
      </c>
      <c r="C2723" s="223" t="s">
        <v>2310</v>
      </c>
      <c r="D2723" s="223" t="s">
        <v>179</v>
      </c>
      <c r="E2723" s="223">
        <v>17.5</v>
      </c>
      <c r="F2723" s="223">
        <v>7.19</v>
      </c>
      <c r="G2723" s="66" t="str">
        <f>IFERROR(VLOOKUP(B2723:B5763,'DOI TUONG'!$C$2:$E$1306,3,FALSE), "")</f>
        <v/>
      </c>
      <c r="H2723" s="66">
        <f t="shared" si="294"/>
        <v>0</v>
      </c>
      <c r="I2723" s="215">
        <f t="shared" si="295"/>
        <v>7.19</v>
      </c>
      <c r="J2723" s="223">
        <v>86</v>
      </c>
      <c r="K2723" s="66" t="str">
        <f t="shared" si="296"/>
        <v>Khá</v>
      </c>
      <c r="L2723" s="66">
        <f t="shared" si="297"/>
        <v>395000</v>
      </c>
      <c r="M2723" s="218" t="str">
        <f t="shared" si="298"/>
        <v/>
      </c>
      <c r="N2723" s="219" t="str">
        <f t="shared" si="299"/>
        <v/>
      </c>
      <c r="O2723" s="219">
        <f t="shared" si="300"/>
        <v>1</v>
      </c>
      <c r="Q2723" s="114">
        <v>1</v>
      </c>
    </row>
    <row r="2724" spans="1:17" ht="21.75" customHeight="1" x14ac:dyDescent="0.3">
      <c r="A2724" s="214">
        <f>SUBTOTAL(9,$Q$22:Q2723)+1</f>
        <v>2702</v>
      </c>
      <c r="B2724" s="223">
        <v>101130083</v>
      </c>
      <c r="C2724" s="223" t="s">
        <v>1690</v>
      </c>
      <c r="D2724" s="223" t="s">
        <v>393</v>
      </c>
      <c r="E2724" s="223">
        <v>15.5</v>
      </c>
      <c r="F2724" s="223">
        <v>7.19</v>
      </c>
      <c r="G2724" s="66" t="str">
        <f>IFERROR(VLOOKUP(B2724:B5764,'DOI TUONG'!$C$2:$E$1306,3,FALSE), "")</f>
        <v/>
      </c>
      <c r="H2724" s="66">
        <f t="shared" si="294"/>
        <v>0</v>
      </c>
      <c r="I2724" s="215">
        <f t="shared" si="295"/>
        <v>7.19</v>
      </c>
      <c r="J2724" s="223">
        <v>85</v>
      </c>
      <c r="K2724" s="66" t="str">
        <f t="shared" si="296"/>
        <v>Khá</v>
      </c>
      <c r="L2724" s="66">
        <f t="shared" si="297"/>
        <v>395000</v>
      </c>
      <c r="M2724" s="218" t="str">
        <f t="shared" si="298"/>
        <v/>
      </c>
      <c r="N2724" s="219" t="str">
        <f t="shared" si="299"/>
        <v/>
      </c>
      <c r="O2724" s="219">
        <f t="shared" si="300"/>
        <v>1</v>
      </c>
      <c r="Q2724" s="114">
        <v>1</v>
      </c>
    </row>
    <row r="2725" spans="1:17" ht="21.75" customHeight="1" x14ac:dyDescent="0.3">
      <c r="A2725" s="214">
        <f>SUBTOTAL(9,$Q$22:Q2724)+1</f>
        <v>2703</v>
      </c>
      <c r="B2725" s="223">
        <v>105130214</v>
      </c>
      <c r="C2725" s="223" t="s">
        <v>3522</v>
      </c>
      <c r="D2725" s="223" t="s">
        <v>271</v>
      </c>
      <c r="E2725" s="223">
        <v>19.5</v>
      </c>
      <c r="F2725" s="223">
        <v>7.19</v>
      </c>
      <c r="G2725" s="66" t="str">
        <f>IFERROR(VLOOKUP(B2725:B5765,'DOI TUONG'!$C$2:$E$1306,3,FALSE), "")</f>
        <v/>
      </c>
      <c r="H2725" s="66">
        <f t="shared" si="294"/>
        <v>0</v>
      </c>
      <c r="I2725" s="215">
        <f t="shared" si="295"/>
        <v>7.19</v>
      </c>
      <c r="J2725" s="223">
        <v>85</v>
      </c>
      <c r="K2725" s="66" t="str">
        <f t="shared" si="296"/>
        <v>Khá</v>
      </c>
      <c r="L2725" s="66">
        <f t="shared" si="297"/>
        <v>395000</v>
      </c>
      <c r="M2725" s="218" t="str">
        <f t="shared" si="298"/>
        <v/>
      </c>
      <c r="N2725" s="219" t="str">
        <f t="shared" si="299"/>
        <v/>
      </c>
      <c r="O2725" s="219">
        <f t="shared" si="300"/>
        <v>1</v>
      </c>
      <c r="Q2725" s="114">
        <v>1</v>
      </c>
    </row>
    <row r="2726" spans="1:17" ht="21.75" customHeight="1" x14ac:dyDescent="0.3">
      <c r="A2726" s="214">
        <f>SUBTOTAL(9,$Q$22:Q2725)+1</f>
        <v>2704</v>
      </c>
      <c r="B2726" s="223">
        <v>105130133</v>
      </c>
      <c r="C2726" s="223" t="s">
        <v>3523</v>
      </c>
      <c r="D2726" s="223" t="s">
        <v>265</v>
      </c>
      <c r="E2726" s="223">
        <v>16.5</v>
      </c>
      <c r="F2726" s="223">
        <v>7.19</v>
      </c>
      <c r="G2726" s="66" t="str">
        <f>IFERROR(VLOOKUP(B2726:B5766,'DOI TUONG'!$C$2:$E$1306,3,FALSE), "")</f>
        <v/>
      </c>
      <c r="H2726" s="66">
        <f t="shared" si="294"/>
        <v>0</v>
      </c>
      <c r="I2726" s="215">
        <f t="shared" si="295"/>
        <v>7.19</v>
      </c>
      <c r="J2726" s="223">
        <v>85</v>
      </c>
      <c r="K2726" s="66" t="str">
        <f t="shared" si="296"/>
        <v>Khá</v>
      </c>
      <c r="L2726" s="66">
        <f t="shared" si="297"/>
        <v>395000</v>
      </c>
      <c r="M2726" s="218" t="str">
        <f t="shared" si="298"/>
        <v/>
      </c>
      <c r="N2726" s="219" t="str">
        <f t="shared" si="299"/>
        <v/>
      </c>
      <c r="O2726" s="219">
        <f t="shared" si="300"/>
        <v>1</v>
      </c>
      <c r="Q2726" s="114">
        <v>1</v>
      </c>
    </row>
    <row r="2727" spans="1:17" ht="21.75" customHeight="1" x14ac:dyDescent="0.3">
      <c r="A2727" s="214">
        <f>SUBTOTAL(9,$Q$22:Q2726)+1</f>
        <v>2705</v>
      </c>
      <c r="B2727" s="223">
        <v>109120223</v>
      </c>
      <c r="C2727" s="223" t="s">
        <v>3889</v>
      </c>
      <c r="D2727" s="223" t="s">
        <v>204</v>
      </c>
      <c r="E2727" s="223">
        <v>19</v>
      </c>
      <c r="F2727" s="223">
        <v>7.19</v>
      </c>
      <c r="G2727" s="66" t="str">
        <f>IFERROR(VLOOKUP(B2727:B5767,'DOI TUONG'!$C$2:$E$1306,3,FALSE), "")</f>
        <v/>
      </c>
      <c r="H2727" s="66">
        <f t="shared" si="294"/>
        <v>0</v>
      </c>
      <c r="I2727" s="215">
        <f t="shared" si="295"/>
        <v>7.19</v>
      </c>
      <c r="J2727" s="223">
        <v>85</v>
      </c>
      <c r="K2727" s="66" t="str">
        <f t="shared" si="296"/>
        <v>Khá</v>
      </c>
      <c r="L2727" s="66">
        <f t="shared" si="297"/>
        <v>395000</v>
      </c>
      <c r="M2727" s="218" t="str">
        <f t="shared" si="298"/>
        <v/>
      </c>
      <c r="N2727" s="219" t="str">
        <f t="shared" si="299"/>
        <v/>
      </c>
      <c r="O2727" s="219">
        <f t="shared" si="300"/>
        <v>1</v>
      </c>
      <c r="Q2727" s="114">
        <v>1</v>
      </c>
    </row>
    <row r="2728" spans="1:17" ht="21.75" customHeight="1" x14ac:dyDescent="0.3">
      <c r="A2728" s="214">
        <f>SUBTOTAL(9,$Q$22:Q2727)+1</f>
        <v>2706</v>
      </c>
      <c r="B2728" s="223">
        <v>111120025</v>
      </c>
      <c r="C2728" s="223" t="s">
        <v>1941</v>
      </c>
      <c r="D2728" s="223" t="s">
        <v>51</v>
      </c>
      <c r="E2728" s="223">
        <v>19.5</v>
      </c>
      <c r="F2728" s="223">
        <v>7.19</v>
      </c>
      <c r="G2728" s="66" t="str">
        <f>IFERROR(VLOOKUP(B2728:B5768,'DOI TUONG'!$C$2:$E$1306,3,FALSE), "")</f>
        <v/>
      </c>
      <c r="H2728" s="66">
        <f t="shared" si="294"/>
        <v>0</v>
      </c>
      <c r="I2728" s="215">
        <f t="shared" si="295"/>
        <v>7.19</v>
      </c>
      <c r="J2728" s="223">
        <v>84</v>
      </c>
      <c r="K2728" s="66" t="str">
        <f t="shared" si="296"/>
        <v>Khá</v>
      </c>
      <c r="L2728" s="66">
        <f t="shared" si="297"/>
        <v>395000</v>
      </c>
      <c r="M2728" s="218" t="str">
        <f t="shared" si="298"/>
        <v/>
      </c>
      <c r="N2728" s="219" t="str">
        <f t="shared" si="299"/>
        <v/>
      </c>
      <c r="O2728" s="219">
        <f t="shared" si="300"/>
        <v>1</v>
      </c>
      <c r="Q2728" s="114">
        <v>1</v>
      </c>
    </row>
    <row r="2729" spans="1:17" ht="21.75" customHeight="1" x14ac:dyDescent="0.3">
      <c r="A2729" s="214">
        <f>SUBTOTAL(9,$Q$22:Q2728)+1</f>
        <v>2707</v>
      </c>
      <c r="B2729" s="223">
        <v>121120090</v>
      </c>
      <c r="C2729" s="223" t="s">
        <v>1698</v>
      </c>
      <c r="D2729" s="223" t="s">
        <v>229</v>
      </c>
      <c r="E2729" s="223">
        <v>19</v>
      </c>
      <c r="F2729" s="223">
        <v>7.19</v>
      </c>
      <c r="G2729" s="66" t="str">
        <f>IFERROR(VLOOKUP(B2729:B5769,'DOI TUONG'!$C$2:$E$1306,3,FALSE), "")</f>
        <v/>
      </c>
      <c r="H2729" s="66">
        <f t="shared" si="294"/>
        <v>0</v>
      </c>
      <c r="I2729" s="215">
        <f t="shared" si="295"/>
        <v>7.19</v>
      </c>
      <c r="J2729" s="223">
        <v>83</v>
      </c>
      <c r="K2729" s="66" t="str">
        <f t="shared" si="296"/>
        <v>Khá</v>
      </c>
      <c r="L2729" s="66">
        <f t="shared" si="297"/>
        <v>395000</v>
      </c>
      <c r="M2729" s="218" t="str">
        <f t="shared" si="298"/>
        <v/>
      </c>
      <c r="N2729" s="219" t="str">
        <f t="shared" si="299"/>
        <v/>
      </c>
      <c r="O2729" s="219">
        <f t="shared" si="300"/>
        <v>1</v>
      </c>
      <c r="Q2729" s="114">
        <v>1</v>
      </c>
    </row>
    <row r="2730" spans="1:17" ht="21.75" customHeight="1" x14ac:dyDescent="0.3">
      <c r="A2730" s="214">
        <f>SUBTOTAL(9,$Q$22:Q2729)+1</f>
        <v>2708</v>
      </c>
      <c r="B2730" s="223">
        <v>101120363</v>
      </c>
      <c r="C2730" s="223" t="s">
        <v>3235</v>
      </c>
      <c r="D2730" s="223" t="s">
        <v>345</v>
      </c>
      <c r="E2730" s="223">
        <v>17</v>
      </c>
      <c r="F2730" s="223">
        <v>7.19</v>
      </c>
      <c r="G2730" s="66" t="str">
        <f>IFERROR(VLOOKUP(B2730:B5770,'DOI TUONG'!$C$2:$E$1306,3,FALSE), "")</f>
        <v/>
      </c>
      <c r="H2730" s="66">
        <f t="shared" si="294"/>
        <v>0</v>
      </c>
      <c r="I2730" s="215">
        <f t="shared" si="295"/>
        <v>7.19</v>
      </c>
      <c r="J2730" s="223">
        <v>82</v>
      </c>
      <c r="K2730" s="66" t="str">
        <f t="shared" si="296"/>
        <v>Khá</v>
      </c>
      <c r="L2730" s="66">
        <f t="shared" si="297"/>
        <v>395000</v>
      </c>
      <c r="M2730" s="218" t="str">
        <f t="shared" si="298"/>
        <v/>
      </c>
      <c r="N2730" s="219" t="str">
        <f t="shared" si="299"/>
        <v/>
      </c>
      <c r="O2730" s="219">
        <f t="shared" si="300"/>
        <v>1</v>
      </c>
      <c r="Q2730" s="114">
        <v>1</v>
      </c>
    </row>
    <row r="2731" spans="1:17" ht="21.75" customHeight="1" x14ac:dyDescent="0.3">
      <c r="A2731" s="214">
        <f>SUBTOTAL(9,$Q$22:Q2730)+1</f>
        <v>2709</v>
      </c>
      <c r="B2731" s="223">
        <v>102140092</v>
      </c>
      <c r="C2731" s="223" t="s">
        <v>3402</v>
      </c>
      <c r="D2731" s="223" t="s">
        <v>1804</v>
      </c>
      <c r="E2731" s="223">
        <v>24</v>
      </c>
      <c r="F2731" s="223">
        <v>7.19</v>
      </c>
      <c r="G2731" s="66" t="str">
        <f>IFERROR(VLOOKUP(B2731:B5771,'DOI TUONG'!$C$2:$E$1306,3,FALSE), "")</f>
        <v/>
      </c>
      <c r="H2731" s="66">
        <f t="shared" si="294"/>
        <v>0</v>
      </c>
      <c r="I2731" s="215">
        <f t="shared" si="295"/>
        <v>7.19</v>
      </c>
      <c r="J2731" s="223">
        <v>82</v>
      </c>
      <c r="K2731" s="66" t="str">
        <f t="shared" si="296"/>
        <v>Khá</v>
      </c>
      <c r="L2731" s="66">
        <f t="shared" si="297"/>
        <v>395000</v>
      </c>
      <c r="M2731" s="218" t="str">
        <f t="shared" si="298"/>
        <v/>
      </c>
      <c r="N2731" s="219" t="str">
        <f t="shared" si="299"/>
        <v/>
      </c>
      <c r="O2731" s="219">
        <f t="shared" si="300"/>
        <v>1</v>
      </c>
      <c r="Q2731" s="114">
        <v>1</v>
      </c>
    </row>
    <row r="2732" spans="1:17" ht="21.75" customHeight="1" x14ac:dyDescent="0.3">
      <c r="A2732" s="214">
        <f>SUBTOTAL(9,$Q$22:Q2731)+1</f>
        <v>2710</v>
      </c>
      <c r="B2732" s="223">
        <v>121120131</v>
      </c>
      <c r="C2732" s="223" t="s">
        <v>1781</v>
      </c>
      <c r="D2732" s="223" t="s">
        <v>229</v>
      </c>
      <c r="E2732" s="223">
        <v>19</v>
      </c>
      <c r="F2732" s="223">
        <v>7.19</v>
      </c>
      <c r="G2732" s="66" t="str">
        <f>IFERROR(VLOOKUP(B2732:B5772,'DOI TUONG'!$C$2:$E$1306,3,FALSE), "")</f>
        <v/>
      </c>
      <c r="H2732" s="66">
        <f t="shared" si="294"/>
        <v>0</v>
      </c>
      <c r="I2732" s="215">
        <f t="shared" si="295"/>
        <v>7.19</v>
      </c>
      <c r="J2732" s="223">
        <v>82</v>
      </c>
      <c r="K2732" s="66" t="str">
        <f t="shared" si="296"/>
        <v>Khá</v>
      </c>
      <c r="L2732" s="66">
        <f t="shared" si="297"/>
        <v>395000</v>
      </c>
      <c r="M2732" s="218" t="str">
        <f t="shared" si="298"/>
        <v/>
      </c>
      <c r="N2732" s="219" t="str">
        <f t="shared" si="299"/>
        <v/>
      </c>
      <c r="O2732" s="219">
        <f t="shared" si="300"/>
        <v>1</v>
      </c>
      <c r="Q2732" s="114">
        <v>1</v>
      </c>
    </row>
    <row r="2733" spans="1:17" ht="21.75" customHeight="1" x14ac:dyDescent="0.3">
      <c r="A2733" s="214">
        <f>SUBTOTAL(9,$Q$22:Q2732)+1</f>
        <v>2711</v>
      </c>
      <c r="B2733" s="223">
        <v>110110523</v>
      </c>
      <c r="C2733" s="223" t="s">
        <v>3993</v>
      </c>
      <c r="D2733" s="223" t="s">
        <v>147</v>
      </c>
      <c r="E2733" s="223">
        <v>19</v>
      </c>
      <c r="F2733" s="223">
        <v>7.19</v>
      </c>
      <c r="G2733" s="66" t="str">
        <f>IFERROR(VLOOKUP(B2733:B5773,'DOI TUONG'!$C$2:$E$1306,3,FALSE), "")</f>
        <v/>
      </c>
      <c r="H2733" s="66">
        <f t="shared" si="294"/>
        <v>0</v>
      </c>
      <c r="I2733" s="215">
        <f t="shared" si="295"/>
        <v>7.19</v>
      </c>
      <c r="J2733" s="223">
        <v>82</v>
      </c>
      <c r="K2733" s="66" t="str">
        <f t="shared" si="296"/>
        <v>Khá</v>
      </c>
      <c r="L2733" s="66">
        <f t="shared" si="297"/>
        <v>395000</v>
      </c>
      <c r="M2733" s="218" t="str">
        <f t="shared" si="298"/>
        <v/>
      </c>
      <c r="N2733" s="219" t="str">
        <f t="shared" si="299"/>
        <v/>
      </c>
      <c r="O2733" s="219">
        <f t="shared" si="300"/>
        <v>1</v>
      </c>
      <c r="Q2733" s="114">
        <v>1</v>
      </c>
    </row>
    <row r="2734" spans="1:17" ht="21.75" customHeight="1" x14ac:dyDescent="0.3">
      <c r="A2734" s="214">
        <f>SUBTOTAL(9,$Q$22:Q2733)+1</f>
        <v>2712</v>
      </c>
      <c r="B2734" s="223">
        <v>110110088</v>
      </c>
      <c r="C2734" s="223" t="s">
        <v>954</v>
      </c>
      <c r="D2734" s="223" t="s">
        <v>214</v>
      </c>
      <c r="E2734" s="223">
        <v>20</v>
      </c>
      <c r="F2734" s="223">
        <v>7.19</v>
      </c>
      <c r="G2734" s="66" t="str">
        <f>IFERROR(VLOOKUP(B2734:B5774,'DOI TUONG'!$C$2:$E$1306,3,FALSE), "")</f>
        <v/>
      </c>
      <c r="H2734" s="66">
        <f t="shared" si="294"/>
        <v>0</v>
      </c>
      <c r="I2734" s="215">
        <f t="shared" si="295"/>
        <v>7.19</v>
      </c>
      <c r="J2734" s="223">
        <v>82</v>
      </c>
      <c r="K2734" s="66" t="str">
        <f t="shared" si="296"/>
        <v>Khá</v>
      </c>
      <c r="L2734" s="66">
        <f t="shared" si="297"/>
        <v>395000</v>
      </c>
      <c r="M2734" s="218" t="str">
        <f t="shared" si="298"/>
        <v/>
      </c>
      <c r="N2734" s="219" t="str">
        <f t="shared" si="299"/>
        <v/>
      </c>
      <c r="O2734" s="219">
        <f t="shared" si="300"/>
        <v>1</v>
      </c>
      <c r="Q2734" s="114">
        <v>1</v>
      </c>
    </row>
    <row r="2735" spans="1:17" ht="21.75" customHeight="1" x14ac:dyDescent="0.3">
      <c r="A2735" s="214">
        <f>SUBTOTAL(9,$Q$22:Q2734)+1</f>
        <v>2713</v>
      </c>
      <c r="B2735" s="223">
        <v>105120429</v>
      </c>
      <c r="C2735" s="223" t="s">
        <v>3524</v>
      </c>
      <c r="D2735" s="223" t="s">
        <v>168</v>
      </c>
      <c r="E2735" s="223">
        <v>14</v>
      </c>
      <c r="F2735" s="223">
        <v>7.19</v>
      </c>
      <c r="G2735" s="66" t="str">
        <f>IFERROR(VLOOKUP(B2735:B5775,'DOI TUONG'!$C$2:$E$1306,3,FALSE), "")</f>
        <v/>
      </c>
      <c r="H2735" s="66">
        <f t="shared" si="294"/>
        <v>0</v>
      </c>
      <c r="I2735" s="215">
        <f t="shared" si="295"/>
        <v>7.19</v>
      </c>
      <c r="J2735" s="223">
        <v>80</v>
      </c>
      <c r="K2735" s="66" t="str">
        <f t="shared" si="296"/>
        <v>Khá</v>
      </c>
      <c r="L2735" s="66">
        <f t="shared" si="297"/>
        <v>395000</v>
      </c>
      <c r="M2735" s="218" t="str">
        <f t="shared" si="298"/>
        <v/>
      </c>
      <c r="N2735" s="219" t="str">
        <f t="shared" si="299"/>
        <v/>
      </c>
      <c r="O2735" s="219">
        <f t="shared" si="300"/>
        <v>1</v>
      </c>
      <c r="Q2735" s="114">
        <v>1</v>
      </c>
    </row>
    <row r="2736" spans="1:17" ht="21.75" customHeight="1" x14ac:dyDescent="0.3">
      <c r="A2736" s="214">
        <f>SUBTOTAL(9,$Q$22:Q2735)+1</f>
        <v>2714</v>
      </c>
      <c r="B2736" s="223">
        <v>104120125</v>
      </c>
      <c r="C2736" s="223" t="s">
        <v>1113</v>
      </c>
      <c r="D2736" s="223" t="s">
        <v>239</v>
      </c>
      <c r="E2736" s="223">
        <v>19</v>
      </c>
      <c r="F2736" s="223">
        <v>7.19</v>
      </c>
      <c r="G2736" s="66" t="str">
        <f>IFERROR(VLOOKUP(B2736:B5776,'DOI TUONG'!$C$2:$E$1306,3,FALSE), "")</f>
        <v/>
      </c>
      <c r="H2736" s="66">
        <f t="shared" si="294"/>
        <v>0</v>
      </c>
      <c r="I2736" s="215">
        <f t="shared" si="295"/>
        <v>7.19</v>
      </c>
      <c r="J2736" s="223">
        <v>79</v>
      </c>
      <c r="K2736" s="66" t="str">
        <f t="shared" si="296"/>
        <v>Khá</v>
      </c>
      <c r="L2736" s="66">
        <f t="shared" si="297"/>
        <v>395000</v>
      </c>
      <c r="M2736" s="218" t="str">
        <f t="shared" si="298"/>
        <v/>
      </c>
      <c r="N2736" s="219" t="str">
        <f t="shared" si="299"/>
        <v/>
      </c>
      <c r="O2736" s="219">
        <f t="shared" si="300"/>
        <v>1</v>
      </c>
      <c r="Q2736" s="114">
        <v>1</v>
      </c>
    </row>
    <row r="2737" spans="1:17" ht="21.75" customHeight="1" x14ac:dyDescent="0.3">
      <c r="A2737" s="214">
        <f>SUBTOTAL(9,$Q$22:Q2736)+1</f>
        <v>2715</v>
      </c>
      <c r="B2737" s="223">
        <v>117130030</v>
      </c>
      <c r="C2737" s="223" t="s">
        <v>2155</v>
      </c>
      <c r="D2737" s="223" t="s">
        <v>295</v>
      </c>
      <c r="E2737" s="223">
        <v>18</v>
      </c>
      <c r="F2737" s="223">
        <v>7.19</v>
      </c>
      <c r="G2737" s="66" t="str">
        <f>IFERROR(VLOOKUP(B2737:B5777,'DOI TUONG'!$C$2:$E$1306,3,FALSE), "")</f>
        <v/>
      </c>
      <c r="H2737" s="66">
        <f t="shared" si="294"/>
        <v>0</v>
      </c>
      <c r="I2737" s="215">
        <f t="shared" si="295"/>
        <v>7.19</v>
      </c>
      <c r="J2737" s="223">
        <v>79</v>
      </c>
      <c r="K2737" s="66" t="str">
        <f t="shared" si="296"/>
        <v>Khá</v>
      </c>
      <c r="L2737" s="66">
        <f t="shared" si="297"/>
        <v>395000</v>
      </c>
      <c r="M2737" s="218" t="str">
        <f t="shared" si="298"/>
        <v/>
      </c>
      <c r="N2737" s="219" t="str">
        <f t="shared" si="299"/>
        <v/>
      </c>
      <c r="O2737" s="219">
        <f t="shared" si="300"/>
        <v>1</v>
      </c>
      <c r="Q2737" s="114">
        <v>1</v>
      </c>
    </row>
    <row r="2738" spans="1:17" ht="21.75" customHeight="1" x14ac:dyDescent="0.3">
      <c r="A2738" s="214">
        <f>SUBTOTAL(9,$Q$22:Q2737)+1</f>
        <v>2716</v>
      </c>
      <c r="B2738" s="223">
        <v>101110475</v>
      </c>
      <c r="C2738" s="223" t="s">
        <v>3236</v>
      </c>
      <c r="D2738" s="223" t="s">
        <v>100</v>
      </c>
      <c r="E2738" s="223">
        <v>24</v>
      </c>
      <c r="F2738" s="223">
        <v>7.18</v>
      </c>
      <c r="G2738" s="66" t="str">
        <f>IFERROR(VLOOKUP(B2738:B5778,'DOI TUONG'!$C$2:$E$1306,3,FALSE), "")</f>
        <v/>
      </c>
      <c r="H2738" s="66">
        <f t="shared" si="294"/>
        <v>0</v>
      </c>
      <c r="I2738" s="215">
        <f t="shared" si="295"/>
        <v>7.18</v>
      </c>
      <c r="J2738" s="223">
        <v>90</v>
      </c>
      <c r="K2738" s="66" t="str">
        <f t="shared" si="296"/>
        <v>Khá</v>
      </c>
      <c r="L2738" s="66">
        <f t="shared" si="297"/>
        <v>395000</v>
      </c>
      <c r="M2738" s="218" t="str">
        <f t="shared" si="298"/>
        <v/>
      </c>
      <c r="N2738" s="219" t="str">
        <f t="shared" si="299"/>
        <v/>
      </c>
      <c r="O2738" s="219">
        <f t="shared" si="300"/>
        <v>1</v>
      </c>
      <c r="Q2738" s="114">
        <v>1</v>
      </c>
    </row>
    <row r="2739" spans="1:17" ht="21.75" customHeight="1" x14ac:dyDescent="0.3">
      <c r="A2739" s="214">
        <f>SUBTOTAL(9,$Q$22:Q2738)+1</f>
        <v>2717</v>
      </c>
      <c r="B2739" s="223">
        <v>117140035</v>
      </c>
      <c r="C2739" s="223" t="s">
        <v>2175</v>
      </c>
      <c r="D2739" s="223" t="s">
        <v>2144</v>
      </c>
      <c r="E2739" s="223">
        <v>20</v>
      </c>
      <c r="F2739" s="223">
        <v>7.18</v>
      </c>
      <c r="G2739" s="66" t="str">
        <f>IFERROR(VLOOKUP(B2739:B5779,'DOI TUONG'!$C$2:$E$1306,3,FALSE), "")</f>
        <v/>
      </c>
      <c r="H2739" s="66">
        <f t="shared" si="294"/>
        <v>0</v>
      </c>
      <c r="I2739" s="215">
        <f t="shared" si="295"/>
        <v>7.18</v>
      </c>
      <c r="J2739" s="223">
        <v>88</v>
      </c>
      <c r="K2739" s="66" t="str">
        <f t="shared" si="296"/>
        <v>Khá</v>
      </c>
      <c r="L2739" s="66">
        <f t="shared" si="297"/>
        <v>395000</v>
      </c>
      <c r="M2739" s="218" t="str">
        <f t="shared" si="298"/>
        <v/>
      </c>
      <c r="N2739" s="219" t="str">
        <f t="shared" si="299"/>
        <v/>
      </c>
      <c r="O2739" s="219">
        <f t="shared" si="300"/>
        <v>1</v>
      </c>
      <c r="Q2739" s="114">
        <v>1</v>
      </c>
    </row>
    <row r="2740" spans="1:17" ht="21.75" customHeight="1" x14ac:dyDescent="0.3">
      <c r="A2740" s="214">
        <f>SUBTOTAL(9,$Q$22:Q2739)+1</f>
        <v>2718</v>
      </c>
      <c r="B2740" s="223">
        <v>117140105</v>
      </c>
      <c r="C2740" s="223" t="s">
        <v>3769</v>
      </c>
      <c r="D2740" s="223" t="s">
        <v>2154</v>
      </c>
      <c r="E2740" s="223">
        <v>20</v>
      </c>
      <c r="F2740" s="223">
        <v>7.18</v>
      </c>
      <c r="G2740" s="66" t="str">
        <f>IFERROR(VLOOKUP(B2740:B5780,'DOI TUONG'!$C$2:$E$1306,3,FALSE), "")</f>
        <v/>
      </c>
      <c r="H2740" s="66">
        <f t="shared" si="294"/>
        <v>0</v>
      </c>
      <c r="I2740" s="215">
        <f t="shared" si="295"/>
        <v>7.18</v>
      </c>
      <c r="J2740" s="223">
        <v>88</v>
      </c>
      <c r="K2740" s="66" t="str">
        <f t="shared" si="296"/>
        <v>Khá</v>
      </c>
      <c r="L2740" s="66">
        <f t="shared" si="297"/>
        <v>395000</v>
      </c>
      <c r="M2740" s="218" t="str">
        <f t="shared" si="298"/>
        <v/>
      </c>
      <c r="N2740" s="219" t="str">
        <f t="shared" si="299"/>
        <v/>
      </c>
      <c r="O2740" s="219">
        <f t="shared" si="300"/>
        <v>1</v>
      </c>
      <c r="Q2740" s="114">
        <v>1</v>
      </c>
    </row>
    <row r="2741" spans="1:17" ht="21.75" customHeight="1" x14ac:dyDescent="0.3">
      <c r="A2741" s="214">
        <f>SUBTOTAL(9,$Q$22:Q2740)+1</f>
        <v>2719</v>
      </c>
      <c r="B2741" s="223">
        <v>110110421</v>
      </c>
      <c r="C2741" s="223" t="s">
        <v>2371</v>
      </c>
      <c r="D2741" s="223" t="s">
        <v>147</v>
      </c>
      <c r="E2741" s="223">
        <v>19</v>
      </c>
      <c r="F2741" s="223">
        <v>7.18</v>
      </c>
      <c r="G2741" s="66" t="str">
        <f>IFERROR(VLOOKUP(B2741:B5781,'DOI TUONG'!$C$2:$E$1306,3,FALSE), "")</f>
        <v/>
      </c>
      <c r="H2741" s="66">
        <f t="shared" si="294"/>
        <v>0</v>
      </c>
      <c r="I2741" s="215">
        <f t="shared" si="295"/>
        <v>7.18</v>
      </c>
      <c r="J2741" s="223">
        <v>87</v>
      </c>
      <c r="K2741" s="66" t="str">
        <f t="shared" si="296"/>
        <v>Khá</v>
      </c>
      <c r="L2741" s="66">
        <f t="shared" si="297"/>
        <v>395000</v>
      </c>
      <c r="M2741" s="218" t="str">
        <f t="shared" si="298"/>
        <v/>
      </c>
      <c r="N2741" s="219" t="str">
        <f t="shared" si="299"/>
        <v/>
      </c>
      <c r="O2741" s="219">
        <f t="shared" si="300"/>
        <v>1</v>
      </c>
      <c r="Q2741" s="114">
        <v>1</v>
      </c>
    </row>
    <row r="2742" spans="1:17" ht="21.75" customHeight="1" x14ac:dyDescent="0.3">
      <c r="A2742" s="214">
        <f>SUBTOTAL(9,$Q$22:Q2741)+1</f>
        <v>2720</v>
      </c>
      <c r="B2742" s="223">
        <v>102140037</v>
      </c>
      <c r="C2742" s="223" t="s">
        <v>1851</v>
      </c>
      <c r="D2742" s="223" t="s">
        <v>1802</v>
      </c>
      <c r="E2742" s="223">
        <v>18</v>
      </c>
      <c r="F2742" s="223">
        <v>7.18</v>
      </c>
      <c r="G2742" s="66" t="str">
        <f>IFERROR(VLOOKUP(B2742:B5782,'DOI TUONG'!$C$2:$E$1306,3,FALSE), "")</f>
        <v/>
      </c>
      <c r="H2742" s="66">
        <f t="shared" si="294"/>
        <v>0</v>
      </c>
      <c r="I2742" s="215">
        <f t="shared" si="295"/>
        <v>7.18</v>
      </c>
      <c r="J2742" s="223">
        <v>86</v>
      </c>
      <c r="K2742" s="66" t="str">
        <f t="shared" si="296"/>
        <v>Khá</v>
      </c>
      <c r="L2742" s="66">
        <f t="shared" si="297"/>
        <v>395000</v>
      </c>
      <c r="M2742" s="218" t="str">
        <f t="shared" si="298"/>
        <v/>
      </c>
      <c r="N2742" s="219" t="str">
        <f t="shared" si="299"/>
        <v/>
      </c>
      <c r="O2742" s="219">
        <f t="shared" si="300"/>
        <v>1</v>
      </c>
      <c r="Q2742" s="114">
        <v>1</v>
      </c>
    </row>
    <row r="2743" spans="1:17" ht="21.75" customHeight="1" x14ac:dyDescent="0.3">
      <c r="A2743" s="214">
        <f>SUBTOTAL(9,$Q$22:Q2742)+1</f>
        <v>2721</v>
      </c>
      <c r="B2743" s="223">
        <v>105130309</v>
      </c>
      <c r="C2743" s="223" t="s">
        <v>3525</v>
      </c>
      <c r="D2743" s="223" t="s">
        <v>84</v>
      </c>
      <c r="E2743" s="223">
        <v>17.5</v>
      </c>
      <c r="F2743" s="223">
        <v>7.18</v>
      </c>
      <c r="G2743" s="66" t="str">
        <f>IFERROR(VLOOKUP(B2743:B5783,'DOI TUONG'!$C$2:$E$1306,3,FALSE), "")</f>
        <v/>
      </c>
      <c r="H2743" s="66">
        <f t="shared" si="294"/>
        <v>0</v>
      </c>
      <c r="I2743" s="215">
        <f t="shared" si="295"/>
        <v>7.18</v>
      </c>
      <c r="J2743" s="223">
        <v>86</v>
      </c>
      <c r="K2743" s="66" t="str">
        <f t="shared" si="296"/>
        <v>Khá</v>
      </c>
      <c r="L2743" s="66">
        <f t="shared" si="297"/>
        <v>395000</v>
      </c>
      <c r="M2743" s="218" t="str">
        <f t="shared" si="298"/>
        <v/>
      </c>
      <c r="N2743" s="219" t="str">
        <f t="shared" si="299"/>
        <v/>
      </c>
      <c r="O2743" s="219">
        <f t="shared" si="300"/>
        <v>1</v>
      </c>
      <c r="Q2743" s="114">
        <v>1</v>
      </c>
    </row>
    <row r="2744" spans="1:17" ht="21.75" customHeight="1" x14ac:dyDescent="0.3">
      <c r="A2744" s="214">
        <f>SUBTOTAL(9,$Q$22:Q2743)+1</f>
        <v>2722</v>
      </c>
      <c r="B2744" s="223">
        <v>106110210</v>
      </c>
      <c r="C2744" s="223" t="s">
        <v>463</v>
      </c>
      <c r="D2744" s="223" t="s">
        <v>228</v>
      </c>
      <c r="E2744" s="223">
        <v>15</v>
      </c>
      <c r="F2744" s="223">
        <v>7.18</v>
      </c>
      <c r="G2744" s="66" t="str">
        <f>IFERROR(VLOOKUP(B2744:B5784,'DOI TUONG'!$C$2:$E$1306,3,FALSE), "")</f>
        <v/>
      </c>
      <c r="H2744" s="66">
        <f t="shared" si="294"/>
        <v>0</v>
      </c>
      <c r="I2744" s="215">
        <f t="shared" si="295"/>
        <v>7.18</v>
      </c>
      <c r="J2744" s="223">
        <v>86</v>
      </c>
      <c r="K2744" s="66" t="str">
        <f t="shared" si="296"/>
        <v>Khá</v>
      </c>
      <c r="L2744" s="66">
        <f t="shared" si="297"/>
        <v>395000</v>
      </c>
      <c r="M2744" s="218" t="str">
        <f t="shared" si="298"/>
        <v/>
      </c>
      <c r="N2744" s="219" t="str">
        <f t="shared" si="299"/>
        <v/>
      </c>
      <c r="O2744" s="219">
        <f t="shared" si="300"/>
        <v>1</v>
      </c>
      <c r="Q2744" s="114">
        <v>1</v>
      </c>
    </row>
    <row r="2745" spans="1:17" ht="21.75" customHeight="1" x14ac:dyDescent="0.3">
      <c r="A2745" s="214">
        <f>SUBTOTAL(9,$Q$22:Q2744)+1</f>
        <v>2723</v>
      </c>
      <c r="B2745" s="223">
        <v>107120136</v>
      </c>
      <c r="C2745" s="223" t="s">
        <v>3671</v>
      </c>
      <c r="D2745" s="223" t="s">
        <v>29</v>
      </c>
      <c r="E2745" s="223">
        <v>16</v>
      </c>
      <c r="F2745" s="223">
        <v>7.18</v>
      </c>
      <c r="G2745" s="66" t="str">
        <f>IFERROR(VLOOKUP(B2745:B5785,'DOI TUONG'!$C$2:$E$1306,3,FALSE), "")</f>
        <v/>
      </c>
      <c r="H2745" s="66">
        <f t="shared" si="294"/>
        <v>0</v>
      </c>
      <c r="I2745" s="215">
        <f t="shared" si="295"/>
        <v>7.18</v>
      </c>
      <c r="J2745" s="223">
        <v>86</v>
      </c>
      <c r="K2745" s="66" t="str">
        <f t="shared" si="296"/>
        <v>Khá</v>
      </c>
      <c r="L2745" s="66">
        <f t="shared" si="297"/>
        <v>395000</v>
      </c>
      <c r="M2745" s="218" t="str">
        <f t="shared" si="298"/>
        <v/>
      </c>
      <c r="N2745" s="219" t="str">
        <f t="shared" si="299"/>
        <v/>
      </c>
      <c r="O2745" s="219">
        <f t="shared" si="300"/>
        <v>1</v>
      </c>
      <c r="Q2745" s="114">
        <v>1</v>
      </c>
    </row>
    <row r="2746" spans="1:17" ht="21.75" customHeight="1" x14ac:dyDescent="0.3">
      <c r="A2746" s="214">
        <f>SUBTOTAL(9,$Q$22:Q2745)+1</f>
        <v>2724</v>
      </c>
      <c r="B2746" s="223">
        <v>118130074</v>
      </c>
      <c r="C2746" s="223" t="s">
        <v>1530</v>
      </c>
      <c r="D2746" s="223" t="s">
        <v>97</v>
      </c>
      <c r="E2746" s="223">
        <v>19</v>
      </c>
      <c r="F2746" s="223">
        <v>7.18</v>
      </c>
      <c r="G2746" s="66" t="str">
        <f>IFERROR(VLOOKUP(B2746:B5786,'DOI TUONG'!$C$2:$E$1306,3,FALSE), "")</f>
        <v/>
      </c>
      <c r="H2746" s="66">
        <f t="shared" si="294"/>
        <v>0</v>
      </c>
      <c r="I2746" s="215">
        <f t="shared" si="295"/>
        <v>7.18</v>
      </c>
      <c r="J2746" s="223">
        <v>86</v>
      </c>
      <c r="K2746" s="66" t="str">
        <f t="shared" si="296"/>
        <v>Khá</v>
      </c>
      <c r="L2746" s="66">
        <f t="shared" si="297"/>
        <v>395000</v>
      </c>
      <c r="M2746" s="218" t="str">
        <f t="shared" si="298"/>
        <v/>
      </c>
      <c r="N2746" s="219" t="str">
        <f t="shared" si="299"/>
        <v/>
      </c>
      <c r="O2746" s="219">
        <f t="shared" si="300"/>
        <v>1</v>
      </c>
      <c r="Q2746" s="114">
        <v>1</v>
      </c>
    </row>
    <row r="2747" spans="1:17" ht="21.75" customHeight="1" x14ac:dyDescent="0.3">
      <c r="A2747" s="214">
        <f>SUBTOTAL(9,$Q$22:Q2746)+1</f>
        <v>2725</v>
      </c>
      <c r="B2747" s="223">
        <v>101130116</v>
      </c>
      <c r="C2747" s="223" t="s">
        <v>3237</v>
      </c>
      <c r="D2747" s="223" t="s">
        <v>393</v>
      </c>
      <c r="E2747" s="223">
        <v>16.5</v>
      </c>
      <c r="F2747" s="223">
        <v>7.18</v>
      </c>
      <c r="G2747" s="66" t="str">
        <f>IFERROR(VLOOKUP(B2747:B5787,'DOI TUONG'!$C$2:$E$1306,3,FALSE), "")</f>
        <v/>
      </c>
      <c r="H2747" s="66">
        <f t="shared" si="294"/>
        <v>0</v>
      </c>
      <c r="I2747" s="215">
        <f t="shared" si="295"/>
        <v>7.18</v>
      </c>
      <c r="J2747" s="223">
        <v>85</v>
      </c>
      <c r="K2747" s="66" t="str">
        <f t="shared" si="296"/>
        <v>Khá</v>
      </c>
      <c r="L2747" s="66">
        <f t="shared" si="297"/>
        <v>395000</v>
      </c>
      <c r="M2747" s="218" t="str">
        <f t="shared" si="298"/>
        <v/>
      </c>
      <c r="N2747" s="219" t="str">
        <f t="shared" si="299"/>
        <v/>
      </c>
      <c r="O2747" s="219">
        <f t="shared" si="300"/>
        <v>1</v>
      </c>
      <c r="Q2747" s="114">
        <v>1</v>
      </c>
    </row>
    <row r="2748" spans="1:17" ht="21.75" customHeight="1" x14ac:dyDescent="0.3">
      <c r="A2748" s="214">
        <f>SUBTOTAL(9,$Q$22:Q2747)+1</f>
        <v>2726</v>
      </c>
      <c r="B2748" s="223">
        <v>103130150</v>
      </c>
      <c r="C2748" s="223" t="s">
        <v>3293</v>
      </c>
      <c r="D2748" s="223" t="s">
        <v>314</v>
      </c>
      <c r="E2748" s="223">
        <v>17</v>
      </c>
      <c r="F2748" s="223">
        <v>7.18</v>
      </c>
      <c r="G2748" s="66" t="str">
        <f>IFERROR(VLOOKUP(B2748:B5788,'DOI TUONG'!$C$2:$E$1306,3,FALSE), "")</f>
        <v/>
      </c>
      <c r="H2748" s="66">
        <f t="shared" si="294"/>
        <v>0</v>
      </c>
      <c r="I2748" s="215">
        <f t="shared" si="295"/>
        <v>7.18</v>
      </c>
      <c r="J2748" s="223">
        <v>85</v>
      </c>
      <c r="K2748" s="66" t="str">
        <f t="shared" si="296"/>
        <v>Khá</v>
      </c>
      <c r="L2748" s="66">
        <f t="shared" si="297"/>
        <v>395000</v>
      </c>
      <c r="M2748" s="218" t="str">
        <f t="shared" si="298"/>
        <v/>
      </c>
      <c r="N2748" s="219" t="str">
        <f t="shared" si="299"/>
        <v/>
      </c>
      <c r="O2748" s="219">
        <f t="shared" si="300"/>
        <v>1</v>
      </c>
      <c r="Q2748" s="114">
        <v>1</v>
      </c>
    </row>
    <row r="2749" spans="1:17" ht="21.75" customHeight="1" x14ac:dyDescent="0.3">
      <c r="A2749" s="214">
        <f>SUBTOTAL(9,$Q$22:Q2748)+1</f>
        <v>2727</v>
      </c>
      <c r="B2749" s="223">
        <v>102130086</v>
      </c>
      <c r="C2749" s="223" t="s">
        <v>3403</v>
      </c>
      <c r="D2749" s="223" t="s">
        <v>44</v>
      </c>
      <c r="E2749" s="223">
        <v>18</v>
      </c>
      <c r="F2749" s="223">
        <v>7.18</v>
      </c>
      <c r="G2749" s="66" t="str">
        <f>IFERROR(VLOOKUP(B2749:B5789,'DOI TUONG'!$C$2:$E$1306,3,FALSE), "")</f>
        <v/>
      </c>
      <c r="H2749" s="66">
        <f t="shared" si="294"/>
        <v>0</v>
      </c>
      <c r="I2749" s="215">
        <f t="shared" si="295"/>
        <v>7.18</v>
      </c>
      <c r="J2749" s="223">
        <v>85</v>
      </c>
      <c r="K2749" s="66" t="str">
        <f t="shared" si="296"/>
        <v>Khá</v>
      </c>
      <c r="L2749" s="66">
        <f t="shared" si="297"/>
        <v>395000</v>
      </c>
      <c r="M2749" s="218" t="str">
        <f t="shared" si="298"/>
        <v/>
      </c>
      <c r="N2749" s="219" t="str">
        <f t="shared" si="299"/>
        <v/>
      </c>
      <c r="O2749" s="219">
        <f t="shared" si="300"/>
        <v>1</v>
      </c>
      <c r="Q2749" s="114">
        <v>1</v>
      </c>
    </row>
    <row r="2750" spans="1:17" ht="21.75" customHeight="1" x14ac:dyDescent="0.3">
      <c r="A2750" s="214">
        <f>SUBTOTAL(9,$Q$22:Q2749)+1</f>
        <v>2728</v>
      </c>
      <c r="B2750" s="223">
        <v>105120225</v>
      </c>
      <c r="C2750" s="223" t="s">
        <v>3526</v>
      </c>
      <c r="D2750" s="223" t="s">
        <v>83</v>
      </c>
      <c r="E2750" s="223">
        <v>18</v>
      </c>
      <c r="F2750" s="223">
        <v>7.18</v>
      </c>
      <c r="G2750" s="66" t="str">
        <f>IFERROR(VLOOKUP(B2750:B5790,'DOI TUONG'!$C$2:$E$1306,3,FALSE), "")</f>
        <v/>
      </c>
      <c r="H2750" s="66">
        <f t="shared" si="294"/>
        <v>0</v>
      </c>
      <c r="I2750" s="215">
        <f t="shared" si="295"/>
        <v>7.18</v>
      </c>
      <c r="J2750" s="223">
        <v>85</v>
      </c>
      <c r="K2750" s="66" t="str">
        <f t="shared" si="296"/>
        <v>Khá</v>
      </c>
      <c r="L2750" s="66">
        <f t="shared" si="297"/>
        <v>395000</v>
      </c>
      <c r="M2750" s="218" t="str">
        <f t="shared" si="298"/>
        <v/>
      </c>
      <c r="N2750" s="219" t="str">
        <f t="shared" si="299"/>
        <v/>
      </c>
      <c r="O2750" s="219">
        <f t="shared" si="300"/>
        <v>1</v>
      </c>
      <c r="Q2750" s="114">
        <v>1</v>
      </c>
    </row>
    <row r="2751" spans="1:17" ht="21.75" customHeight="1" x14ac:dyDescent="0.3">
      <c r="A2751" s="214">
        <f>SUBTOTAL(9,$Q$22:Q2750)+1</f>
        <v>2729</v>
      </c>
      <c r="B2751" s="223">
        <v>110120273</v>
      </c>
      <c r="C2751" s="223" t="s">
        <v>1511</v>
      </c>
      <c r="D2751" s="223" t="s">
        <v>50</v>
      </c>
      <c r="E2751" s="223">
        <v>16.5</v>
      </c>
      <c r="F2751" s="223">
        <v>7.18</v>
      </c>
      <c r="G2751" s="66" t="str">
        <f>IFERROR(VLOOKUP(B2751:B5791,'DOI TUONG'!$C$2:$E$1306,3,FALSE), "")</f>
        <v/>
      </c>
      <c r="H2751" s="66">
        <f t="shared" si="294"/>
        <v>0</v>
      </c>
      <c r="I2751" s="215">
        <f t="shared" si="295"/>
        <v>7.18</v>
      </c>
      <c r="J2751" s="223">
        <v>85</v>
      </c>
      <c r="K2751" s="66" t="str">
        <f t="shared" si="296"/>
        <v>Khá</v>
      </c>
      <c r="L2751" s="66">
        <f t="shared" si="297"/>
        <v>395000</v>
      </c>
      <c r="M2751" s="218" t="str">
        <f t="shared" si="298"/>
        <v/>
      </c>
      <c r="N2751" s="219" t="str">
        <f t="shared" si="299"/>
        <v/>
      </c>
      <c r="O2751" s="219">
        <f t="shared" si="300"/>
        <v>1</v>
      </c>
      <c r="Q2751" s="114">
        <v>1</v>
      </c>
    </row>
    <row r="2752" spans="1:17" ht="21.75" customHeight="1" x14ac:dyDescent="0.3">
      <c r="A2752" s="214">
        <f>SUBTOTAL(9,$Q$22:Q2751)+1</f>
        <v>2730</v>
      </c>
      <c r="B2752" s="223">
        <v>111120031</v>
      </c>
      <c r="C2752" s="223" t="s">
        <v>2403</v>
      </c>
      <c r="D2752" s="223" t="s">
        <v>51</v>
      </c>
      <c r="E2752" s="223">
        <v>21.5</v>
      </c>
      <c r="F2752" s="223">
        <v>7.18</v>
      </c>
      <c r="G2752" s="66" t="str">
        <f>IFERROR(VLOOKUP(B2752:B5792,'DOI TUONG'!$C$2:$E$1306,3,FALSE), "")</f>
        <v/>
      </c>
      <c r="H2752" s="66">
        <f t="shared" si="294"/>
        <v>0</v>
      </c>
      <c r="I2752" s="215">
        <f t="shared" si="295"/>
        <v>7.18</v>
      </c>
      <c r="J2752" s="223">
        <v>85</v>
      </c>
      <c r="K2752" s="66" t="str">
        <f t="shared" si="296"/>
        <v>Khá</v>
      </c>
      <c r="L2752" s="66">
        <f t="shared" si="297"/>
        <v>395000</v>
      </c>
      <c r="M2752" s="218" t="str">
        <f t="shared" si="298"/>
        <v/>
      </c>
      <c r="N2752" s="219" t="str">
        <f t="shared" si="299"/>
        <v/>
      </c>
      <c r="O2752" s="219">
        <f t="shared" si="300"/>
        <v>1</v>
      </c>
      <c r="Q2752" s="114">
        <v>1</v>
      </c>
    </row>
    <row r="2753" spans="1:17" ht="21.75" customHeight="1" x14ac:dyDescent="0.3">
      <c r="A2753" s="214">
        <f>SUBTOTAL(9,$Q$22:Q2752)+1</f>
        <v>2731</v>
      </c>
      <c r="B2753" s="223">
        <v>117110151</v>
      </c>
      <c r="C2753" s="223" t="s">
        <v>1309</v>
      </c>
      <c r="D2753" s="223" t="s">
        <v>297</v>
      </c>
      <c r="E2753" s="223">
        <v>19</v>
      </c>
      <c r="F2753" s="223">
        <v>7.18</v>
      </c>
      <c r="G2753" s="66" t="str">
        <f>IFERROR(VLOOKUP(B2753:B5793,'DOI TUONG'!$C$2:$E$1306,3,FALSE), "")</f>
        <v/>
      </c>
      <c r="H2753" s="66">
        <f t="shared" si="294"/>
        <v>0</v>
      </c>
      <c r="I2753" s="215">
        <f t="shared" si="295"/>
        <v>7.18</v>
      </c>
      <c r="J2753" s="223">
        <v>84</v>
      </c>
      <c r="K2753" s="66" t="str">
        <f t="shared" si="296"/>
        <v>Khá</v>
      </c>
      <c r="L2753" s="66">
        <f t="shared" si="297"/>
        <v>395000</v>
      </c>
      <c r="M2753" s="218" t="str">
        <f t="shared" si="298"/>
        <v/>
      </c>
      <c r="N2753" s="219" t="str">
        <f t="shared" si="299"/>
        <v/>
      </c>
      <c r="O2753" s="219">
        <f t="shared" si="300"/>
        <v>1</v>
      </c>
      <c r="Q2753" s="114">
        <v>1</v>
      </c>
    </row>
    <row r="2754" spans="1:17" ht="21.75" customHeight="1" x14ac:dyDescent="0.3">
      <c r="A2754" s="214">
        <f>SUBTOTAL(9,$Q$22:Q2753)+1</f>
        <v>2732</v>
      </c>
      <c r="B2754" s="223">
        <v>109130069</v>
      </c>
      <c r="C2754" s="223" t="s">
        <v>2266</v>
      </c>
      <c r="D2754" s="223" t="s">
        <v>257</v>
      </c>
      <c r="E2754" s="223">
        <v>16.5</v>
      </c>
      <c r="F2754" s="223">
        <v>7.18</v>
      </c>
      <c r="G2754" s="66" t="str">
        <f>IFERROR(VLOOKUP(B2754:B5794,'DOI TUONG'!$C$2:$E$1306,3,FALSE), "")</f>
        <v/>
      </c>
      <c r="H2754" s="66">
        <f t="shared" si="294"/>
        <v>0</v>
      </c>
      <c r="I2754" s="215">
        <f t="shared" si="295"/>
        <v>7.18</v>
      </c>
      <c r="J2754" s="223">
        <v>84</v>
      </c>
      <c r="K2754" s="66" t="str">
        <f t="shared" si="296"/>
        <v>Khá</v>
      </c>
      <c r="L2754" s="66">
        <f t="shared" si="297"/>
        <v>395000</v>
      </c>
      <c r="M2754" s="218" t="str">
        <f t="shared" si="298"/>
        <v/>
      </c>
      <c r="N2754" s="219" t="str">
        <f t="shared" si="299"/>
        <v/>
      </c>
      <c r="O2754" s="219">
        <f t="shared" si="300"/>
        <v>1</v>
      </c>
      <c r="Q2754" s="114">
        <v>1</v>
      </c>
    </row>
    <row r="2755" spans="1:17" ht="21.75" customHeight="1" x14ac:dyDescent="0.3">
      <c r="A2755" s="214">
        <f>SUBTOTAL(9,$Q$22:Q2754)+1</f>
        <v>2733</v>
      </c>
      <c r="B2755" s="223">
        <v>101110468</v>
      </c>
      <c r="C2755" s="223" t="s">
        <v>1518</v>
      </c>
      <c r="D2755" s="223" t="s">
        <v>100</v>
      </c>
      <c r="E2755" s="223">
        <v>24</v>
      </c>
      <c r="F2755" s="223">
        <v>7.18</v>
      </c>
      <c r="G2755" s="66" t="str">
        <f>IFERROR(VLOOKUP(B2755:B5795,'DOI TUONG'!$C$2:$E$1306,3,FALSE), "")</f>
        <v/>
      </c>
      <c r="H2755" s="66">
        <f t="shared" si="294"/>
        <v>0</v>
      </c>
      <c r="I2755" s="215">
        <f t="shared" si="295"/>
        <v>7.18</v>
      </c>
      <c r="J2755" s="223">
        <v>83</v>
      </c>
      <c r="K2755" s="66" t="str">
        <f t="shared" si="296"/>
        <v>Khá</v>
      </c>
      <c r="L2755" s="66">
        <f t="shared" si="297"/>
        <v>395000</v>
      </c>
      <c r="M2755" s="218" t="str">
        <f t="shared" si="298"/>
        <v/>
      </c>
      <c r="N2755" s="219" t="str">
        <f t="shared" si="299"/>
        <v/>
      </c>
      <c r="O2755" s="219">
        <f t="shared" si="300"/>
        <v>1</v>
      </c>
      <c r="Q2755" s="114">
        <v>1</v>
      </c>
    </row>
    <row r="2756" spans="1:17" ht="21.75" customHeight="1" x14ac:dyDescent="0.3">
      <c r="A2756" s="214">
        <f>SUBTOTAL(9,$Q$22:Q2755)+1</f>
        <v>2734</v>
      </c>
      <c r="B2756" s="223">
        <v>102140152</v>
      </c>
      <c r="C2756" s="223" t="s">
        <v>679</v>
      </c>
      <c r="D2756" s="223" t="s">
        <v>1806</v>
      </c>
      <c r="E2756" s="223">
        <v>18</v>
      </c>
      <c r="F2756" s="223">
        <v>7.18</v>
      </c>
      <c r="G2756" s="66" t="str">
        <f>IFERROR(VLOOKUP(B2756:B5796,'DOI TUONG'!$C$2:$E$1306,3,FALSE), "")</f>
        <v/>
      </c>
      <c r="H2756" s="66">
        <f t="shared" si="294"/>
        <v>0</v>
      </c>
      <c r="I2756" s="215">
        <f t="shared" si="295"/>
        <v>7.18</v>
      </c>
      <c r="J2756" s="223">
        <v>83</v>
      </c>
      <c r="K2756" s="66" t="str">
        <f t="shared" si="296"/>
        <v>Khá</v>
      </c>
      <c r="L2756" s="66">
        <f t="shared" si="297"/>
        <v>395000</v>
      </c>
      <c r="M2756" s="218" t="str">
        <f t="shared" si="298"/>
        <v/>
      </c>
      <c r="N2756" s="219" t="str">
        <f t="shared" si="299"/>
        <v/>
      </c>
      <c r="O2756" s="219">
        <f t="shared" si="300"/>
        <v>1</v>
      </c>
      <c r="Q2756" s="114">
        <v>1</v>
      </c>
    </row>
    <row r="2757" spans="1:17" ht="21.75" customHeight="1" x14ac:dyDescent="0.3">
      <c r="A2757" s="214">
        <f>SUBTOTAL(9,$Q$22:Q2756)+1</f>
        <v>2735</v>
      </c>
      <c r="B2757" s="223">
        <v>103130146</v>
      </c>
      <c r="C2757" s="223" t="s">
        <v>1679</v>
      </c>
      <c r="D2757" s="223" t="s">
        <v>314</v>
      </c>
      <c r="E2757" s="223">
        <v>19</v>
      </c>
      <c r="F2757" s="223">
        <v>7.18</v>
      </c>
      <c r="G2757" s="66" t="str">
        <f>IFERROR(VLOOKUP(B2757:B5797,'DOI TUONG'!$C$2:$E$1306,3,FALSE), "")</f>
        <v/>
      </c>
      <c r="H2757" s="66">
        <f t="shared" si="294"/>
        <v>0</v>
      </c>
      <c r="I2757" s="215">
        <f t="shared" si="295"/>
        <v>7.18</v>
      </c>
      <c r="J2757" s="223">
        <v>82</v>
      </c>
      <c r="K2757" s="66" t="str">
        <f t="shared" si="296"/>
        <v>Khá</v>
      </c>
      <c r="L2757" s="66">
        <f t="shared" si="297"/>
        <v>395000</v>
      </c>
      <c r="M2757" s="218" t="str">
        <f t="shared" si="298"/>
        <v/>
      </c>
      <c r="N2757" s="219" t="str">
        <f t="shared" si="299"/>
        <v/>
      </c>
      <c r="O2757" s="219">
        <f t="shared" si="300"/>
        <v>1</v>
      </c>
      <c r="Q2757" s="114">
        <v>1</v>
      </c>
    </row>
    <row r="2758" spans="1:17" ht="21.75" customHeight="1" x14ac:dyDescent="0.3">
      <c r="A2758" s="214">
        <f>SUBTOTAL(9,$Q$22:Q2757)+1</f>
        <v>2736</v>
      </c>
      <c r="B2758" s="223">
        <v>102140021</v>
      </c>
      <c r="C2758" s="223" t="s">
        <v>1823</v>
      </c>
      <c r="D2758" s="223" t="s">
        <v>1802</v>
      </c>
      <c r="E2758" s="223">
        <v>18</v>
      </c>
      <c r="F2758" s="223">
        <v>7.18</v>
      </c>
      <c r="G2758" s="66" t="str">
        <f>IFERROR(VLOOKUP(B2758:B5798,'DOI TUONG'!$C$2:$E$1306,3,FALSE), "")</f>
        <v/>
      </c>
      <c r="H2758" s="66">
        <f t="shared" si="294"/>
        <v>0</v>
      </c>
      <c r="I2758" s="215">
        <f t="shared" si="295"/>
        <v>7.18</v>
      </c>
      <c r="J2758" s="223">
        <v>82</v>
      </c>
      <c r="K2758" s="66" t="str">
        <f t="shared" si="296"/>
        <v>Khá</v>
      </c>
      <c r="L2758" s="66">
        <f t="shared" si="297"/>
        <v>395000</v>
      </c>
      <c r="M2758" s="218" t="str">
        <f t="shared" si="298"/>
        <v/>
      </c>
      <c r="N2758" s="219" t="str">
        <f t="shared" si="299"/>
        <v/>
      </c>
      <c r="O2758" s="219">
        <f t="shared" si="300"/>
        <v>1</v>
      </c>
      <c r="Q2758" s="114">
        <v>1</v>
      </c>
    </row>
    <row r="2759" spans="1:17" ht="21.75" customHeight="1" x14ac:dyDescent="0.3">
      <c r="A2759" s="214">
        <f>SUBTOTAL(9,$Q$22:Q2758)+1</f>
        <v>2737</v>
      </c>
      <c r="B2759" s="223">
        <v>110120122</v>
      </c>
      <c r="C2759" s="223" t="s">
        <v>3994</v>
      </c>
      <c r="D2759" s="223" t="s">
        <v>61</v>
      </c>
      <c r="E2759" s="223">
        <v>16.5</v>
      </c>
      <c r="F2759" s="223">
        <v>7.18</v>
      </c>
      <c r="G2759" s="66" t="str">
        <f>IFERROR(VLOOKUP(B2759:B5799,'DOI TUONG'!$C$2:$E$1306,3,FALSE), "")</f>
        <v/>
      </c>
      <c r="H2759" s="66">
        <f t="shared" si="294"/>
        <v>0</v>
      </c>
      <c r="I2759" s="215">
        <f t="shared" si="295"/>
        <v>7.18</v>
      </c>
      <c r="J2759" s="223">
        <v>82</v>
      </c>
      <c r="K2759" s="66" t="str">
        <f t="shared" si="296"/>
        <v>Khá</v>
      </c>
      <c r="L2759" s="66">
        <f t="shared" si="297"/>
        <v>395000</v>
      </c>
      <c r="M2759" s="218" t="str">
        <f t="shared" si="298"/>
        <v/>
      </c>
      <c r="N2759" s="219" t="str">
        <f t="shared" si="299"/>
        <v/>
      </c>
      <c r="O2759" s="219">
        <f t="shared" si="300"/>
        <v>1</v>
      </c>
      <c r="Q2759" s="114">
        <v>1</v>
      </c>
    </row>
    <row r="2760" spans="1:17" ht="21.75" customHeight="1" x14ac:dyDescent="0.3">
      <c r="A2760" s="214">
        <f>SUBTOTAL(9,$Q$22:Q2759)+1</f>
        <v>2738</v>
      </c>
      <c r="B2760" s="223">
        <v>109120142</v>
      </c>
      <c r="C2760" s="223" t="s">
        <v>3890</v>
      </c>
      <c r="D2760" s="223" t="s">
        <v>158</v>
      </c>
      <c r="E2760" s="223">
        <v>17</v>
      </c>
      <c r="F2760" s="223">
        <v>7.18</v>
      </c>
      <c r="G2760" s="66" t="str">
        <f>IFERROR(VLOOKUP(B2760:B5800,'DOI TUONG'!$C$2:$E$1306,3,FALSE), "")</f>
        <v/>
      </c>
      <c r="H2760" s="66">
        <f t="shared" si="294"/>
        <v>0</v>
      </c>
      <c r="I2760" s="215">
        <f t="shared" si="295"/>
        <v>7.18</v>
      </c>
      <c r="J2760" s="223">
        <v>80</v>
      </c>
      <c r="K2760" s="66" t="str">
        <f t="shared" si="296"/>
        <v>Khá</v>
      </c>
      <c r="L2760" s="66">
        <f t="shared" si="297"/>
        <v>395000</v>
      </c>
      <c r="M2760" s="218" t="str">
        <f t="shared" si="298"/>
        <v/>
      </c>
      <c r="N2760" s="219" t="str">
        <f t="shared" si="299"/>
        <v/>
      </c>
      <c r="O2760" s="219">
        <f t="shared" si="300"/>
        <v>1</v>
      </c>
      <c r="Q2760" s="114">
        <v>1</v>
      </c>
    </row>
    <row r="2761" spans="1:17" ht="21.75" customHeight="1" x14ac:dyDescent="0.3">
      <c r="A2761" s="214">
        <f>SUBTOTAL(9,$Q$22:Q2760)+1</f>
        <v>2739</v>
      </c>
      <c r="B2761" s="223">
        <v>110110174</v>
      </c>
      <c r="C2761" s="223" t="s">
        <v>3995</v>
      </c>
      <c r="D2761" s="223" t="s">
        <v>214</v>
      </c>
      <c r="E2761" s="223">
        <v>18</v>
      </c>
      <c r="F2761" s="223">
        <v>7.18</v>
      </c>
      <c r="G2761" s="66" t="str">
        <f>IFERROR(VLOOKUP(B2761:B5801,'DOI TUONG'!$C$2:$E$1306,3,FALSE), "")</f>
        <v/>
      </c>
      <c r="H2761" s="66">
        <f t="shared" si="294"/>
        <v>0</v>
      </c>
      <c r="I2761" s="215">
        <f t="shared" si="295"/>
        <v>7.18</v>
      </c>
      <c r="J2761" s="223">
        <v>80</v>
      </c>
      <c r="K2761" s="66" t="str">
        <f t="shared" si="296"/>
        <v>Khá</v>
      </c>
      <c r="L2761" s="66">
        <f t="shared" si="297"/>
        <v>395000</v>
      </c>
      <c r="M2761" s="218" t="str">
        <f t="shared" si="298"/>
        <v/>
      </c>
      <c r="N2761" s="219" t="str">
        <f t="shared" si="299"/>
        <v/>
      </c>
      <c r="O2761" s="219">
        <f t="shared" si="300"/>
        <v>1</v>
      </c>
      <c r="Q2761" s="114">
        <v>1</v>
      </c>
    </row>
    <row r="2762" spans="1:17" ht="21.75" customHeight="1" x14ac:dyDescent="0.3">
      <c r="A2762" s="214">
        <f>SUBTOTAL(9,$Q$22:Q2761)+1</f>
        <v>2740</v>
      </c>
      <c r="B2762" s="223">
        <v>110140037</v>
      </c>
      <c r="C2762" s="223" t="s">
        <v>2346</v>
      </c>
      <c r="D2762" s="223" t="s">
        <v>2293</v>
      </c>
      <c r="E2762" s="223">
        <v>19</v>
      </c>
      <c r="F2762" s="223">
        <v>7.18</v>
      </c>
      <c r="G2762" s="66" t="str">
        <f>IFERROR(VLOOKUP(B2762:B5802,'DOI TUONG'!$C$2:$E$1306,3,FALSE), "")</f>
        <v/>
      </c>
      <c r="H2762" s="66">
        <f t="shared" si="294"/>
        <v>0</v>
      </c>
      <c r="I2762" s="215">
        <f t="shared" si="295"/>
        <v>7.18</v>
      </c>
      <c r="J2762" s="223">
        <v>80</v>
      </c>
      <c r="K2762" s="66" t="str">
        <f t="shared" si="296"/>
        <v>Khá</v>
      </c>
      <c r="L2762" s="66">
        <f t="shared" si="297"/>
        <v>395000</v>
      </c>
      <c r="M2762" s="218" t="str">
        <f t="shared" si="298"/>
        <v/>
      </c>
      <c r="N2762" s="219" t="str">
        <f t="shared" si="299"/>
        <v/>
      </c>
      <c r="O2762" s="219">
        <f t="shared" si="300"/>
        <v>1</v>
      </c>
      <c r="Q2762" s="114">
        <v>1</v>
      </c>
    </row>
    <row r="2763" spans="1:17" ht="21.75" customHeight="1" x14ac:dyDescent="0.3">
      <c r="A2763" s="214">
        <f>SUBTOTAL(9,$Q$22:Q2762)+1</f>
        <v>2741</v>
      </c>
      <c r="B2763" s="223">
        <v>109110100</v>
      </c>
      <c r="C2763" s="223" t="s">
        <v>3891</v>
      </c>
      <c r="D2763" s="223" t="s">
        <v>128</v>
      </c>
      <c r="E2763" s="223">
        <v>18.5</v>
      </c>
      <c r="F2763" s="223">
        <v>7.18</v>
      </c>
      <c r="G2763" s="66" t="str">
        <f>IFERROR(VLOOKUP(B2763:B5803,'DOI TUONG'!$C$2:$E$1306,3,FALSE), "")</f>
        <v/>
      </c>
      <c r="H2763" s="66">
        <f t="shared" si="294"/>
        <v>0</v>
      </c>
      <c r="I2763" s="215">
        <f t="shared" si="295"/>
        <v>7.18</v>
      </c>
      <c r="J2763" s="223">
        <v>79</v>
      </c>
      <c r="K2763" s="66" t="str">
        <f t="shared" si="296"/>
        <v>Khá</v>
      </c>
      <c r="L2763" s="66">
        <f t="shared" si="297"/>
        <v>395000</v>
      </c>
      <c r="M2763" s="218" t="str">
        <f t="shared" si="298"/>
        <v/>
      </c>
      <c r="N2763" s="219" t="str">
        <f t="shared" si="299"/>
        <v/>
      </c>
      <c r="O2763" s="219">
        <f t="shared" si="300"/>
        <v>1</v>
      </c>
      <c r="Q2763" s="114">
        <v>1</v>
      </c>
    </row>
    <row r="2764" spans="1:17" ht="21.75" customHeight="1" x14ac:dyDescent="0.3">
      <c r="A2764" s="214">
        <f>SUBTOTAL(9,$Q$22:Q2763)+1</f>
        <v>2742</v>
      </c>
      <c r="B2764" s="223">
        <v>107120268</v>
      </c>
      <c r="C2764" s="223" t="s">
        <v>2074</v>
      </c>
      <c r="D2764" s="223" t="s">
        <v>77</v>
      </c>
      <c r="E2764" s="223">
        <v>19</v>
      </c>
      <c r="F2764" s="223">
        <v>7.17</v>
      </c>
      <c r="G2764" s="66" t="str">
        <f>IFERROR(VLOOKUP(B2764:B5804,'DOI TUONG'!$C$2:$E$1306,3,FALSE), "")</f>
        <v/>
      </c>
      <c r="H2764" s="66">
        <f t="shared" si="294"/>
        <v>0</v>
      </c>
      <c r="I2764" s="215">
        <f t="shared" si="295"/>
        <v>7.17</v>
      </c>
      <c r="J2764" s="223">
        <v>89</v>
      </c>
      <c r="K2764" s="66" t="str">
        <f t="shared" si="296"/>
        <v>Khá</v>
      </c>
      <c r="L2764" s="66">
        <f t="shared" si="297"/>
        <v>395000</v>
      </c>
      <c r="M2764" s="218" t="str">
        <f t="shared" si="298"/>
        <v/>
      </c>
      <c r="N2764" s="219" t="str">
        <f t="shared" si="299"/>
        <v/>
      </c>
      <c r="O2764" s="219">
        <f t="shared" si="300"/>
        <v>1</v>
      </c>
      <c r="Q2764" s="114">
        <v>1</v>
      </c>
    </row>
    <row r="2765" spans="1:17" ht="21.75" customHeight="1" x14ac:dyDescent="0.3">
      <c r="A2765" s="214">
        <f>SUBTOTAL(9,$Q$22:Q2764)+1</f>
        <v>2743</v>
      </c>
      <c r="B2765" s="223">
        <v>101110130</v>
      </c>
      <c r="C2765" s="223" t="s">
        <v>1122</v>
      </c>
      <c r="D2765" s="223" t="s">
        <v>170</v>
      </c>
      <c r="E2765" s="223">
        <v>22</v>
      </c>
      <c r="F2765" s="223">
        <v>7.17</v>
      </c>
      <c r="G2765" s="66" t="str">
        <f>IFERROR(VLOOKUP(B2765:B5805,'DOI TUONG'!$C$2:$E$1306,3,FALSE), "")</f>
        <v/>
      </c>
      <c r="H2765" s="66">
        <f t="shared" si="294"/>
        <v>0</v>
      </c>
      <c r="I2765" s="215">
        <f t="shared" si="295"/>
        <v>7.17</v>
      </c>
      <c r="J2765" s="223">
        <v>88</v>
      </c>
      <c r="K2765" s="66" t="str">
        <f t="shared" si="296"/>
        <v>Khá</v>
      </c>
      <c r="L2765" s="66">
        <f t="shared" si="297"/>
        <v>395000</v>
      </c>
      <c r="M2765" s="218" t="str">
        <f t="shared" si="298"/>
        <v/>
      </c>
      <c r="N2765" s="219" t="str">
        <f t="shared" si="299"/>
        <v/>
      </c>
      <c r="O2765" s="219">
        <f t="shared" si="300"/>
        <v>1</v>
      </c>
      <c r="Q2765" s="114">
        <v>1</v>
      </c>
    </row>
    <row r="2766" spans="1:17" ht="21.75" customHeight="1" x14ac:dyDescent="0.3">
      <c r="A2766" s="214">
        <f>SUBTOTAL(9,$Q$22:Q2765)+1</f>
        <v>2744</v>
      </c>
      <c r="B2766" s="223">
        <v>103120129</v>
      </c>
      <c r="C2766" s="223" t="s">
        <v>1791</v>
      </c>
      <c r="D2766" s="223" t="s">
        <v>55</v>
      </c>
      <c r="E2766" s="223">
        <v>15</v>
      </c>
      <c r="F2766" s="223">
        <v>7.17</v>
      </c>
      <c r="G2766" s="66" t="str">
        <f>IFERROR(VLOOKUP(B2766:B5806,'DOI TUONG'!$C$2:$E$1306,3,FALSE), "")</f>
        <v/>
      </c>
      <c r="H2766" s="66">
        <f t="shared" si="294"/>
        <v>0</v>
      </c>
      <c r="I2766" s="215">
        <f t="shared" si="295"/>
        <v>7.17</v>
      </c>
      <c r="J2766" s="223">
        <v>88</v>
      </c>
      <c r="K2766" s="66" t="str">
        <f t="shared" si="296"/>
        <v>Khá</v>
      </c>
      <c r="L2766" s="66">
        <f t="shared" si="297"/>
        <v>395000</v>
      </c>
      <c r="M2766" s="218" t="str">
        <f t="shared" si="298"/>
        <v/>
      </c>
      <c r="N2766" s="219" t="str">
        <f t="shared" si="299"/>
        <v/>
      </c>
      <c r="O2766" s="219">
        <f t="shared" si="300"/>
        <v>1</v>
      </c>
      <c r="Q2766" s="114">
        <v>1</v>
      </c>
    </row>
    <row r="2767" spans="1:17" ht="21.75" customHeight="1" x14ac:dyDescent="0.3">
      <c r="A2767" s="214">
        <f>SUBTOTAL(9,$Q$22:Q2766)+1</f>
        <v>2745</v>
      </c>
      <c r="B2767" s="223">
        <v>106110270</v>
      </c>
      <c r="C2767" s="223" t="s">
        <v>1978</v>
      </c>
      <c r="D2767" s="223" t="s">
        <v>228</v>
      </c>
      <c r="E2767" s="223">
        <v>15</v>
      </c>
      <c r="F2767" s="223">
        <v>7.17</v>
      </c>
      <c r="G2767" s="66" t="str">
        <f>IFERROR(VLOOKUP(B2767:B5807,'DOI TUONG'!$C$2:$E$1306,3,FALSE), "")</f>
        <v/>
      </c>
      <c r="H2767" s="66">
        <f t="shared" si="294"/>
        <v>0</v>
      </c>
      <c r="I2767" s="215">
        <f t="shared" si="295"/>
        <v>7.17</v>
      </c>
      <c r="J2767" s="223">
        <v>87</v>
      </c>
      <c r="K2767" s="66" t="str">
        <f t="shared" si="296"/>
        <v>Khá</v>
      </c>
      <c r="L2767" s="66">
        <f t="shared" si="297"/>
        <v>395000</v>
      </c>
      <c r="M2767" s="218" t="str">
        <f t="shared" si="298"/>
        <v/>
      </c>
      <c r="N2767" s="219" t="str">
        <f t="shared" si="299"/>
        <v/>
      </c>
      <c r="O2767" s="219">
        <f t="shared" si="300"/>
        <v>1</v>
      </c>
      <c r="Q2767" s="114">
        <v>1</v>
      </c>
    </row>
    <row r="2768" spans="1:17" ht="21.75" customHeight="1" x14ac:dyDescent="0.3">
      <c r="A2768" s="214">
        <f>SUBTOTAL(9,$Q$22:Q2767)+1</f>
        <v>2746</v>
      </c>
      <c r="B2768" s="223">
        <v>101110403</v>
      </c>
      <c r="C2768" s="223" t="s">
        <v>1615</v>
      </c>
      <c r="D2768" s="223" t="s">
        <v>140</v>
      </c>
      <c r="E2768" s="223">
        <v>23</v>
      </c>
      <c r="F2768" s="223">
        <v>7.17</v>
      </c>
      <c r="G2768" s="66" t="str">
        <f>IFERROR(VLOOKUP(B2768:B5808,'DOI TUONG'!$C$2:$E$1306,3,FALSE), "")</f>
        <v/>
      </c>
      <c r="H2768" s="66">
        <f t="shared" si="294"/>
        <v>0</v>
      </c>
      <c r="I2768" s="215">
        <f t="shared" si="295"/>
        <v>7.17</v>
      </c>
      <c r="J2768" s="223">
        <v>86</v>
      </c>
      <c r="K2768" s="66" t="str">
        <f t="shared" si="296"/>
        <v>Khá</v>
      </c>
      <c r="L2768" s="66">
        <f t="shared" si="297"/>
        <v>395000</v>
      </c>
      <c r="M2768" s="218" t="str">
        <f t="shared" si="298"/>
        <v/>
      </c>
      <c r="N2768" s="219" t="str">
        <f t="shared" si="299"/>
        <v/>
      </c>
      <c r="O2768" s="219">
        <f t="shared" si="300"/>
        <v>1</v>
      </c>
      <c r="Q2768" s="114">
        <v>1</v>
      </c>
    </row>
    <row r="2769" spans="1:17" ht="21.75" customHeight="1" x14ac:dyDescent="0.3">
      <c r="A2769" s="214">
        <f>SUBTOTAL(9,$Q$22:Q2768)+1</f>
        <v>2747</v>
      </c>
      <c r="B2769" s="223">
        <v>106120113</v>
      </c>
      <c r="C2769" s="223" t="s">
        <v>1967</v>
      </c>
      <c r="D2769" s="223" t="s">
        <v>323</v>
      </c>
      <c r="E2769" s="223">
        <v>18</v>
      </c>
      <c r="F2769" s="223">
        <v>7.17</v>
      </c>
      <c r="G2769" s="66" t="str">
        <f>IFERROR(VLOOKUP(B2769:B5809,'DOI TUONG'!$C$2:$E$1306,3,FALSE), "")</f>
        <v/>
      </c>
      <c r="H2769" s="66">
        <f t="shared" si="294"/>
        <v>0</v>
      </c>
      <c r="I2769" s="215">
        <f t="shared" si="295"/>
        <v>7.17</v>
      </c>
      <c r="J2769" s="223">
        <v>86</v>
      </c>
      <c r="K2769" s="66" t="str">
        <f t="shared" si="296"/>
        <v>Khá</v>
      </c>
      <c r="L2769" s="66">
        <f t="shared" si="297"/>
        <v>395000</v>
      </c>
      <c r="M2769" s="218" t="str">
        <f t="shared" si="298"/>
        <v/>
      </c>
      <c r="N2769" s="219" t="str">
        <f t="shared" si="299"/>
        <v/>
      </c>
      <c r="O2769" s="219">
        <f t="shared" si="300"/>
        <v>1</v>
      </c>
      <c r="Q2769" s="114">
        <v>1</v>
      </c>
    </row>
    <row r="2770" spans="1:17" ht="21.75" customHeight="1" x14ac:dyDescent="0.3">
      <c r="A2770" s="214">
        <f>SUBTOTAL(9,$Q$22:Q2769)+1</f>
        <v>2748</v>
      </c>
      <c r="B2770" s="223">
        <v>109140155</v>
      </c>
      <c r="C2770" s="223" t="s">
        <v>3892</v>
      </c>
      <c r="D2770" s="223" t="s">
        <v>2262</v>
      </c>
      <c r="E2770" s="223">
        <v>19</v>
      </c>
      <c r="F2770" s="223">
        <v>7.17</v>
      </c>
      <c r="G2770" s="66" t="str">
        <f>IFERROR(VLOOKUP(B2770:B5810,'DOI TUONG'!$C$2:$E$1306,3,FALSE), "")</f>
        <v/>
      </c>
      <c r="H2770" s="66">
        <f t="shared" si="294"/>
        <v>0</v>
      </c>
      <c r="I2770" s="215">
        <f t="shared" si="295"/>
        <v>7.17</v>
      </c>
      <c r="J2770" s="223">
        <v>86</v>
      </c>
      <c r="K2770" s="66" t="str">
        <f t="shared" si="296"/>
        <v>Khá</v>
      </c>
      <c r="L2770" s="66">
        <f t="shared" si="297"/>
        <v>395000</v>
      </c>
      <c r="M2770" s="218" t="str">
        <f t="shared" si="298"/>
        <v/>
      </c>
      <c r="N2770" s="219" t="str">
        <f t="shared" si="299"/>
        <v/>
      </c>
      <c r="O2770" s="219">
        <f t="shared" si="300"/>
        <v>1</v>
      </c>
      <c r="Q2770" s="114">
        <v>1</v>
      </c>
    </row>
    <row r="2771" spans="1:17" ht="21.75" customHeight="1" x14ac:dyDescent="0.3">
      <c r="A2771" s="214">
        <f>SUBTOTAL(9,$Q$22:Q2770)+1</f>
        <v>2749</v>
      </c>
      <c r="B2771" s="223">
        <v>101130015</v>
      </c>
      <c r="C2771" s="223" t="s">
        <v>3238</v>
      </c>
      <c r="D2771" s="223" t="s">
        <v>157</v>
      </c>
      <c r="E2771" s="223">
        <v>16.5</v>
      </c>
      <c r="F2771" s="223">
        <v>7.17</v>
      </c>
      <c r="G2771" s="66" t="str">
        <f>IFERROR(VLOOKUP(B2771:B5811,'DOI TUONG'!$C$2:$E$1306,3,FALSE), "")</f>
        <v/>
      </c>
      <c r="H2771" s="66">
        <f t="shared" si="294"/>
        <v>0</v>
      </c>
      <c r="I2771" s="215">
        <f t="shared" si="295"/>
        <v>7.17</v>
      </c>
      <c r="J2771" s="223">
        <v>85</v>
      </c>
      <c r="K2771" s="66" t="str">
        <f t="shared" si="296"/>
        <v>Khá</v>
      </c>
      <c r="L2771" s="66">
        <f t="shared" si="297"/>
        <v>395000</v>
      </c>
      <c r="M2771" s="218" t="str">
        <f t="shared" si="298"/>
        <v/>
      </c>
      <c r="N2771" s="219" t="str">
        <f t="shared" si="299"/>
        <v/>
      </c>
      <c r="O2771" s="219">
        <f t="shared" si="300"/>
        <v>1</v>
      </c>
      <c r="Q2771" s="114">
        <v>1</v>
      </c>
    </row>
    <row r="2772" spans="1:17" ht="21.75" customHeight="1" x14ac:dyDescent="0.3">
      <c r="A2772" s="214">
        <f>SUBTOTAL(9,$Q$22:Q2771)+1</f>
        <v>2750</v>
      </c>
      <c r="B2772" s="223">
        <v>101130224</v>
      </c>
      <c r="C2772" s="223" t="s">
        <v>775</v>
      </c>
      <c r="D2772" s="223" t="s">
        <v>263</v>
      </c>
      <c r="E2772" s="223">
        <v>19.5</v>
      </c>
      <c r="F2772" s="223">
        <v>7.17</v>
      </c>
      <c r="G2772" s="66" t="str">
        <f>IFERROR(VLOOKUP(B2772:B5812,'DOI TUONG'!$C$2:$E$1306,3,FALSE), "")</f>
        <v/>
      </c>
      <c r="H2772" s="66">
        <f t="shared" si="294"/>
        <v>0</v>
      </c>
      <c r="I2772" s="215">
        <f t="shared" si="295"/>
        <v>7.17</v>
      </c>
      <c r="J2772" s="223">
        <v>85</v>
      </c>
      <c r="K2772" s="66" t="str">
        <f t="shared" si="296"/>
        <v>Khá</v>
      </c>
      <c r="L2772" s="66">
        <f t="shared" si="297"/>
        <v>395000</v>
      </c>
      <c r="M2772" s="218" t="str">
        <f t="shared" si="298"/>
        <v/>
      </c>
      <c r="N2772" s="219" t="str">
        <f t="shared" si="299"/>
        <v/>
      </c>
      <c r="O2772" s="219">
        <f t="shared" si="300"/>
        <v>1</v>
      </c>
      <c r="Q2772" s="114">
        <v>1</v>
      </c>
    </row>
    <row r="2773" spans="1:17" ht="21.75" customHeight="1" x14ac:dyDescent="0.3">
      <c r="A2773" s="214">
        <f>SUBTOTAL(9,$Q$22:Q2772)+1</f>
        <v>2751</v>
      </c>
      <c r="B2773" s="223">
        <v>110120164</v>
      </c>
      <c r="C2773" s="223" t="s">
        <v>1264</v>
      </c>
      <c r="D2773" s="223" t="s">
        <v>45</v>
      </c>
      <c r="E2773" s="223">
        <v>16.5</v>
      </c>
      <c r="F2773" s="223">
        <v>7.17</v>
      </c>
      <c r="G2773" s="66" t="str">
        <f>IFERROR(VLOOKUP(B2773:B5813,'DOI TUONG'!$C$2:$E$1306,3,FALSE), "")</f>
        <v/>
      </c>
      <c r="H2773" s="66">
        <f t="shared" si="294"/>
        <v>0</v>
      </c>
      <c r="I2773" s="215">
        <f t="shared" si="295"/>
        <v>7.17</v>
      </c>
      <c r="J2773" s="223">
        <v>85</v>
      </c>
      <c r="K2773" s="66" t="str">
        <f t="shared" si="296"/>
        <v>Khá</v>
      </c>
      <c r="L2773" s="66">
        <f t="shared" si="297"/>
        <v>395000</v>
      </c>
      <c r="M2773" s="218" t="str">
        <f t="shared" si="298"/>
        <v/>
      </c>
      <c r="N2773" s="219" t="str">
        <f t="shared" si="299"/>
        <v/>
      </c>
      <c r="O2773" s="219">
        <f t="shared" si="300"/>
        <v>1</v>
      </c>
      <c r="Q2773" s="114">
        <v>1</v>
      </c>
    </row>
    <row r="2774" spans="1:17" ht="21.75" customHeight="1" x14ac:dyDescent="0.3">
      <c r="A2774" s="214">
        <f>SUBTOTAL(9,$Q$22:Q2773)+1</f>
        <v>2752</v>
      </c>
      <c r="B2774" s="223">
        <v>110110424</v>
      </c>
      <c r="C2774" s="223" t="s">
        <v>3996</v>
      </c>
      <c r="D2774" s="223" t="s">
        <v>147</v>
      </c>
      <c r="E2774" s="223">
        <v>19</v>
      </c>
      <c r="F2774" s="223">
        <v>7.17</v>
      </c>
      <c r="G2774" s="66" t="str">
        <f>IFERROR(VLOOKUP(B2774:B5814,'DOI TUONG'!$C$2:$E$1306,3,FALSE), "")</f>
        <v/>
      </c>
      <c r="H2774" s="66">
        <f t="shared" ref="H2774:H2837" si="301">IF(G2774="UV ĐT",0.3, 0)+IF(G2774="UV HSV", 0.3, 0)+IF(G2774="PBT LCĐ", 0.3,0)+ IF(G2774="UV LCĐ", 0.2, 0)+IF(G2774="BT CĐ", 0.3,0)+ IF(G2774="PBT CĐ", 0.2,0)+ IF(G2774="CN CLB", 0.2,0)+ IF(G2774="CN DĐ", 0.2,0)+IF(G2774="TĐXK", 0.3, 0)+IF(G2774="PĐXK", 0.2, 0)+IF(G2774="LT", 0.3,0)+IF(G2774="LP", 0.2, 0)+IF(G2774="GK 0.2",0.2,0)+IF(G2774="GK 0.3", 0.3, 0)+IF(G2774="TB ĐD",0.3,0)+IF(G2774="PB ĐD",0.2,0)+IF(G2774="ĐT ĐTQ",0.3,0)+IF(G2774="ĐP ĐTQ",0.2,0)</f>
        <v>0</v>
      </c>
      <c r="I2774" s="215">
        <f t="shared" ref="I2774:I2837" si="302">F2774+H2774</f>
        <v>7.17</v>
      </c>
      <c r="J2774" s="223">
        <v>85</v>
      </c>
      <c r="K2774" s="66" t="str">
        <f t="shared" ref="K2774:K2837" si="303">IF(AND(I2774&gt;=9,J2774&gt;=90), "Xuất sắc", IF(AND(I2774&gt;=8,J2774&gt;=80), "Giỏi", "Khá"))</f>
        <v>Khá</v>
      </c>
      <c r="L2774" s="66">
        <f t="shared" ref="L2774:L2837" si="304">IF(K2774="Xuất sắc", 500000, IF(K2774="Giỏi", 450000, 395000))</f>
        <v>395000</v>
      </c>
      <c r="M2774" s="218" t="str">
        <f t="shared" si="298"/>
        <v/>
      </c>
      <c r="N2774" s="219" t="str">
        <f t="shared" si="299"/>
        <v/>
      </c>
      <c r="O2774" s="219">
        <f t="shared" si="300"/>
        <v>1</v>
      </c>
      <c r="Q2774" s="114">
        <v>1</v>
      </c>
    </row>
    <row r="2775" spans="1:17" ht="21.75" customHeight="1" x14ac:dyDescent="0.3">
      <c r="A2775" s="214">
        <f>SUBTOTAL(9,$Q$22:Q2774)+1</f>
        <v>2753</v>
      </c>
      <c r="B2775" s="223">
        <v>105140215</v>
      </c>
      <c r="C2775" s="223" t="s">
        <v>3527</v>
      </c>
      <c r="D2775" s="223" t="s">
        <v>1866</v>
      </c>
      <c r="E2775" s="223">
        <v>23</v>
      </c>
      <c r="F2775" s="223">
        <v>7.17</v>
      </c>
      <c r="G2775" s="66" t="str">
        <f>IFERROR(VLOOKUP(B2775:B5815,'DOI TUONG'!$C$2:$E$1306,3,FALSE), "")</f>
        <v/>
      </c>
      <c r="H2775" s="66">
        <f t="shared" si="301"/>
        <v>0</v>
      </c>
      <c r="I2775" s="215">
        <f t="shared" si="302"/>
        <v>7.17</v>
      </c>
      <c r="J2775" s="223">
        <v>84</v>
      </c>
      <c r="K2775" s="66" t="str">
        <f t="shared" si="303"/>
        <v>Khá</v>
      </c>
      <c r="L2775" s="66">
        <f t="shared" si="304"/>
        <v>395000</v>
      </c>
      <c r="M2775" s="218" t="str">
        <f t="shared" si="298"/>
        <v/>
      </c>
      <c r="N2775" s="219" t="str">
        <f t="shared" si="299"/>
        <v/>
      </c>
      <c r="O2775" s="219">
        <f t="shared" si="300"/>
        <v>1</v>
      </c>
      <c r="Q2775" s="114">
        <v>1</v>
      </c>
    </row>
    <row r="2776" spans="1:17" ht="21.75" customHeight="1" x14ac:dyDescent="0.3">
      <c r="A2776" s="214">
        <f>SUBTOTAL(9,$Q$22:Q2775)+1</f>
        <v>2754</v>
      </c>
      <c r="B2776" s="223">
        <v>101140067</v>
      </c>
      <c r="C2776" s="223" t="s">
        <v>3239</v>
      </c>
      <c r="D2776" s="223" t="s">
        <v>1739</v>
      </c>
      <c r="E2776" s="223">
        <v>22</v>
      </c>
      <c r="F2776" s="223">
        <v>7.17</v>
      </c>
      <c r="G2776" s="66" t="str">
        <f>IFERROR(VLOOKUP(B2776:B5816,'DOI TUONG'!$C$2:$E$1306,3,FALSE), "")</f>
        <v/>
      </c>
      <c r="H2776" s="66">
        <f t="shared" si="301"/>
        <v>0</v>
      </c>
      <c r="I2776" s="215">
        <f t="shared" si="302"/>
        <v>7.17</v>
      </c>
      <c r="J2776" s="223">
        <v>83</v>
      </c>
      <c r="K2776" s="66" t="str">
        <f t="shared" si="303"/>
        <v>Khá</v>
      </c>
      <c r="L2776" s="66">
        <f t="shared" si="304"/>
        <v>395000</v>
      </c>
      <c r="M2776" s="218" t="str">
        <f t="shared" si="298"/>
        <v/>
      </c>
      <c r="N2776" s="219" t="str">
        <f t="shared" si="299"/>
        <v/>
      </c>
      <c r="O2776" s="219">
        <f t="shared" si="300"/>
        <v>1</v>
      </c>
      <c r="Q2776" s="114">
        <v>1</v>
      </c>
    </row>
    <row r="2777" spans="1:17" ht="21.75" customHeight="1" x14ac:dyDescent="0.3">
      <c r="A2777" s="214">
        <f>SUBTOTAL(9,$Q$22:Q2776)+1</f>
        <v>2755</v>
      </c>
      <c r="B2777" s="223">
        <v>110110093</v>
      </c>
      <c r="C2777" s="223" t="s">
        <v>1700</v>
      </c>
      <c r="D2777" s="223" t="s">
        <v>214</v>
      </c>
      <c r="E2777" s="223">
        <v>18</v>
      </c>
      <c r="F2777" s="223">
        <v>7.17</v>
      </c>
      <c r="G2777" s="66" t="str">
        <f>IFERROR(VLOOKUP(B2777:B5817,'DOI TUONG'!$C$2:$E$1306,3,FALSE), "")</f>
        <v/>
      </c>
      <c r="H2777" s="66">
        <f t="shared" si="301"/>
        <v>0</v>
      </c>
      <c r="I2777" s="215">
        <f t="shared" si="302"/>
        <v>7.17</v>
      </c>
      <c r="J2777" s="223">
        <v>82</v>
      </c>
      <c r="K2777" s="66" t="str">
        <f t="shared" si="303"/>
        <v>Khá</v>
      </c>
      <c r="L2777" s="66">
        <f t="shared" si="304"/>
        <v>395000</v>
      </c>
      <c r="M2777" s="218" t="str">
        <f t="shared" si="298"/>
        <v/>
      </c>
      <c r="N2777" s="219" t="str">
        <f t="shared" si="299"/>
        <v/>
      </c>
      <c r="O2777" s="219">
        <f t="shared" si="300"/>
        <v>1</v>
      </c>
      <c r="Q2777" s="114">
        <v>1</v>
      </c>
    </row>
    <row r="2778" spans="1:17" ht="21.75" customHeight="1" x14ac:dyDescent="0.3">
      <c r="A2778" s="214">
        <f>SUBTOTAL(9,$Q$22:Q2777)+1</f>
        <v>2756</v>
      </c>
      <c r="B2778" s="223">
        <v>101120175</v>
      </c>
      <c r="C2778" s="223" t="s">
        <v>3240</v>
      </c>
      <c r="D2778" s="223" t="s">
        <v>343</v>
      </c>
      <c r="E2778" s="223">
        <v>17.5</v>
      </c>
      <c r="F2778" s="223">
        <v>7.17</v>
      </c>
      <c r="G2778" s="66" t="str">
        <f>IFERROR(VLOOKUP(B2778:B5818,'DOI TUONG'!$C$2:$E$1306,3,FALSE), "")</f>
        <v/>
      </c>
      <c r="H2778" s="66">
        <f t="shared" si="301"/>
        <v>0</v>
      </c>
      <c r="I2778" s="215">
        <f t="shared" si="302"/>
        <v>7.17</v>
      </c>
      <c r="J2778" s="223">
        <v>81</v>
      </c>
      <c r="K2778" s="66" t="str">
        <f t="shared" si="303"/>
        <v>Khá</v>
      </c>
      <c r="L2778" s="66">
        <f t="shared" si="304"/>
        <v>395000</v>
      </c>
      <c r="M2778" s="218" t="str">
        <f t="shared" si="298"/>
        <v/>
      </c>
      <c r="N2778" s="219" t="str">
        <f t="shared" si="299"/>
        <v/>
      </c>
      <c r="O2778" s="219">
        <f t="shared" si="300"/>
        <v>1</v>
      </c>
      <c r="Q2778" s="114">
        <v>1</v>
      </c>
    </row>
    <row r="2779" spans="1:17" ht="21.75" customHeight="1" x14ac:dyDescent="0.3">
      <c r="A2779" s="214">
        <f>SUBTOTAL(9,$Q$22:Q2778)+1</f>
        <v>2757</v>
      </c>
      <c r="B2779" s="223">
        <v>105140023</v>
      </c>
      <c r="C2779" s="223" t="s">
        <v>3528</v>
      </c>
      <c r="D2779" s="223" t="s">
        <v>1884</v>
      </c>
      <c r="E2779" s="223">
        <v>23</v>
      </c>
      <c r="F2779" s="223">
        <v>7.17</v>
      </c>
      <c r="G2779" s="66" t="str">
        <f>IFERROR(VLOOKUP(B2779:B5819,'DOI TUONG'!$C$2:$E$1306,3,FALSE), "")</f>
        <v/>
      </c>
      <c r="H2779" s="66">
        <f t="shared" si="301"/>
        <v>0</v>
      </c>
      <c r="I2779" s="215">
        <f t="shared" si="302"/>
        <v>7.17</v>
      </c>
      <c r="J2779" s="223">
        <v>80</v>
      </c>
      <c r="K2779" s="66" t="str">
        <f t="shared" si="303"/>
        <v>Khá</v>
      </c>
      <c r="L2779" s="66">
        <f t="shared" si="304"/>
        <v>395000</v>
      </c>
      <c r="M2779" s="218" t="str">
        <f t="shared" si="298"/>
        <v/>
      </c>
      <c r="N2779" s="219" t="str">
        <f t="shared" si="299"/>
        <v/>
      </c>
      <c r="O2779" s="219">
        <f t="shared" si="300"/>
        <v>1</v>
      </c>
      <c r="Q2779" s="114">
        <v>1</v>
      </c>
    </row>
    <row r="2780" spans="1:17" ht="21.75" customHeight="1" x14ac:dyDescent="0.3">
      <c r="A2780" s="214">
        <f>SUBTOTAL(9,$Q$22:Q2779)+1</f>
        <v>2758</v>
      </c>
      <c r="B2780" s="223">
        <v>106110171</v>
      </c>
      <c r="C2780" s="223" t="s">
        <v>3568</v>
      </c>
      <c r="D2780" s="223" t="s">
        <v>196</v>
      </c>
      <c r="E2780" s="223">
        <v>18</v>
      </c>
      <c r="F2780" s="223">
        <v>7.16</v>
      </c>
      <c r="G2780" s="66" t="str">
        <f>IFERROR(VLOOKUP(B2780:B5820,'DOI TUONG'!$C$2:$E$1306,3,FALSE), "")</f>
        <v/>
      </c>
      <c r="H2780" s="66">
        <f t="shared" si="301"/>
        <v>0</v>
      </c>
      <c r="I2780" s="215">
        <f t="shared" si="302"/>
        <v>7.16</v>
      </c>
      <c r="J2780" s="223">
        <v>88</v>
      </c>
      <c r="K2780" s="66" t="str">
        <f t="shared" si="303"/>
        <v>Khá</v>
      </c>
      <c r="L2780" s="66">
        <f t="shared" si="304"/>
        <v>395000</v>
      </c>
      <c r="M2780" s="218" t="str">
        <f t="shared" ref="M2780:M2843" si="305">IF(K2780="Xuất sắc",1,"")</f>
        <v/>
      </c>
      <c r="N2780" s="219" t="str">
        <f t="shared" ref="N2780:N2843" si="306">IF(K2780="Giỏi",1,"")</f>
        <v/>
      </c>
      <c r="O2780" s="219">
        <f t="shared" ref="O2780:O2843" si="307">IF(K2780="Khá",1,"")</f>
        <v>1</v>
      </c>
      <c r="Q2780" s="114">
        <v>1</v>
      </c>
    </row>
    <row r="2781" spans="1:17" ht="21.75" customHeight="1" x14ac:dyDescent="0.3">
      <c r="A2781" s="214">
        <f>SUBTOTAL(9,$Q$22:Q2780)+1</f>
        <v>2759</v>
      </c>
      <c r="B2781" s="223">
        <v>118130060</v>
      </c>
      <c r="C2781" s="223" t="s">
        <v>3851</v>
      </c>
      <c r="D2781" s="223" t="s">
        <v>298</v>
      </c>
      <c r="E2781" s="223">
        <v>19</v>
      </c>
      <c r="F2781" s="223">
        <v>7.16</v>
      </c>
      <c r="G2781" s="66" t="str">
        <f>IFERROR(VLOOKUP(B2781:B5821,'DOI TUONG'!$C$2:$E$1306,3,FALSE), "")</f>
        <v/>
      </c>
      <c r="H2781" s="66">
        <f t="shared" si="301"/>
        <v>0</v>
      </c>
      <c r="I2781" s="215">
        <f t="shared" si="302"/>
        <v>7.16</v>
      </c>
      <c r="J2781" s="223">
        <v>88</v>
      </c>
      <c r="K2781" s="66" t="str">
        <f t="shared" si="303"/>
        <v>Khá</v>
      </c>
      <c r="L2781" s="66">
        <f t="shared" si="304"/>
        <v>395000</v>
      </c>
      <c r="M2781" s="218" t="str">
        <f t="shared" si="305"/>
        <v/>
      </c>
      <c r="N2781" s="219" t="str">
        <f t="shared" si="306"/>
        <v/>
      </c>
      <c r="O2781" s="219">
        <f t="shared" si="307"/>
        <v>1</v>
      </c>
      <c r="Q2781" s="114">
        <v>1</v>
      </c>
    </row>
    <row r="2782" spans="1:17" ht="21.75" customHeight="1" x14ac:dyDescent="0.3">
      <c r="A2782" s="214">
        <f>SUBTOTAL(9,$Q$22:Q2781)+1</f>
        <v>2760</v>
      </c>
      <c r="B2782" s="223">
        <v>118120105</v>
      </c>
      <c r="C2782" s="223" t="s">
        <v>3852</v>
      </c>
      <c r="D2782" s="223" t="s">
        <v>80</v>
      </c>
      <c r="E2782" s="223">
        <v>19</v>
      </c>
      <c r="F2782" s="223">
        <v>7.16</v>
      </c>
      <c r="G2782" s="66" t="str">
        <f>IFERROR(VLOOKUP(B2782:B5822,'DOI TUONG'!$C$2:$E$1306,3,FALSE), "")</f>
        <v/>
      </c>
      <c r="H2782" s="66">
        <f t="shared" si="301"/>
        <v>0</v>
      </c>
      <c r="I2782" s="215">
        <f t="shared" si="302"/>
        <v>7.16</v>
      </c>
      <c r="J2782" s="223">
        <v>88</v>
      </c>
      <c r="K2782" s="66" t="str">
        <f t="shared" si="303"/>
        <v>Khá</v>
      </c>
      <c r="L2782" s="66">
        <f t="shared" si="304"/>
        <v>395000</v>
      </c>
      <c r="M2782" s="218" t="str">
        <f t="shared" si="305"/>
        <v/>
      </c>
      <c r="N2782" s="219" t="str">
        <f t="shared" si="306"/>
        <v/>
      </c>
      <c r="O2782" s="219">
        <f t="shared" si="307"/>
        <v>1</v>
      </c>
      <c r="Q2782" s="114">
        <v>1</v>
      </c>
    </row>
    <row r="2783" spans="1:17" ht="21.75" customHeight="1" x14ac:dyDescent="0.3">
      <c r="A2783" s="214">
        <f>SUBTOTAL(9,$Q$22:Q2782)+1</f>
        <v>2761</v>
      </c>
      <c r="B2783" s="223">
        <v>107120149</v>
      </c>
      <c r="C2783" s="223" t="s">
        <v>3672</v>
      </c>
      <c r="D2783" s="223" t="s">
        <v>29</v>
      </c>
      <c r="E2783" s="223">
        <v>14</v>
      </c>
      <c r="F2783" s="223">
        <v>7.16</v>
      </c>
      <c r="G2783" s="66" t="str">
        <f>IFERROR(VLOOKUP(B2783:B5823,'DOI TUONG'!$C$2:$E$1306,3,FALSE), "")</f>
        <v/>
      </c>
      <c r="H2783" s="66">
        <f t="shared" si="301"/>
        <v>0</v>
      </c>
      <c r="I2783" s="215">
        <f t="shared" si="302"/>
        <v>7.16</v>
      </c>
      <c r="J2783" s="223">
        <v>87</v>
      </c>
      <c r="K2783" s="66" t="str">
        <f t="shared" si="303"/>
        <v>Khá</v>
      </c>
      <c r="L2783" s="66">
        <f t="shared" si="304"/>
        <v>395000</v>
      </c>
      <c r="M2783" s="218" t="str">
        <f t="shared" si="305"/>
        <v/>
      </c>
      <c r="N2783" s="219" t="str">
        <f t="shared" si="306"/>
        <v/>
      </c>
      <c r="O2783" s="219">
        <f t="shared" si="307"/>
        <v>1</v>
      </c>
      <c r="Q2783" s="114">
        <v>1</v>
      </c>
    </row>
    <row r="2784" spans="1:17" ht="21.75" customHeight="1" x14ac:dyDescent="0.3">
      <c r="A2784" s="214">
        <f>SUBTOTAL(9,$Q$22:Q2783)+1</f>
        <v>2762</v>
      </c>
      <c r="B2784" s="223">
        <v>102110252</v>
      </c>
      <c r="C2784" s="223" t="s">
        <v>1856</v>
      </c>
      <c r="D2784" s="223" t="s">
        <v>205</v>
      </c>
      <c r="E2784" s="223">
        <v>16</v>
      </c>
      <c r="F2784" s="223">
        <v>7.16</v>
      </c>
      <c r="G2784" s="66" t="str">
        <f>IFERROR(VLOOKUP(B2784:B5824,'DOI TUONG'!$C$2:$E$1306,3,FALSE), "")</f>
        <v/>
      </c>
      <c r="H2784" s="66">
        <f t="shared" si="301"/>
        <v>0</v>
      </c>
      <c r="I2784" s="215">
        <f t="shared" si="302"/>
        <v>7.16</v>
      </c>
      <c r="J2784" s="223">
        <v>85</v>
      </c>
      <c r="K2784" s="66" t="str">
        <f t="shared" si="303"/>
        <v>Khá</v>
      </c>
      <c r="L2784" s="66">
        <f t="shared" si="304"/>
        <v>395000</v>
      </c>
      <c r="M2784" s="218" t="str">
        <f t="shared" si="305"/>
        <v/>
      </c>
      <c r="N2784" s="219" t="str">
        <f t="shared" si="306"/>
        <v/>
      </c>
      <c r="O2784" s="219">
        <f t="shared" si="307"/>
        <v>1</v>
      </c>
      <c r="Q2784" s="114">
        <v>1</v>
      </c>
    </row>
    <row r="2785" spans="1:17" ht="21.75" customHeight="1" x14ac:dyDescent="0.3">
      <c r="A2785" s="214">
        <f>SUBTOTAL(9,$Q$22:Q2784)+1</f>
        <v>2763</v>
      </c>
      <c r="B2785" s="223">
        <v>107120111</v>
      </c>
      <c r="C2785" s="223" t="s">
        <v>3673</v>
      </c>
      <c r="D2785" s="223" t="s">
        <v>29</v>
      </c>
      <c r="E2785" s="223">
        <v>17</v>
      </c>
      <c r="F2785" s="223">
        <v>7.16</v>
      </c>
      <c r="G2785" s="66" t="str">
        <f>IFERROR(VLOOKUP(B2785:B5825,'DOI TUONG'!$C$2:$E$1306,3,FALSE), "")</f>
        <v/>
      </c>
      <c r="H2785" s="66">
        <f t="shared" si="301"/>
        <v>0</v>
      </c>
      <c r="I2785" s="215">
        <f t="shared" si="302"/>
        <v>7.16</v>
      </c>
      <c r="J2785" s="223">
        <v>85</v>
      </c>
      <c r="K2785" s="66" t="str">
        <f t="shared" si="303"/>
        <v>Khá</v>
      </c>
      <c r="L2785" s="66">
        <f t="shared" si="304"/>
        <v>395000</v>
      </c>
      <c r="M2785" s="218" t="str">
        <f t="shared" si="305"/>
        <v/>
      </c>
      <c r="N2785" s="219" t="str">
        <f t="shared" si="306"/>
        <v/>
      </c>
      <c r="O2785" s="219">
        <f t="shared" si="307"/>
        <v>1</v>
      </c>
      <c r="Q2785" s="114">
        <v>1</v>
      </c>
    </row>
    <row r="2786" spans="1:17" ht="21.75" customHeight="1" x14ac:dyDescent="0.3">
      <c r="A2786" s="214">
        <f>SUBTOTAL(9,$Q$22:Q2785)+1</f>
        <v>2764</v>
      </c>
      <c r="B2786" s="223">
        <v>107140253</v>
      </c>
      <c r="C2786" s="223" t="s">
        <v>3674</v>
      </c>
      <c r="D2786" s="223" t="s">
        <v>2000</v>
      </c>
      <c r="E2786" s="223">
        <v>18</v>
      </c>
      <c r="F2786" s="223">
        <v>7.16</v>
      </c>
      <c r="G2786" s="66" t="str">
        <f>IFERROR(VLOOKUP(B2786:B5826,'DOI TUONG'!$C$2:$E$1306,3,FALSE), "")</f>
        <v/>
      </c>
      <c r="H2786" s="66">
        <f t="shared" si="301"/>
        <v>0</v>
      </c>
      <c r="I2786" s="215">
        <f t="shared" si="302"/>
        <v>7.16</v>
      </c>
      <c r="J2786" s="223">
        <v>85</v>
      </c>
      <c r="K2786" s="66" t="str">
        <f t="shared" si="303"/>
        <v>Khá</v>
      </c>
      <c r="L2786" s="66">
        <f t="shared" si="304"/>
        <v>395000</v>
      </c>
      <c r="M2786" s="218" t="str">
        <f t="shared" si="305"/>
        <v/>
      </c>
      <c r="N2786" s="219" t="str">
        <f t="shared" si="306"/>
        <v/>
      </c>
      <c r="O2786" s="219">
        <f t="shared" si="307"/>
        <v>1</v>
      </c>
      <c r="Q2786" s="114">
        <v>1</v>
      </c>
    </row>
    <row r="2787" spans="1:17" ht="21.75" customHeight="1" x14ac:dyDescent="0.3">
      <c r="A2787" s="214">
        <f>SUBTOTAL(9,$Q$22:Q2786)+1</f>
        <v>2765</v>
      </c>
      <c r="B2787" s="223">
        <v>109120201</v>
      </c>
      <c r="C2787" s="223" t="s">
        <v>3893</v>
      </c>
      <c r="D2787" s="223" t="s">
        <v>158</v>
      </c>
      <c r="E2787" s="223">
        <v>17</v>
      </c>
      <c r="F2787" s="223">
        <v>7.16</v>
      </c>
      <c r="G2787" s="66" t="str">
        <f>IFERROR(VLOOKUP(B2787:B5827,'DOI TUONG'!$C$2:$E$1306,3,FALSE), "")</f>
        <v/>
      </c>
      <c r="H2787" s="66">
        <f t="shared" si="301"/>
        <v>0</v>
      </c>
      <c r="I2787" s="215">
        <f t="shared" si="302"/>
        <v>7.16</v>
      </c>
      <c r="J2787" s="223">
        <v>85</v>
      </c>
      <c r="K2787" s="66" t="str">
        <f t="shared" si="303"/>
        <v>Khá</v>
      </c>
      <c r="L2787" s="66">
        <f t="shared" si="304"/>
        <v>395000</v>
      </c>
      <c r="M2787" s="218" t="str">
        <f t="shared" si="305"/>
        <v/>
      </c>
      <c r="N2787" s="219" t="str">
        <f t="shared" si="306"/>
        <v/>
      </c>
      <c r="O2787" s="219">
        <f t="shared" si="307"/>
        <v>1</v>
      </c>
      <c r="Q2787" s="114">
        <v>1</v>
      </c>
    </row>
    <row r="2788" spans="1:17" ht="21.75" customHeight="1" x14ac:dyDescent="0.3">
      <c r="A2788" s="214">
        <f>SUBTOTAL(9,$Q$22:Q2787)+1</f>
        <v>2766</v>
      </c>
      <c r="B2788" s="223">
        <v>102110307</v>
      </c>
      <c r="C2788" s="223" t="s">
        <v>3404</v>
      </c>
      <c r="D2788" s="223" t="s">
        <v>145</v>
      </c>
      <c r="E2788" s="223">
        <v>16</v>
      </c>
      <c r="F2788" s="223">
        <v>7.16</v>
      </c>
      <c r="G2788" s="66" t="str">
        <f>IFERROR(VLOOKUP(B2788:B5828,'DOI TUONG'!$C$2:$E$1306,3,FALSE), "")</f>
        <v/>
      </c>
      <c r="H2788" s="66">
        <f t="shared" si="301"/>
        <v>0</v>
      </c>
      <c r="I2788" s="215">
        <f t="shared" si="302"/>
        <v>7.16</v>
      </c>
      <c r="J2788" s="223">
        <v>83</v>
      </c>
      <c r="K2788" s="66" t="str">
        <f t="shared" si="303"/>
        <v>Khá</v>
      </c>
      <c r="L2788" s="66">
        <f t="shared" si="304"/>
        <v>395000</v>
      </c>
      <c r="M2788" s="218" t="str">
        <f t="shared" si="305"/>
        <v/>
      </c>
      <c r="N2788" s="219" t="str">
        <f t="shared" si="306"/>
        <v/>
      </c>
      <c r="O2788" s="219">
        <f t="shared" si="307"/>
        <v>1</v>
      </c>
      <c r="Q2788" s="114">
        <v>1</v>
      </c>
    </row>
    <row r="2789" spans="1:17" ht="21.75" customHeight="1" x14ac:dyDescent="0.3">
      <c r="A2789" s="214">
        <f>SUBTOTAL(9,$Q$22:Q2788)+1</f>
        <v>2767</v>
      </c>
      <c r="B2789" s="223">
        <v>109130053</v>
      </c>
      <c r="C2789" s="223" t="s">
        <v>1164</v>
      </c>
      <c r="D2789" s="223" t="s">
        <v>257</v>
      </c>
      <c r="E2789" s="223">
        <v>16.5</v>
      </c>
      <c r="F2789" s="223">
        <v>7.16</v>
      </c>
      <c r="G2789" s="66" t="str">
        <f>IFERROR(VLOOKUP(B2789:B5829,'DOI TUONG'!$C$2:$E$1306,3,FALSE), "")</f>
        <v/>
      </c>
      <c r="H2789" s="66">
        <f t="shared" si="301"/>
        <v>0</v>
      </c>
      <c r="I2789" s="215">
        <f t="shared" si="302"/>
        <v>7.16</v>
      </c>
      <c r="J2789" s="223">
        <v>83</v>
      </c>
      <c r="K2789" s="66" t="str">
        <f t="shared" si="303"/>
        <v>Khá</v>
      </c>
      <c r="L2789" s="66">
        <f t="shared" si="304"/>
        <v>395000</v>
      </c>
      <c r="M2789" s="218" t="str">
        <f t="shared" si="305"/>
        <v/>
      </c>
      <c r="N2789" s="219" t="str">
        <f t="shared" si="306"/>
        <v/>
      </c>
      <c r="O2789" s="219">
        <f t="shared" si="307"/>
        <v>1</v>
      </c>
      <c r="Q2789" s="114">
        <v>1</v>
      </c>
    </row>
    <row r="2790" spans="1:17" ht="21.75" customHeight="1" x14ac:dyDescent="0.3">
      <c r="A2790" s="214">
        <f>SUBTOTAL(9,$Q$22:Q2789)+1</f>
        <v>2768</v>
      </c>
      <c r="B2790" s="223">
        <v>109130205</v>
      </c>
      <c r="C2790" s="223" t="s">
        <v>1626</v>
      </c>
      <c r="D2790" s="223" t="s">
        <v>243</v>
      </c>
      <c r="E2790" s="223">
        <v>18.5</v>
      </c>
      <c r="F2790" s="223">
        <v>7.16</v>
      </c>
      <c r="G2790" s="66" t="str">
        <f>IFERROR(VLOOKUP(B2790:B5830,'DOI TUONG'!$C$2:$E$1306,3,FALSE), "")</f>
        <v/>
      </c>
      <c r="H2790" s="66">
        <f t="shared" si="301"/>
        <v>0</v>
      </c>
      <c r="I2790" s="215">
        <f t="shared" si="302"/>
        <v>7.16</v>
      </c>
      <c r="J2790" s="223">
        <v>83</v>
      </c>
      <c r="K2790" s="66" t="str">
        <f t="shared" si="303"/>
        <v>Khá</v>
      </c>
      <c r="L2790" s="66">
        <f t="shared" si="304"/>
        <v>395000</v>
      </c>
      <c r="M2790" s="218" t="str">
        <f t="shared" si="305"/>
        <v/>
      </c>
      <c r="N2790" s="219" t="str">
        <f t="shared" si="306"/>
        <v/>
      </c>
      <c r="O2790" s="219">
        <f t="shared" si="307"/>
        <v>1</v>
      </c>
      <c r="Q2790" s="114">
        <v>1</v>
      </c>
    </row>
    <row r="2791" spans="1:17" ht="21.75" customHeight="1" x14ac:dyDescent="0.3">
      <c r="A2791" s="214">
        <f>SUBTOTAL(9,$Q$22:Q2790)+1</f>
        <v>2769</v>
      </c>
      <c r="B2791" s="223">
        <v>101120356</v>
      </c>
      <c r="C2791" s="223" t="s">
        <v>3241</v>
      </c>
      <c r="D2791" s="223" t="s">
        <v>345</v>
      </c>
      <c r="E2791" s="223">
        <v>17</v>
      </c>
      <c r="F2791" s="223">
        <v>7.16</v>
      </c>
      <c r="G2791" s="66" t="str">
        <f>IFERROR(VLOOKUP(B2791:B5831,'DOI TUONG'!$C$2:$E$1306,3,FALSE), "")</f>
        <v/>
      </c>
      <c r="H2791" s="66">
        <f t="shared" si="301"/>
        <v>0</v>
      </c>
      <c r="I2791" s="215">
        <f t="shared" si="302"/>
        <v>7.16</v>
      </c>
      <c r="J2791" s="223">
        <v>82</v>
      </c>
      <c r="K2791" s="66" t="str">
        <f t="shared" si="303"/>
        <v>Khá</v>
      </c>
      <c r="L2791" s="66">
        <f t="shared" si="304"/>
        <v>395000</v>
      </c>
      <c r="M2791" s="218" t="str">
        <f t="shared" si="305"/>
        <v/>
      </c>
      <c r="N2791" s="219" t="str">
        <f t="shared" si="306"/>
        <v/>
      </c>
      <c r="O2791" s="219">
        <f t="shared" si="307"/>
        <v>1</v>
      </c>
      <c r="Q2791" s="114">
        <v>1</v>
      </c>
    </row>
    <row r="2792" spans="1:17" ht="21.75" customHeight="1" x14ac:dyDescent="0.3">
      <c r="A2792" s="214">
        <f>SUBTOTAL(9,$Q$22:Q2791)+1</f>
        <v>2770</v>
      </c>
      <c r="B2792" s="223">
        <v>109110270</v>
      </c>
      <c r="C2792" s="223" t="s">
        <v>1464</v>
      </c>
      <c r="D2792" s="223" t="s">
        <v>194</v>
      </c>
      <c r="E2792" s="223">
        <v>18.5</v>
      </c>
      <c r="F2792" s="223">
        <v>7.16</v>
      </c>
      <c r="G2792" s="66" t="str">
        <f>IFERROR(VLOOKUP(B2792:B5832,'DOI TUONG'!$C$2:$E$1306,3,FALSE), "")</f>
        <v/>
      </c>
      <c r="H2792" s="66">
        <f t="shared" si="301"/>
        <v>0</v>
      </c>
      <c r="I2792" s="215">
        <f t="shared" si="302"/>
        <v>7.16</v>
      </c>
      <c r="J2792" s="223">
        <v>82</v>
      </c>
      <c r="K2792" s="66" t="str">
        <f t="shared" si="303"/>
        <v>Khá</v>
      </c>
      <c r="L2792" s="66">
        <f t="shared" si="304"/>
        <v>395000</v>
      </c>
      <c r="M2792" s="218" t="str">
        <f t="shared" si="305"/>
        <v/>
      </c>
      <c r="N2792" s="219" t="str">
        <f t="shared" si="306"/>
        <v/>
      </c>
      <c r="O2792" s="219">
        <f t="shared" si="307"/>
        <v>1</v>
      </c>
      <c r="Q2792" s="114">
        <v>1</v>
      </c>
    </row>
    <row r="2793" spans="1:17" ht="21.75" customHeight="1" x14ac:dyDescent="0.3">
      <c r="A2793" s="214">
        <f>SUBTOTAL(9,$Q$22:Q2792)+1</f>
        <v>2771</v>
      </c>
      <c r="B2793" s="223">
        <v>104140115</v>
      </c>
      <c r="C2793" s="223" t="s">
        <v>3125</v>
      </c>
      <c r="D2793" s="223" t="s">
        <v>1714</v>
      </c>
      <c r="E2793" s="223">
        <v>21</v>
      </c>
      <c r="F2793" s="223">
        <v>7.16</v>
      </c>
      <c r="G2793" s="66" t="str">
        <f>IFERROR(VLOOKUP(B2793:B5833,'DOI TUONG'!$C$2:$E$1306,3,FALSE), "")</f>
        <v/>
      </c>
      <c r="H2793" s="66">
        <f t="shared" si="301"/>
        <v>0</v>
      </c>
      <c r="I2793" s="215">
        <f t="shared" si="302"/>
        <v>7.16</v>
      </c>
      <c r="J2793" s="223">
        <v>81</v>
      </c>
      <c r="K2793" s="66" t="str">
        <f t="shared" si="303"/>
        <v>Khá</v>
      </c>
      <c r="L2793" s="66">
        <f t="shared" si="304"/>
        <v>395000</v>
      </c>
      <c r="M2793" s="218" t="str">
        <f t="shared" si="305"/>
        <v/>
      </c>
      <c r="N2793" s="219" t="str">
        <f t="shared" si="306"/>
        <v/>
      </c>
      <c r="O2793" s="219">
        <f t="shared" si="307"/>
        <v>1</v>
      </c>
      <c r="Q2793" s="114">
        <v>1</v>
      </c>
    </row>
    <row r="2794" spans="1:17" ht="21.75" customHeight="1" x14ac:dyDescent="0.3">
      <c r="A2794" s="214">
        <f>SUBTOTAL(9,$Q$22:Q2793)+1</f>
        <v>2772</v>
      </c>
      <c r="B2794" s="223">
        <v>101120245</v>
      </c>
      <c r="C2794" s="223" t="s">
        <v>3242</v>
      </c>
      <c r="D2794" s="223" t="s">
        <v>101</v>
      </c>
      <c r="E2794" s="223">
        <v>21.5</v>
      </c>
      <c r="F2794" s="223">
        <v>7.16</v>
      </c>
      <c r="G2794" s="66" t="str">
        <f>IFERROR(VLOOKUP(B2794:B5834,'DOI TUONG'!$C$2:$E$1306,3,FALSE), "")</f>
        <v/>
      </c>
      <c r="H2794" s="66">
        <f t="shared" si="301"/>
        <v>0</v>
      </c>
      <c r="I2794" s="215">
        <f t="shared" si="302"/>
        <v>7.16</v>
      </c>
      <c r="J2794" s="223">
        <v>81</v>
      </c>
      <c r="K2794" s="66" t="str">
        <f t="shared" si="303"/>
        <v>Khá</v>
      </c>
      <c r="L2794" s="66">
        <f t="shared" si="304"/>
        <v>395000</v>
      </c>
      <c r="M2794" s="218" t="str">
        <f t="shared" si="305"/>
        <v/>
      </c>
      <c r="N2794" s="219" t="str">
        <f t="shared" si="306"/>
        <v/>
      </c>
      <c r="O2794" s="219">
        <f t="shared" si="307"/>
        <v>1</v>
      </c>
      <c r="Q2794" s="114">
        <v>1</v>
      </c>
    </row>
    <row r="2795" spans="1:17" ht="21.75" customHeight="1" x14ac:dyDescent="0.3">
      <c r="A2795" s="214">
        <f>SUBTOTAL(9,$Q$22:Q2794)+1</f>
        <v>2773</v>
      </c>
      <c r="B2795" s="223">
        <v>109140144</v>
      </c>
      <c r="C2795" s="223" t="s">
        <v>3894</v>
      </c>
      <c r="D2795" s="223" t="s">
        <v>2262</v>
      </c>
      <c r="E2795" s="223">
        <v>20</v>
      </c>
      <c r="F2795" s="223">
        <v>7.16</v>
      </c>
      <c r="G2795" s="66" t="str">
        <f>IFERROR(VLOOKUP(B2795:B5835,'DOI TUONG'!$C$2:$E$1306,3,FALSE), "")</f>
        <v/>
      </c>
      <c r="H2795" s="66">
        <f t="shared" si="301"/>
        <v>0</v>
      </c>
      <c r="I2795" s="215">
        <f t="shared" si="302"/>
        <v>7.16</v>
      </c>
      <c r="J2795" s="223">
        <v>78</v>
      </c>
      <c r="K2795" s="66" t="str">
        <f t="shared" si="303"/>
        <v>Khá</v>
      </c>
      <c r="L2795" s="66">
        <f t="shared" si="304"/>
        <v>395000</v>
      </c>
      <c r="M2795" s="218" t="str">
        <f t="shared" si="305"/>
        <v/>
      </c>
      <c r="N2795" s="219" t="str">
        <f t="shared" si="306"/>
        <v/>
      </c>
      <c r="O2795" s="219">
        <f t="shared" si="307"/>
        <v>1</v>
      </c>
      <c r="Q2795" s="114">
        <v>1</v>
      </c>
    </row>
    <row r="2796" spans="1:17" ht="21.75" customHeight="1" x14ac:dyDescent="0.3">
      <c r="A2796" s="214">
        <f>SUBTOTAL(9,$Q$22:Q2795)+1</f>
        <v>2774</v>
      </c>
      <c r="B2796" s="223">
        <v>110110282</v>
      </c>
      <c r="C2796" s="223" t="s">
        <v>3997</v>
      </c>
      <c r="D2796" s="223" t="s">
        <v>175</v>
      </c>
      <c r="E2796" s="223">
        <v>19</v>
      </c>
      <c r="F2796" s="223">
        <v>7.15</v>
      </c>
      <c r="G2796" s="66" t="str">
        <f>IFERROR(VLOOKUP(B2796:B5836,'DOI TUONG'!$C$2:$E$1306,3,FALSE), "")</f>
        <v/>
      </c>
      <c r="H2796" s="66">
        <f t="shared" si="301"/>
        <v>0</v>
      </c>
      <c r="I2796" s="215">
        <f t="shared" si="302"/>
        <v>7.15</v>
      </c>
      <c r="J2796" s="223">
        <v>90</v>
      </c>
      <c r="K2796" s="66" t="str">
        <f t="shared" si="303"/>
        <v>Khá</v>
      </c>
      <c r="L2796" s="66">
        <f t="shared" si="304"/>
        <v>395000</v>
      </c>
      <c r="M2796" s="218" t="str">
        <f t="shared" si="305"/>
        <v/>
      </c>
      <c r="N2796" s="219" t="str">
        <f t="shared" si="306"/>
        <v/>
      </c>
      <c r="O2796" s="219">
        <f t="shared" si="307"/>
        <v>1</v>
      </c>
      <c r="Q2796" s="114">
        <v>1</v>
      </c>
    </row>
    <row r="2797" spans="1:17" ht="21.75" customHeight="1" x14ac:dyDescent="0.3">
      <c r="A2797" s="214">
        <f>SUBTOTAL(9,$Q$22:Q2796)+1</f>
        <v>2775</v>
      </c>
      <c r="B2797" s="223">
        <v>105110194</v>
      </c>
      <c r="C2797" s="223" t="s">
        <v>1919</v>
      </c>
      <c r="D2797" s="223" t="s">
        <v>35</v>
      </c>
      <c r="E2797" s="223">
        <v>15</v>
      </c>
      <c r="F2797" s="223">
        <v>7.15</v>
      </c>
      <c r="G2797" s="66" t="str">
        <f>IFERROR(VLOOKUP(B2797:B5837,'DOI TUONG'!$C$2:$E$1306,3,FALSE), "")</f>
        <v/>
      </c>
      <c r="H2797" s="66">
        <f t="shared" si="301"/>
        <v>0</v>
      </c>
      <c r="I2797" s="215">
        <f t="shared" si="302"/>
        <v>7.15</v>
      </c>
      <c r="J2797" s="223">
        <v>88</v>
      </c>
      <c r="K2797" s="66" t="str">
        <f t="shared" si="303"/>
        <v>Khá</v>
      </c>
      <c r="L2797" s="66">
        <f t="shared" si="304"/>
        <v>395000</v>
      </c>
      <c r="M2797" s="218" t="str">
        <f t="shared" si="305"/>
        <v/>
      </c>
      <c r="N2797" s="219" t="str">
        <f t="shared" si="306"/>
        <v/>
      </c>
      <c r="O2797" s="219">
        <f t="shared" si="307"/>
        <v>1</v>
      </c>
      <c r="Q2797" s="114">
        <v>1</v>
      </c>
    </row>
    <row r="2798" spans="1:17" ht="21.75" customHeight="1" x14ac:dyDescent="0.3">
      <c r="A2798" s="214">
        <f>SUBTOTAL(9,$Q$22:Q2797)+1</f>
        <v>2776</v>
      </c>
      <c r="B2798" s="223">
        <v>109110515</v>
      </c>
      <c r="C2798" s="223" t="s">
        <v>3895</v>
      </c>
      <c r="D2798" s="223" t="s">
        <v>331</v>
      </c>
      <c r="E2798" s="223">
        <v>21.5</v>
      </c>
      <c r="F2798" s="223">
        <v>7.15</v>
      </c>
      <c r="G2798" s="66" t="str">
        <f>IFERROR(VLOOKUP(B2798:B5838,'DOI TUONG'!$C$2:$E$1306,3,FALSE), "")</f>
        <v/>
      </c>
      <c r="H2798" s="66">
        <f t="shared" si="301"/>
        <v>0</v>
      </c>
      <c r="I2798" s="215">
        <f t="shared" si="302"/>
        <v>7.15</v>
      </c>
      <c r="J2798" s="223">
        <v>88</v>
      </c>
      <c r="K2798" s="66" t="str">
        <f t="shared" si="303"/>
        <v>Khá</v>
      </c>
      <c r="L2798" s="66">
        <f t="shared" si="304"/>
        <v>395000</v>
      </c>
      <c r="M2798" s="218" t="str">
        <f t="shared" si="305"/>
        <v/>
      </c>
      <c r="N2798" s="219" t="str">
        <f t="shared" si="306"/>
        <v/>
      </c>
      <c r="O2798" s="219">
        <f t="shared" si="307"/>
        <v>1</v>
      </c>
      <c r="Q2798" s="114">
        <v>1</v>
      </c>
    </row>
    <row r="2799" spans="1:17" ht="21.75" customHeight="1" x14ac:dyDescent="0.3">
      <c r="A2799" s="214">
        <f>SUBTOTAL(9,$Q$22:Q2798)+1</f>
        <v>2777</v>
      </c>
      <c r="B2799" s="223">
        <v>109110344</v>
      </c>
      <c r="C2799" s="223" t="s">
        <v>2280</v>
      </c>
      <c r="D2799" s="223" t="s">
        <v>194</v>
      </c>
      <c r="E2799" s="223">
        <v>18.5</v>
      </c>
      <c r="F2799" s="223">
        <v>7.15</v>
      </c>
      <c r="G2799" s="66" t="str">
        <f>IFERROR(VLOOKUP(B2799:B5839,'DOI TUONG'!$C$2:$E$1306,3,FALSE), "")</f>
        <v/>
      </c>
      <c r="H2799" s="66">
        <f t="shared" si="301"/>
        <v>0</v>
      </c>
      <c r="I2799" s="215">
        <f t="shared" si="302"/>
        <v>7.15</v>
      </c>
      <c r="J2799" s="223">
        <v>87</v>
      </c>
      <c r="K2799" s="66" t="str">
        <f t="shared" si="303"/>
        <v>Khá</v>
      </c>
      <c r="L2799" s="66">
        <f t="shared" si="304"/>
        <v>395000</v>
      </c>
      <c r="M2799" s="218" t="str">
        <f t="shared" si="305"/>
        <v/>
      </c>
      <c r="N2799" s="219" t="str">
        <f t="shared" si="306"/>
        <v/>
      </c>
      <c r="O2799" s="219">
        <f t="shared" si="307"/>
        <v>1</v>
      </c>
      <c r="Q2799" s="114">
        <v>1</v>
      </c>
    </row>
    <row r="2800" spans="1:17" ht="21.75" customHeight="1" x14ac:dyDescent="0.3">
      <c r="A2800" s="214">
        <f>SUBTOTAL(9,$Q$22:Q2799)+1</f>
        <v>2778</v>
      </c>
      <c r="B2800" s="223">
        <v>110130130</v>
      </c>
      <c r="C2800" s="223" t="s">
        <v>1324</v>
      </c>
      <c r="D2800" s="223" t="s">
        <v>303</v>
      </c>
      <c r="E2800" s="223">
        <v>15.5</v>
      </c>
      <c r="F2800" s="223">
        <v>7.15</v>
      </c>
      <c r="G2800" s="66" t="str">
        <f>IFERROR(VLOOKUP(B2800:B5840,'DOI TUONG'!$C$2:$E$1306,3,FALSE), "")</f>
        <v/>
      </c>
      <c r="H2800" s="66">
        <f t="shared" si="301"/>
        <v>0</v>
      </c>
      <c r="I2800" s="215">
        <f t="shared" si="302"/>
        <v>7.15</v>
      </c>
      <c r="J2800" s="223">
        <v>87</v>
      </c>
      <c r="K2800" s="66" t="str">
        <f t="shared" si="303"/>
        <v>Khá</v>
      </c>
      <c r="L2800" s="66">
        <f t="shared" si="304"/>
        <v>395000</v>
      </c>
      <c r="M2800" s="218" t="str">
        <f t="shared" si="305"/>
        <v/>
      </c>
      <c r="N2800" s="219" t="str">
        <f t="shared" si="306"/>
        <v/>
      </c>
      <c r="O2800" s="219">
        <f t="shared" si="307"/>
        <v>1</v>
      </c>
      <c r="Q2800" s="114">
        <v>1</v>
      </c>
    </row>
    <row r="2801" spans="1:17" ht="21.75" customHeight="1" x14ac:dyDescent="0.3">
      <c r="A2801" s="214">
        <f>SUBTOTAL(9,$Q$22:Q2800)+1</f>
        <v>2779</v>
      </c>
      <c r="B2801" s="223">
        <v>118130110</v>
      </c>
      <c r="C2801" s="223" t="s">
        <v>3853</v>
      </c>
      <c r="D2801" s="223" t="s">
        <v>97</v>
      </c>
      <c r="E2801" s="223">
        <v>21</v>
      </c>
      <c r="F2801" s="223">
        <v>7.15</v>
      </c>
      <c r="G2801" s="66" t="str">
        <f>IFERROR(VLOOKUP(B2801:B5841,'DOI TUONG'!$C$2:$E$1306,3,FALSE), "")</f>
        <v/>
      </c>
      <c r="H2801" s="66">
        <f t="shared" si="301"/>
        <v>0</v>
      </c>
      <c r="I2801" s="215">
        <f t="shared" si="302"/>
        <v>7.15</v>
      </c>
      <c r="J2801" s="223">
        <v>86</v>
      </c>
      <c r="K2801" s="66" t="str">
        <f t="shared" si="303"/>
        <v>Khá</v>
      </c>
      <c r="L2801" s="66">
        <f t="shared" si="304"/>
        <v>395000</v>
      </c>
      <c r="M2801" s="218" t="str">
        <f t="shared" si="305"/>
        <v/>
      </c>
      <c r="N2801" s="219" t="str">
        <f t="shared" si="306"/>
        <v/>
      </c>
      <c r="O2801" s="219">
        <f t="shared" si="307"/>
        <v>1</v>
      </c>
      <c r="Q2801" s="114">
        <v>1</v>
      </c>
    </row>
    <row r="2802" spans="1:17" ht="21.75" customHeight="1" x14ac:dyDescent="0.3">
      <c r="A2802" s="214">
        <f>SUBTOTAL(9,$Q$22:Q2801)+1</f>
        <v>2780</v>
      </c>
      <c r="B2802" s="223">
        <v>101120105</v>
      </c>
      <c r="C2802" s="223" t="s">
        <v>3243</v>
      </c>
      <c r="D2802" s="223" t="s">
        <v>155</v>
      </c>
      <c r="E2802" s="223">
        <v>17.5</v>
      </c>
      <c r="F2802" s="223">
        <v>7.15</v>
      </c>
      <c r="G2802" s="66" t="str">
        <f>IFERROR(VLOOKUP(B2802:B5842,'DOI TUONG'!$C$2:$E$1306,3,FALSE), "")</f>
        <v/>
      </c>
      <c r="H2802" s="66">
        <f t="shared" si="301"/>
        <v>0</v>
      </c>
      <c r="I2802" s="215">
        <f t="shared" si="302"/>
        <v>7.15</v>
      </c>
      <c r="J2802" s="223">
        <v>85</v>
      </c>
      <c r="K2802" s="66" t="str">
        <f t="shared" si="303"/>
        <v>Khá</v>
      </c>
      <c r="L2802" s="66">
        <f t="shared" si="304"/>
        <v>395000</v>
      </c>
      <c r="M2802" s="218" t="str">
        <f t="shared" si="305"/>
        <v/>
      </c>
      <c r="N2802" s="219" t="str">
        <f t="shared" si="306"/>
        <v/>
      </c>
      <c r="O2802" s="219">
        <f t="shared" si="307"/>
        <v>1</v>
      </c>
      <c r="Q2802" s="114">
        <v>1</v>
      </c>
    </row>
    <row r="2803" spans="1:17" ht="21.75" customHeight="1" x14ac:dyDescent="0.3">
      <c r="A2803" s="214">
        <f>SUBTOTAL(9,$Q$22:Q2802)+1</f>
        <v>2781</v>
      </c>
      <c r="B2803" s="223">
        <v>107140131</v>
      </c>
      <c r="C2803" s="223" t="s">
        <v>2052</v>
      </c>
      <c r="D2803" s="223" t="s">
        <v>1998</v>
      </c>
      <c r="E2803" s="223">
        <v>19</v>
      </c>
      <c r="F2803" s="223">
        <v>7.15</v>
      </c>
      <c r="G2803" s="66" t="str">
        <f>IFERROR(VLOOKUP(B2803:B5843,'DOI TUONG'!$C$2:$E$1306,3,FALSE), "")</f>
        <v/>
      </c>
      <c r="H2803" s="66">
        <f t="shared" si="301"/>
        <v>0</v>
      </c>
      <c r="I2803" s="215">
        <f t="shared" si="302"/>
        <v>7.15</v>
      </c>
      <c r="J2803" s="223">
        <v>85</v>
      </c>
      <c r="K2803" s="66" t="str">
        <f t="shared" si="303"/>
        <v>Khá</v>
      </c>
      <c r="L2803" s="66">
        <f t="shared" si="304"/>
        <v>395000</v>
      </c>
      <c r="M2803" s="218" t="str">
        <f t="shared" si="305"/>
        <v/>
      </c>
      <c r="N2803" s="219" t="str">
        <f t="shared" si="306"/>
        <v/>
      </c>
      <c r="O2803" s="219">
        <f t="shared" si="307"/>
        <v>1</v>
      </c>
      <c r="Q2803" s="114">
        <v>1</v>
      </c>
    </row>
    <row r="2804" spans="1:17" ht="21.75" customHeight="1" x14ac:dyDescent="0.3">
      <c r="A2804" s="214">
        <f>SUBTOTAL(9,$Q$22:Q2803)+1</f>
        <v>2782</v>
      </c>
      <c r="B2804" s="223">
        <v>107110210</v>
      </c>
      <c r="C2804" s="223" t="s">
        <v>1540</v>
      </c>
      <c r="D2804" s="223" t="s">
        <v>784</v>
      </c>
      <c r="E2804" s="223">
        <v>19.5</v>
      </c>
      <c r="F2804" s="223">
        <v>7.15</v>
      </c>
      <c r="G2804" s="66" t="str">
        <f>IFERROR(VLOOKUP(B2804:B5844,'DOI TUONG'!$C$2:$E$1306,3,FALSE), "")</f>
        <v/>
      </c>
      <c r="H2804" s="66">
        <f t="shared" si="301"/>
        <v>0</v>
      </c>
      <c r="I2804" s="215">
        <f t="shared" si="302"/>
        <v>7.15</v>
      </c>
      <c r="J2804" s="223">
        <v>85</v>
      </c>
      <c r="K2804" s="66" t="str">
        <f t="shared" si="303"/>
        <v>Khá</v>
      </c>
      <c r="L2804" s="66">
        <f t="shared" si="304"/>
        <v>395000</v>
      </c>
      <c r="M2804" s="218" t="str">
        <f t="shared" si="305"/>
        <v/>
      </c>
      <c r="N2804" s="219" t="str">
        <f t="shared" si="306"/>
        <v/>
      </c>
      <c r="O2804" s="219">
        <f t="shared" si="307"/>
        <v>1</v>
      </c>
      <c r="Q2804" s="114">
        <v>1</v>
      </c>
    </row>
    <row r="2805" spans="1:17" ht="21.75" customHeight="1" x14ac:dyDescent="0.3">
      <c r="A2805" s="214">
        <f>SUBTOTAL(9,$Q$22:Q2804)+1</f>
        <v>2783</v>
      </c>
      <c r="B2805" s="223">
        <v>118130090</v>
      </c>
      <c r="C2805" s="223" t="s">
        <v>86</v>
      </c>
      <c r="D2805" s="223" t="s">
        <v>97</v>
      </c>
      <c r="E2805" s="223">
        <v>22</v>
      </c>
      <c r="F2805" s="223">
        <v>7.15</v>
      </c>
      <c r="G2805" s="66" t="str">
        <f>IFERROR(VLOOKUP(B2805:B5845,'DOI TUONG'!$C$2:$E$1306,3,FALSE), "")</f>
        <v/>
      </c>
      <c r="H2805" s="66">
        <f t="shared" si="301"/>
        <v>0</v>
      </c>
      <c r="I2805" s="215">
        <f t="shared" si="302"/>
        <v>7.15</v>
      </c>
      <c r="J2805" s="223">
        <v>85</v>
      </c>
      <c r="K2805" s="66" t="str">
        <f t="shared" si="303"/>
        <v>Khá</v>
      </c>
      <c r="L2805" s="66">
        <f t="shared" si="304"/>
        <v>395000</v>
      </c>
      <c r="M2805" s="218" t="str">
        <f t="shared" si="305"/>
        <v/>
      </c>
      <c r="N2805" s="219" t="str">
        <f t="shared" si="306"/>
        <v/>
      </c>
      <c r="O2805" s="219">
        <f t="shared" si="307"/>
        <v>1</v>
      </c>
      <c r="Q2805" s="114">
        <v>1</v>
      </c>
    </row>
    <row r="2806" spans="1:17" ht="21.75" customHeight="1" x14ac:dyDescent="0.3">
      <c r="A2806" s="214">
        <f>SUBTOTAL(9,$Q$22:Q2805)+1</f>
        <v>2784</v>
      </c>
      <c r="B2806" s="223">
        <v>110110138</v>
      </c>
      <c r="C2806" s="223" t="s">
        <v>3998</v>
      </c>
      <c r="D2806" s="223" t="s">
        <v>214</v>
      </c>
      <c r="E2806" s="223">
        <v>20</v>
      </c>
      <c r="F2806" s="223">
        <v>7.15</v>
      </c>
      <c r="G2806" s="66" t="str">
        <f>IFERROR(VLOOKUP(B2806:B5846,'DOI TUONG'!$C$2:$E$1306,3,FALSE), "")</f>
        <v/>
      </c>
      <c r="H2806" s="66">
        <f t="shared" si="301"/>
        <v>0</v>
      </c>
      <c r="I2806" s="215">
        <f t="shared" si="302"/>
        <v>7.15</v>
      </c>
      <c r="J2806" s="223">
        <v>85</v>
      </c>
      <c r="K2806" s="66" t="str">
        <f t="shared" si="303"/>
        <v>Khá</v>
      </c>
      <c r="L2806" s="66">
        <f t="shared" si="304"/>
        <v>395000</v>
      </c>
      <c r="M2806" s="218" t="str">
        <f t="shared" si="305"/>
        <v/>
      </c>
      <c r="N2806" s="219" t="str">
        <f t="shared" si="306"/>
        <v/>
      </c>
      <c r="O2806" s="219">
        <f t="shared" si="307"/>
        <v>1</v>
      </c>
      <c r="Q2806" s="114">
        <v>1</v>
      </c>
    </row>
    <row r="2807" spans="1:17" ht="21.75" customHeight="1" x14ac:dyDescent="0.3">
      <c r="A2807" s="214">
        <f>SUBTOTAL(9,$Q$22:Q2806)+1</f>
        <v>2785</v>
      </c>
      <c r="B2807" s="223">
        <v>111130126</v>
      </c>
      <c r="C2807" s="223" t="s">
        <v>2393</v>
      </c>
      <c r="D2807" s="223" t="s">
        <v>403</v>
      </c>
      <c r="E2807" s="223">
        <v>17</v>
      </c>
      <c r="F2807" s="223">
        <v>7.15</v>
      </c>
      <c r="G2807" s="66" t="str">
        <f>IFERROR(VLOOKUP(B2807:B5847,'DOI TUONG'!$C$2:$E$1306,3,FALSE), "")</f>
        <v/>
      </c>
      <c r="H2807" s="66">
        <f t="shared" si="301"/>
        <v>0</v>
      </c>
      <c r="I2807" s="215">
        <f t="shared" si="302"/>
        <v>7.15</v>
      </c>
      <c r="J2807" s="223">
        <v>85</v>
      </c>
      <c r="K2807" s="66" t="str">
        <f t="shared" si="303"/>
        <v>Khá</v>
      </c>
      <c r="L2807" s="66">
        <f t="shared" si="304"/>
        <v>395000</v>
      </c>
      <c r="M2807" s="218" t="str">
        <f t="shared" si="305"/>
        <v/>
      </c>
      <c r="N2807" s="219" t="str">
        <f t="shared" si="306"/>
        <v/>
      </c>
      <c r="O2807" s="219">
        <f t="shared" si="307"/>
        <v>1</v>
      </c>
      <c r="Q2807" s="114">
        <v>1</v>
      </c>
    </row>
    <row r="2808" spans="1:17" ht="21.75" customHeight="1" x14ac:dyDescent="0.3">
      <c r="A2808" s="214">
        <f>SUBTOTAL(9,$Q$22:Q2807)+1</f>
        <v>2786</v>
      </c>
      <c r="B2808" s="223">
        <v>103130074</v>
      </c>
      <c r="C2808" s="223" t="s">
        <v>3294</v>
      </c>
      <c r="D2808" s="223" t="s">
        <v>207</v>
      </c>
      <c r="E2808" s="223">
        <v>22.5</v>
      </c>
      <c r="F2808" s="223">
        <v>7.15</v>
      </c>
      <c r="G2808" s="66" t="str">
        <f>IFERROR(VLOOKUP(B2808:B5848,'DOI TUONG'!$C$2:$E$1306,3,FALSE), "")</f>
        <v/>
      </c>
      <c r="H2808" s="66">
        <f t="shared" si="301"/>
        <v>0</v>
      </c>
      <c r="I2808" s="215">
        <f t="shared" si="302"/>
        <v>7.15</v>
      </c>
      <c r="J2808" s="223">
        <v>84</v>
      </c>
      <c r="K2808" s="66" t="str">
        <f t="shared" si="303"/>
        <v>Khá</v>
      </c>
      <c r="L2808" s="66">
        <f t="shared" si="304"/>
        <v>395000</v>
      </c>
      <c r="M2808" s="218" t="str">
        <f t="shared" si="305"/>
        <v/>
      </c>
      <c r="N2808" s="219" t="str">
        <f t="shared" si="306"/>
        <v/>
      </c>
      <c r="O2808" s="219">
        <f t="shared" si="307"/>
        <v>1</v>
      </c>
      <c r="Q2808" s="114">
        <v>1</v>
      </c>
    </row>
    <row r="2809" spans="1:17" ht="21.75" customHeight="1" x14ac:dyDescent="0.3">
      <c r="A2809" s="214">
        <f>SUBTOTAL(9,$Q$22:Q2808)+1</f>
        <v>2787</v>
      </c>
      <c r="B2809" s="223">
        <v>107130108</v>
      </c>
      <c r="C2809" s="223" t="s">
        <v>3675</v>
      </c>
      <c r="D2809" s="223" t="s">
        <v>289</v>
      </c>
      <c r="E2809" s="223">
        <v>15</v>
      </c>
      <c r="F2809" s="223">
        <v>7.15</v>
      </c>
      <c r="G2809" s="66" t="str">
        <f>IFERROR(VLOOKUP(B2809:B5849,'DOI TUONG'!$C$2:$E$1306,3,FALSE), "")</f>
        <v/>
      </c>
      <c r="H2809" s="66">
        <f t="shared" si="301"/>
        <v>0</v>
      </c>
      <c r="I2809" s="215">
        <f t="shared" si="302"/>
        <v>7.15</v>
      </c>
      <c r="J2809" s="223">
        <v>84</v>
      </c>
      <c r="K2809" s="66" t="str">
        <f t="shared" si="303"/>
        <v>Khá</v>
      </c>
      <c r="L2809" s="66">
        <f t="shared" si="304"/>
        <v>395000</v>
      </c>
      <c r="M2809" s="218" t="str">
        <f t="shared" si="305"/>
        <v/>
      </c>
      <c r="N2809" s="219" t="str">
        <f t="shared" si="306"/>
        <v/>
      </c>
      <c r="O2809" s="219">
        <f t="shared" si="307"/>
        <v>1</v>
      </c>
      <c r="Q2809" s="114">
        <v>1</v>
      </c>
    </row>
    <row r="2810" spans="1:17" ht="21.75" customHeight="1" x14ac:dyDescent="0.3">
      <c r="A2810" s="214">
        <f>SUBTOTAL(9,$Q$22:Q2809)+1</f>
        <v>2788</v>
      </c>
      <c r="B2810" s="223">
        <v>109110142</v>
      </c>
      <c r="C2810" s="223" t="s">
        <v>3896</v>
      </c>
      <c r="D2810" s="223" t="s">
        <v>128</v>
      </c>
      <c r="E2810" s="223">
        <v>18.5</v>
      </c>
      <c r="F2810" s="223">
        <v>7.15</v>
      </c>
      <c r="G2810" s="66" t="str">
        <f>IFERROR(VLOOKUP(B2810:B5850,'DOI TUONG'!$C$2:$E$1306,3,FALSE), "")</f>
        <v/>
      </c>
      <c r="H2810" s="66">
        <f t="shared" si="301"/>
        <v>0</v>
      </c>
      <c r="I2810" s="215">
        <f t="shared" si="302"/>
        <v>7.15</v>
      </c>
      <c r="J2810" s="223">
        <v>83</v>
      </c>
      <c r="K2810" s="66" t="str">
        <f t="shared" si="303"/>
        <v>Khá</v>
      </c>
      <c r="L2810" s="66">
        <f t="shared" si="304"/>
        <v>395000</v>
      </c>
      <c r="M2810" s="218" t="str">
        <f t="shared" si="305"/>
        <v/>
      </c>
      <c r="N2810" s="219" t="str">
        <f t="shared" si="306"/>
        <v/>
      </c>
      <c r="O2810" s="219">
        <f t="shared" si="307"/>
        <v>1</v>
      </c>
      <c r="Q2810" s="114">
        <v>1</v>
      </c>
    </row>
    <row r="2811" spans="1:17" ht="21.75" customHeight="1" x14ac:dyDescent="0.3">
      <c r="A2811" s="214">
        <f>SUBTOTAL(9,$Q$22:Q2810)+1</f>
        <v>2789</v>
      </c>
      <c r="B2811" s="223">
        <v>101120312</v>
      </c>
      <c r="C2811" s="223" t="s">
        <v>1953</v>
      </c>
      <c r="D2811" s="223" t="s">
        <v>103</v>
      </c>
      <c r="E2811" s="223">
        <v>17</v>
      </c>
      <c r="F2811" s="223">
        <v>7.15</v>
      </c>
      <c r="G2811" s="66" t="str">
        <f>IFERROR(VLOOKUP(B2811:B5851,'DOI TUONG'!$C$2:$E$1306,3,FALSE), "")</f>
        <v/>
      </c>
      <c r="H2811" s="66">
        <f t="shared" si="301"/>
        <v>0</v>
      </c>
      <c r="I2811" s="215">
        <f t="shared" si="302"/>
        <v>7.15</v>
      </c>
      <c r="J2811" s="223">
        <v>82</v>
      </c>
      <c r="K2811" s="66" t="str">
        <f t="shared" si="303"/>
        <v>Khá</v>
      </c>
      <c r="L2811" s="66">
        <f t="shared" si="304"/>
        <v>395000</v>
      </c>
      <c r="M2811" s="218" t="str">
        <f t="shared" si="305"/>
        <v/>
      </c>
      <c r="N2811" s="219" t="str">
        <f t="shared" si="306"/>
        <v/>
      </c>
      <c r="O2811" s="219">
        <f t="shared" si="307"/>
        <v>1</v>
      </c>
      <c r="Q2811" s="114">
        <v>1</v>
      </c>
    </row>
    <row r="2812" spans="1:17" ht="21.75" customHeight="1" x14ac:dyDescent="0.3">
      <c r="A2812" s="214">
        <f>SUBTOTAL(9,$Q$22:Q2811)+1</f>
        <v>2790</v>
      </c>
      <c r="B2812" s="223">
        <v>103120139</v>
      </c>
      <c r="C2812" s="223" t="s">
        <v>3295</v>
      </c>
      <c r="D2812" s="223" t="s">
        <v>55</v>
      </c>
      <c r="E2812" s="223">
        <v>15.5</v>
      </c>
      <c r="F2812" s="223">
        <v>7.15</v>
      </c>
      <c r="G2812" s="66" t="str">
        <f>IFERROR(VLOOKUP(B2812:B5852,'DOI TUONG'!$C$2:$E$1306,3,FALSE), "")</f>
        <v/>
      </c>
      <c r="H2812" s="66">
        <f t="shared" si="301"/>
        <v>0</v>
      </c>
      <c r="I2812" s="215">
        <f t="shared" si="302"/>
        <v>7.15</v>
      </c>
      <c r="J2812" s="223">
        <v>82</v>
      </c>
      <c r="K2812" s="66" t="str">
        <f t="shared" si="303"/>
        <v>Khá</v>
      </c>
      <c r="L2812" s="66">
        <f t="shared" si="304"/>
        <v>395000</v>
      </c>
      <c r="M2812" s="218" t="str">
        <f t="shared" si="305"/>
        <v/>
      </c>
      <c r="N2812" s="219" t="str">
        <f t="shared" si="306"/>
        <v/>
      </c>
      <c r="O2812" s="219">
        <f t="shared" si="307"/>
        <v>1</v>
      </c>
      <c r="Q2812" s="114">
        <v>1</v>
      </c>
    </row>
    <row r="2813" spans="1:17" ht="21.75" customHeight="1" x14ac:dyDescent="0.3">
      <c r="A2813" s="214">
        <f>SUBTOTAL(9,$Q$22:Q2812)+1</f>
        <v>2791</v>
      </c>
      <c r="B2813" s="223">
        <v>102140109</v>
      </c>
      <c r="C2813" s="223" t="s">
        <v>3405</v>
      </c>
      <c r="D2813" s="223" t="s">
        <v>1804</v>
      </c>
      <c r="E2813" s="223">
        <v>20</v>
      </c>
      <c r="F2813" s="223">
        <v>7.15</v>
      </c>
      <c r="G2813" s="66" t="str">
        <f>IFERROR(VLOOKUP(B2813:B5853,'DOI TUONG'!$C$2:$E$1306,3,FALSE), "")</f>
        <v/>
      </c>
      <c r="H2813" s="66">
        <f t="shared" si="301"/>
        <v>0</v>
      </c>
      <c r="I2813" s="215">
        <f t="shared" si="302"/>
        <v>7.15</v>
      </c>
      <c r="J2813" s="223">
        <v>82</v>
      </c>
      <c r="K2813" s="66" t="str">
        <f t="shared" si="303"/>
        <v>Khá</v>
      </c>
      <c r="L2813" s="66">
        <f t="shared" si="304"/>
        <v>395000</v>
      </c>
      <c r="M2813" s="218" t="str">
        <f t="shared" si="305"/>
        <v/>
      </c>
      <c r="N2813" s="219" t="str">
        <f t="shared" si="306"/>
        <v/>
      </c>
      <c r="O2813" s="219">
        <f t="shared" si="307"/>
        <v>1</v>
      </c>
      <c r="Q2813" s="114">
        <v>1</v>
      </c>
    </row>
    <row r="2814" spans="1:17" ht="21.75" customHeight="1" x14ac:dyDescent="0.3">
      <c r="A2814" s="214">
        <f>SUBTOTAL(9,$Q$22:Q2813)+1</f>
        <v>2792</v>
      </c>
      <c r="B2814" s="223">
        <v>107130190</v>
      </c>
      <c r="C2814" s="223" t="s">
        <v>1692</v>
      </c>
      <c r="D2814" s="223" t="s">
        <v>328</v>
      </c>
      <c r="E2814" s="223">
        <v>16</v>
      </c>
      <c r="F2814" s="223">
        <v>7.15</v>
      </c>
      <c r="G2814" s="66" t="str">
        <f>IFERROR(VLOOKUP(B2814:B5854,'DOI TUONG'!$C$2:$E$1306,3,FALSE), "")</f>
        <v/>
      </c>
      <c r="H2814" s="66">
        <f t="shared" si="301"/>
        <v>0</v>
      </c>
      <c r="I2814" s="215">
        <f t="shared" si="302"/>
        <v>7.15</v>
      </c>
      <c r="J2814" s="223">
        <v>82</v>
      </c>
      <c r="K2814" s="66" t="str">
        <f t="shared" si="303"/>
        <v>Khá</v>
      </c>
      <c r="L2814" s="66">
        <f t="shared" si="304"/>
        <v>395000</v>
      </c>
      <c r="M2814" s="218" t="str">
        <f t="shared" si="305"/>
        <v/>
      </c>
      <c r="N2814" s="219" t="str">
        <f t="shared" si="306"/>
        <v/>
      </c>
      <c r="O2814" s="219">
        <f t="shared" si="307"/>
        <v>1</v>
      </c>
      <c r="Q2814" s="114">
        <v>1</v>
      </c>
    </row>
    <row r="2815" spans="1:17" ht="21.75" customHeight="1" x14ac:dyDescent="0.3">
      <c r="A2815" s="214">
        <f>SUBTOTAL(9,$Q$22:Q2814)+1</f>
        <v>2793</v>
      </c>
      <c r="B2815" s="223">
        <v>109110173</v>
      </c>
      <c r="C2815" s="223" t="s">
        <v>1567</v>
      </c>
      <c r="D2815" s="223" t="s">
        <v>40</v>
      </c>
      <c r="E2815" s="223">
        <v>17</v>
      </c>
      <c r="F2815" s="223">
        <v>7.15</v>
      </c>
      <c r="G2815" s="66" t="str">
        <f>IFERROR(VLOOKUP(B2815:B5855,'DOI TUONG'!$C$2:$E$1306,3,FALSE), "")</f>
        <v/>
      </c>
      <c r="H2815" s="66">
        <f t="shared" si="301"/>
        <v>0</v>
      </c>
      <c r="I2815" s="215">
        <f t="shared" si="302"/>
        <v>7.15</v>
      </c>
      <c r="J2815" s="223">
        <v>82</v>
      </c>
      <c r="K2815" s="66" t="str">
        <f t="shared" si="303"/>
        <v>Khá</v>
      </c>
      <c r="L2815" s="66">
        <f t="shared" si="304"/>
        <v>395000</v>
      </c>
      <c r="M2815" s="218" t="str">
        <f t="shared" si="305"/>
        <v/>
      </c>
      <c r="N2815" s="219" t="str">
        <f t="shared" si="306"/>
        <v/>
      </c>
      <c r="O2815" s="219">
        <f t="shared" si="307"/>
        <v>1</v>
      </c>
      <c r="Q2815" s="114">
        <v>1</v>
      </c>
    </row>
    <row r="2816" spans="1:17" ht="21.75" customHeight="1" x14ac:dyDescent="0.3">
      <c r="A2816" s="214">
        <f>SUBTOTAL(9,$Q$22:Q2815)+1</f>
        <v>2794</v>
      </c>
      <c r="B2816" s="223">
        <v>110120227</v>
      </c>
      <c r="C2816" s="223" t="s">
        <v>3999</v>
      </c>
      <c r="D2816" s="223" t="s">
        <v>45</v>
      </c>
      <c r="E2816" s="223">
        <v>16.5</v>
      </c>
      <c r="F2816" s="223">
        <v>7.15</v>
      </c>
      <c r="G2816" s="66" t="str">
        <f>IFERROR(VLOOKUP(B2816:B5856,'DOI TUONG'!$C$2:$E$1306,3,FALSE), "")</f>
        <v/>
      </c>
      <c r="H2816" s="66">
        <f t="shared" si="301"/>
        <v>0</v>
      </c>
      <c r="I2816" s="215">
        <f t="shared" si="302"/>
        <v>7.15</v>
      </c>
      <c r="J2816" s="223">
        <v>82</v>
      </c>
      <c r="K2816" s="66" t="str">
        <f t="shared" si="303"/>
        <v>Khá</v>
      </c>
      <c r="L2816" s="66">
        <f t="shared" si="304"/>
        <v>395000</v>
      </c>
      <c r="M2816" s="218" t="str">
        <f t="shared" si="305"/>
        <v/>
      </c>
      <c r="N2816" s="219" t="str">
        <f t="shared" si="306"/>
        <v/>
      </c>
      <c r="O2816" s="219">
        <f t="shared" si="307"/>
        <v>1</v>
      </c>
      <c r="Q2816" s="114">
        <v>1</v>
      </c>
    </row>
    <row r="2817" spans="1:17" ht="21.75" customHeight="1" x14ac:dyDescent="0.3">
      <c r="A2817" s="214">
        <f>SUBTOTAL(9,$Q$22:Q2816)+1</f>
        <v>2795</v>
      </c>
      <c r="B2817" s="223">
        <v>111120067</v>
      </c>
      <c r="C2817" s="223" t="s">
        <v>1498</v>
      </c>
      <c r="D2817" s="223" t="s">
        <v>389</v>
      </c>
      <c r="E2817" s="223">
        <v>16.5</v>
      </c>
      <c r="F2817" s="223">
        <v>7.15</v>
      </c>
      <c r="G2817" s="66" t="str">
        <f>IFERROR(VLOOKUP(B2817:B5857,'DOI TUONG'!$C$2:$E$1306,3,FALSE), "")</f>
        <v/>
      </c>
      <c r="H2817" s="66">
        <f t="shared" si="301"/>
        <v>0</v>
      </c>
      <c r="I2817" s="215">
        <f t="shared" si="302"/>
        <v>7.15</v>
      </c>
      <c r="J2817" s="223">
        <v>80</v>
      </c>
      <c r="K2817" s="66" t="str">
        <f t="shared" si="303"/>
        <v>Khá</v>
      </c>
      <c r="L2817" s="66">
        <f t="shared" si="304"/>
        <v>395000</v>
      </c>
      <c r="M2817" s="218" t="str">
        <f t="shared" si="305"/>
        <v/>
      </c>
      <c r="N2817" s="219" t="str">
        <f t="shared" si="306"/>
        <v/>
      </c>
      <c r="O2817" s="219">
        <f t="shared" si="307"/>
        <v>1</v>
      </c>
      <c r="Q2817" s="114">
        <v>1</v>
      </c>
    </row>
    <row r="2818" spans="1:17" ht="21.75" customHeight="1" x14ac:dyDescent="0.3">
      <c r="A2818" s="214">
        <f>SUBTOTAL(9,$Q$22:Q2817)+1</f>
        <v>2796</v>
      </c>
      <c r="B2818" s="223">
        <v>104120109</v>
      </c>
      <c r="C2818" s="223" t="s">
        <v>3126</v>
      </c>
      <c r="D2818" s="223" t="s">
        <v>239</v>
      </c>
      <c r="E2818" s="223">
        <v>15</v>
      </c>
      <c r="F2818" s="223">
        <v>7.15</v>
      </c>
      <c r="G2818" s="66" t="str">
        <f>IFERROR(VLOOKUP(B2818:B5858,'DOI TUONG'!$C$2:$E$1306,3,FALSE), "")</f>
        <v/>
      </c>
      <c r="H2818" s="66">
        <f t="shared" si="301"/>
        <v>0</v>
      </c>
      <c r="I2818" s="215">
        <f t="shared" si="302"/>
        <v>7.15</v>
      </c>
      <c r="J2818" s="223">
        <v>79</v>
      </c>
      <c r="K2818" s="66" t="str">
        <f t="shared" si="303"/>
        <v>Khá</v>
      </c>
      <c r="L2818" s="66">
        <f t="shared" si="304"/>
        <v>395000</v>
      </c>
      <c r="M2818" s="218" t="str">
        <f t="shared" si="305"/>
        <v/>
      </c>
      <c r="N2818" s="219" t="str">
        <f t="shared" si="306"/>
        <v/>
      </c>
      <c r="O2818" s="219">
        <f t="shared" si="307"/>
        <v>1</v>
      </c>
      <c r="Q2818" s="114">
        <v>1</v>
      </c>
    </row>
    <row r="2819" spans="1:17" ht="21.75" customHeight="1" x14ac:dyDescent="0.3">
      <c r="A2819" s="214">
        <f>SUBTOTAL(9,$Q$22:Q2818)+1</f>
        <v>2797</v>
      </c>
      <c r="B2819" s="223">
        <v>103120076</v>
      </c>
      <c r="C2819" s="223" t="s">
        <v>1794</v>
      </c>
      <c r="D2819" s="223" t="s">
        <v>42</v>
      </c>
      <c r="E2819" s="223">
        <v>15</v>
      </c>
      <c r="F2819" s="223">
        <v>7.14</v>
      </c>
      <c r="G2819" s="66" t="str">
        <f>IFERROR(VLOOKUP(B2819:B5859,'DOI TUONG'!$C$2:$E$1306,3,FALSE), "")</f>
        <v/>
      </c>
      <c r="H2819" s="66">
        <f t="shared" si="301"/>
        <v>0</v>
      </c>
      <c r="I2819" s="215">
        <f t="shared" si="302"/>
        <v>7.14</v>
      </c>
      <c r="J2819" s="223">
        <v>91</v>
      </c>
      <c r="K2819" s="66" t="str">
        <f t="shared" si="303"/>
        <v>Khá</v>
      </c>
      <c r="L2819" s="66">
        <f t="shared" si="304"/>
        <v>395000</v>
      </c>
      <c r="M2819" s="218" t="str">
        <f t="shared" si="305"/>
        <v/>
      </c>
      <c r="N2819" s="219" t="str">
        <f t="shared" si="306"/>
        <v/>
      </c>
      <c r="O2819" s="219">
        <f t="shared" si="307"/>
        <v>1</v>
      </c>
      <c r="Q2819" s="114">
        <v>1</v>
      </c>
    </row>
    <row r="2820" spans="1:17" ht="21.75" customHeight="1" x14ac:dyDescent="0.3">
      <c r="A2820" s="214">
        <f>SUBTOTAL(9,$Q$22:Q2819)+1</f>
        <v>2798</v>
      </c>
      <c r="B2820" s="223">
        <v>117130018</v>
      </c>
      <c r="C2820" s="223" t="s">
        <v>1685</v>
      </c>
      <c r="D2820" s="223" t="s">
        <v>295</v>
      </c>
      <c r="E2820" s="223">
        <v>17.5</v>
      </c>
      <c r="F2820" s="223">
        <v>7.14</v>
      </c>
      <c r="G2820" s="66" t="str">
        <f>IFERROR(VLOOKUP(B2820:B5860,'DOI TUONG'!$C$2:$E$1306,3,FALSE), "")</f>
        <v/>
      </c>
      <c r="H2820" s="66">
        <f t="shared" si="301"/>
        <v>0</v>
      </c>
      <c r="I2820" s="215">
        <f t="shared" si="302"/>
        <v>7.14</v>
      </c>
      <c r="J2820" s="223">
        <v>88</v>
      </c>
      <c r="K2820" s="66" t="str">
        <f t="shared" si="303"/>
        <v>Khá</v>
      </c>
      <c r="L2820" s="66">
        <f t="shared" si="304"/>
        <v>395000</v>
      </c>
      <c r="M2820" s="218" t="str">
        <f t="shared" si="305"/>
        <v/>
      </c>
      <c r="N2820" s="219" t="str">
        <f t="shared" si="306"/>
        <v/>
      </c>
      <c r="O2820" s="219">
        <f t="shared" si="307"/>
        <v>1</v>
      </c>
      <c r="Q2820" s="114">
        <v>1</v>
      </c>
    </row>
    <row r="2821" spans="1:17" ht="21.75" customHeight="1" x14ac:dyDescent="0.3">
      <c r="A2821" s="214">
        <f>SUBTOTAL(9,$Q$22:Q2820)+1</f>
        <v>2799</v>
      </c>
      <c r="B2821" s="223">
        <v>101130124</v>
      </c>
      <c r="C2821" s="223" t="s">
        <v>3244</v>
      </c>
      <c r="D2821" s="223" t="s">
        <v>393</v>
      </c>
      <c r="E2821" s="223">
        <v>17.5</v>
      </c>
      <c r="F2821" s="223">
        <v>7.14</v>
      </c>
      <c r="G2821" s="66" t="str">
        <f>IFERROR(VLOOKUP(B2821:B5861,'DOI TUONG'!$C$2:$E$1306,3,FALSE), "")</f>
        <v/>
      </c>
      <c r="H2821" s="66">
        <f t="shared" si="301"/>
        <v>0</v>
      </c>
      <c r="I2821" s="215">
        <f t="shared" si="302"/>
        <v>7.14</v>
      </c>
      <c r="J2821" s="223">
        <v>86</v>
      </c>
      <c r="K2821" s="66" t="str">
        <f t="shared" si="303"/>
        <v>Khá</v>
      </c>
      <c r="L2821" s="66">
        <f t="shared" si="304"/>
        <v>395000</v>
      </c>
      <c r="M2821" s="218" t="str">
        <f t="shared" si="305"/>
        <v/>
      </c>
      <c r="N2821" s="219" t="str">
        <f t="shared" si="306"/>
        <v/>
      </c>
      <c r="O2821" s="219">
        <f t="shared" si="307"/>
        <v>1</v>
      </c>
      <c r="Q2821" s="114">
        <v>1</v>
      </c>
    </row>
    <row r="2822" spans="1:17" ht="21.75" customHeight="1" x14ac:dyDescent="0.3">
      <c r="A2822" s="214">
        <f>SUBTOTAL(9,$Q$22:Q2821)+1</f>
        <v>2800</v>
      </c>
      <c r="B2822" s="223">
        <v>117110122</v>
      </c>
      <c r="C2822" s="223" t="s">
        <v>1583</v>
      </c>
      <c r="D2822" s="223" t="s">
        <v>297</v>
      </c>
      <c r="E2822" s="223">
        <v>19</v>
      </c>
      <c r="F2822" s="223">
        <v>7.14</v>
      </c>
      <c r="G2822" s="66" t="str">
        <f>IFERROR(VLOOKUP(B2822:B5862,'DOI TUONG'!$C$2:$E$1306,3,FALSE), "")</f>
        <v/>
      </c>
      <c r="H2822" s="66">
        <f t="shared" si="301"/>
        <v>0</v>
      </c>
      <c r="I2822" s="215">
        <f t="shared" si="302"/>
        <v>7.14</v>
      </c>
      <c r="J2822" s="223">
        <v>86</v>
      </c>
      <c r="K2822" s="66" t="str">
        <f t="shared" si="303"/>
        <v>Khá</v>
      </c>
      <c r="L2822" s="66">
        <f t="shared" si="304"/>
        <v>395000</v>
      </c>
      <c r="M2822" s="218" t="str">
        <f t="shared" si="305"/>
        <v/>
      </c>
      <c r="N2822" s="219" t="str">
        <f t="shared" si="306"/>
        <v/>
      </c>
      <c r="O2822" s="219">
        <f t="shared" si="307"/>
        <v>1</v>
      </c>
      <c r="Q2822" s="114">
        <v>1</v>
      </c>
    </row>
    <row r="2823" spans="1:17" ht="21.75" customHeight="1" x14ac:dyDescent="0.3">
      <c r="A2823" s="214">
        <f>SUBTOTAL(9,$Q$22:Q2822)+1</f>
        <v>2801</v>
      </c>
      <c r="B2823" s="223">
        <v>110130107</v>
      </c>
      <c r="C2823" s="223" t="s">
        <v>2315</v>
      </c>
      <c r="D2823" s="223" t="s">
        <v>303</v>
      </c>
      <c r="E2823" s="223">
        <v>17.5</v>
      </c>
      <c r="F2823" s="223">
        <v>7.14</v>
      </c>
      <c r="G2823" s="66" t="str">
        <f>IFERROR(VLOOKUP(B2823:B5863,'DOI TUONG'!$C$2:$E$1306,3,FALSE), "")</f>
        <v/>
      </c>
      <c r="H2823" s="66">
        <f t="shared" si="301"/>
        <v>0</v>
      </c>
      <c r="I2823" s="215">
        <f t="shared" si="302"/>
        <v>7.14</v>
      </c>
      <c r="J2823" s="223">
        <v>84</v>
      </c>
      <c r="K2823" s="66" t="str">
        <f t="shared" si="303"/>
        <v>Khá</v>
      </c>
      <c r="L2823" s="66">
        <f t="shared" si="304"/>
        <v>395000</v>
      </c>
      <c r="M2823" s="218" t="str">
        <f t="shared" si="305"/>
        <v/>
      </c>
      <c r="N2823" s="219" t="str">
        <f t="shared" si="306"/>
        <v/>
      </c>
      <c r="O2823" s="219">
        <f t="shared" si="307"/>
        <v>1</v>
      </c>
      <c r="Q2823" s="114">
        <v>1</v>
      </c>
    </row>
    <row r="2824" spans="1:17" ht="21.75" customHeight="1" x14ac:dyDescent="0.3">
      <c r="A2824" s="214">
        <f>SUBTOTAL(9,$Q$22:Q2823)+1</f>
        <v>2802</v>
      </c>
      <c r="B2824" s="223">
        <v>105120257</v>
      </c>
      <c r="C2824" s="223" t="s">
        <v>850</v>
      </c>
      <c r="D2824" s="223" t="s">
        <v>153</v>
      </c>
      <c r="E2824" s="223">
        <v>20</v>
      </c>
      <c r="F2824" s="223">
        <v>7.14</v>
      </c>
      <c r="G2824" s="66" t="str">
        <f>IFERROR(VLOOKUP(B2824:B5864,'DOI TUONG'!$C$2:$E$1306,3,FALSE), "")</f>
        <v/>
      </c>
      <c r="H2824" s="66">
        <f t="shared" si="301"/>
        <v>0</v>
      </c>
      <c r="I2824" s="215">
        <f t="shared" si="302"/>
        <v>7.14</v>
      </c>
      <c r="J2824" s="223">
        <v>83</v>
      </c>
      <c r="K2824" s="66" t="str">
        <f t="shared" si="303"/>
        <v>Khá</v>
      </c>
      <c r="L2824" s="66">
        <f t="shared" si="304"/>
        <v>395000</v>
      </c>
      <c r="M2824" s="218" t="str">
        <f t="shared" si="305"/>
        <v/>
      </c>
      <c r="N2824" s="219" t="str">
        <f t="shared" si="306"/>
        <v/>
      </c>
      <c r="O2824" s="219">
        <f t="shared" si="307"/>
        <v>1</v>
      </c>
      <c r="Q2824" s="114">
        <v>1</v>
      </c>
    </row>
    <row r="2825" spans="1:17" ht="21.75" customHeight="1" x14ac:dyDescent="0.3">
      <c r="A2825" s="214">
        <f>SUBTOTAL(9,$Q$22:Q2824)+1</f>
        <v>2803</v>
      </c>
      <c r="B2825" s="223">
        <v>107130016</v>
      </c>
      <c r="C2825" s="223" t="s">
        <v>3676</v>
      </c>
      <c r="D2825" s="223" t="s">
        <v>773</v>
      </c>
      <c r="E2825" s="223">
        <v>18</v>
      </c>
      <c r="F2825" s="223">
        <v>7.14</v>
      </c>
      <c r="G2825" s="66" t="str">
        <f>IFERROR(VLOOKUP(B2825:B5865,'DOI TUONG'!$C$2:$E$1306,3,FALSE), "")</f>
        <v/>
      </c>
      <c r="H2825" s="66">
        <f t="shared" si="301"/>
        <v>0</v>
      </c>
      <c r="I2825" s="215">
        <f t="shared" si="302"/>
        <v>7.14</v>
      </c>
      <c r="J2825" s="223">
        <v>83</v>
      </c>
      <c r="K2825" s="66" t="str">
        <f t="shared" si="303"/>
        <v>Khá</v>
      </c>
      <c r="L2825" s="66">
        <f t="shared" si="304"/>
        <v>395000</v>
      </c>
      <c r="M2825" s="218" t="str">
        <f t="shared" si="305"/>
        <v/>
      </c>
      <c r="N2825" s="219" t="str">
        <f t="shared" si="306"/>
        <v/>
      </c>
      <c r="O2825" s="219">
        <f t="shared" si="307"/>
        <v>1</v>
      </c>
      <c r="Q2825" s="114">
        <v>1</v>
      </c>
    </row>
    <row r="2826" spans="1:17" ht="21.75" customHeight="1" x14ac:dyDescent="0.3">
      <c r="A2826" s="214">
        <f>SUBTOTAL(9,$Q$22:Q2825)+1</f>
        <v>2804</v>
      </c>
      <c r="B2826" s="223">
        <v>118120092</v>
      </c>
      <c r="C2826" s="223" t="s">
        <v>3854</v>
      </c>
      <c r="D2826" s="223" t="s">
        <v>80</v>
      </c>
      <c r="E2826" s="223">
        <v>19</v>
      </c>
      <c r="F2826" s="223">
        <v>7.14</v>
      </c>
      <c r="G2826" s="66" t="str">
        <f>IFERROR(VLOOKUP(B2826:B5866,'DOI TUONG'!$C$2:$E$1306,3,FALSE), "")</f>
        <v/>
      </c>
      <c r="H2826" s="66">
        <f t="shared" si="301"/>
        <v>0</v>
      </c>
      <c r="I2826" s="215">
        <f t="shared" si="302"/>
        <v>7.14</v>
      </c>
      <c r="J2826" s="223">
        <v>83</v>
      </c>
      <c r="K2826" s="66" t="str">
        <f t="shared" si="303"/>
        <v>Khá</v>
      </c>
      <c r="L2826" s="66">
        <f t="shared" si="304"/>
        <v>395000</v>
      </c>
      <c r="M2826" s="218" t="str">
        <f t="shared" si="305"/>
        <v/>
      </c>
      <c r="N2826" s="219" t="str">
        <f t="shared" si="306"/>
        <v/>
      </c>
      <c r="O2826" s="219">
        <f t="shared" si="307"/>
        <v>1</v>
      </c>
      <c r="Q2826" s="114">
        <v>1</v>
      </c>
    </row>
    <row r="2827" spans="1:17" ht="21.75" customHeight="1" x14ac:dyDescent="0.3">
      <c r="A2827" s="214">
        <f>SUBTOTAL(9,$Q$22:Q2826)+1</f>
        <v>2805</v>
      </c>
      <c r="B2827" s="223">
        <v>101120381</v>
      </c>
      <c r="C2827" s="223" t="s">
        <v>1672</v>
      </c>
      <c r="D2827" s="223" t="s">
        <v>345</v>
      </c>
      <c r="E2827" s="223">
        <v>20</v>
      </c>
      <c r="F2827" s="223">
        <v>7.14</v>
      </c>
      <c r="G2827" s="66" t="str">
        <f>IFERROR(VLOOKUP(B2827:B5867,'DOI TUONG'!$C$2:$E$1306,3,FALSE), "")</f>
        <v/>
      </c>
      <c r="H2827" s="66">
        <f t="shared" si="301"/>
        <v>0</v>
      </c>
      <c r="I2827" s="215">
        <f t="shared" si="302"/>
        <v>7.14</v>
      </c>
      <c r="J2827" s="223">
        <v>82</v>
      </c>
      <c r="K2827" s="66" t="str">
        <f t="shared" si="303"/>
        <v>Khá</v>
      </c>
      <c r="L2827" s="66">
        <f t="shared" si="304"/>
        <v>395000</v>
      </c>
      <c r="M2827" s="218" t="str">
        <f t="shared" si="305"/>
        <v/>
      </c>
      <c r="N2827" s="219" t="str">
        <f t="shared" si="306"/>
        <v/>
      </c>
      <c r="O2827" s="219">
        <f t="shared" si="307"/>
        <v>1</v>
      </c>
      <c r="Q2827" s="114">
        <v>1</v>
      </c>
    </row>
    <row r="2828" spans="1:17" ht="21.75" customHeight="1" x14ac:dyDescent="0.3">
      <c r="A2828" s="214">
        <f>SUBTOTAL(9,$Q$22:Q2827)+1</f>
        <v>2806</v>
      </c>
      <c r="B2828" s="223">
        <v>107120260</v>
      </c>
      <c r="C2828" s="223" t="s">
        <v>3677</v>
      </c>
      <c r="D2828" s="223" t="s">
        <v>77</v>
      </c>
      <c r="E2828" s="223">
        <v>19</v>
      </c>
      <c r="F2828" s="223">
        <v>7.14</v>
      </c>
      <c r="G2828" s="66" t="str">
        <f>IFERROR(VLOOKUP(B2828:B5868,'DOI TUONG'!$C$2:$E$1306,3,FALSE), "")</f>
        <v/>
      </c>
      <c r="H2828" s="66">
        <f t="shared" si="301"/>
        <v>0</v>
      </c>
      <c r="I2828" s="215">
        <f t="shared" si="302"/>
        <v>7.14</v>
      </c>
      <c r="J2828" s="223">
        <v>82</v>
      </c>
      <c r="K2828" s="66" t="str">
        <f t="shared" si="303"/>
        <v>Khá</v>
      </c>
      <c r="L2828" s="66">
        <f t="shared" si="304"/>
        <v>395000</v>
      </c>
      <c r="M2828" s="218" t="str">
        <f t="shared" si="305"/>
        <v/>
      </c>
      <c r="N2828" s="219" t="str">
        <f t="shared" si="306"/>
        <v/>
      </c>
      <c r="O2828" s="219">
        <f t="shared" si="307"/>
        <v>1</v>
      </c>
      <c r="Q2828" s="114">
        <v>1</v>
      </c>
    </row>
    <row r="2829" spans="1:17" ht="21.75" customHeight="1" x14ac:dyDescent="0.3">
      <c r="A2829" s="214">
        <f>SUBTOTAL(9,$Q$22:Q2828)+1</f>
        <v>2807</v>
      </c>
      <c r="B2829" s="223">
        <v>110120269</v>
      </c>
      <c r="C2829" s="223" t="s">
        <v>48</v>
      </c>
      <c r="D2829" s="223" t="s">
        <v>50</v>
      </c>
      <c r="E2829" s="223">
        <v>17</v>
      </c>
      <c r="F2829" s="223">
        <v>7.14</v>
      </c>
      <c r="G2829" s="66" t="str">
        <f>IFERROR(VLOOKUP(B2829:B5869,'DOI TUONG'!$C$2:$E$1306,3,FALSE), "")</f>
        <v/>
      </c>
      <c r="H2829" s="66">
        <f t="shared" si="301"/>
        <v>0</v>
      </c>
      <c r="I2829" s="215">
        <f t="shared" si="302"/>
        <v>7.14</v>
      </c>
      <c r="J2829" s="223">
        <v>82</v>
      </c>
      <c r="K2829" s="66" t="str">
        <f t="shared" si="303"/>
        <v>Khá</v>
      </c>
      <c r="L2829" s="66">
        <f t="shared" si="304"/>
        <v>395000</v>
      </c>
      <c r="M2829" s="218" t="str">
        <f t="shared" si="305"/>
        <v/>
      </c>
      <c r="N2829" s="219" t="str">
        <f t="shared" si="306"/>
        <v/>
      </c>
      <c r="O2829" s="219">
        <f t="shared" si="307"/>
        <v>1</v>
      </c>
      <c r="Q2829" s="114">
        <v>1</v>
      </c>
    </row>
    <row r="2830" spans="1:17" ht="21.75" customHeight="1" x14ac:dyDescent="0.3">
      <c r="A2830" s="214">
        <f>SUBTOTAL(9,$Q$22:Q2829)+1</f>
        <v>2808</v>
      </c>
      <c r="B2830" s="223">
        <v>101120199</v>
      </c>
      <c r="C2830" s="223" t="s">
        <v>3245</v>
      </c>
      <c r="D2830" s="223" t="s">
        <v>343</v>
      </c>
      <c r="E2830" s="223">
        <v>17.5</v>
      </c>
      <c r="F2830" s="223">
        <v>7.14</v>
      </c>
      <c r="G2830" s="66" t="str">
        <f>IFERROR(VLOOKUP(B2830:B5870,'DOI TUONG'!$C$2:$E$1306,3,FALSE), "")</f>
        <v/>
      </c>
      <c r="H2830" s="66">
        <f t="shared" si="301"/>
        <v>0</v>
      </c>
      <c r="I2830" s="215">
        <f t="shared" si="302"/>
        <v>7.14</v>
      </c>
      <c r="J2830" s="223">
        <v>80</v>
      </c>
      <c r="K2830" s="66" t="str">
        <f t="shared" si="303"/>
        <v>Khá</v>
      </c>
      <c r="L2830" s="66">
        <f t="shared" si="304"/>
        <v>395000</v>
      </c>
      <c r="M2830" s="218" t="str">
        <f t="shared" si="305"/>
        <v/>
      </c>
      <c r="N2830" s="219" t="str">
        <f t="shared" si="306"/>
        <v/>
      </c>
      <c r="O2830" s="219">
        <f t="shared" si="307"/>
        <v>1</v>
      </c>
      <c r="Q2830" s="114">
        <v>1</v>
      </c>
    </row>
    <row r="2831" spans="1:17" ht="21.75" customHeight="1" x14ac:dyDescent="0.3">
      <c r="A2831" s="214">
        <f>SUBTOTAL(9,$Q$22:Q2830)+1</f>
        <v>2809</v>
      </c>
      <c r="B2831" s="223">
        <v>121120018</v>
      </c>
      <c r="C2831" s="223" t="s">
        <v>3715</v>
      </c>
      <c r="D2831" s="223" t="s">
        <v>229</v>
      </c>
      <c r="E2831" s="223">
        <v>18.5</v>
      </c>
      <c r="F2831" s="223">
        <v>7.13</v>
      </c>
      <c r="G2831" s="66" t="str">
        <f>IFERROR(VLOOKUP(B2831:B5871,'DOI TUONG'!$C$2:$E$1306,3,FALSE), "")</f>
        <v/>
      </c>
      <c r="H2831" s="66">
        <f t="shared" si="301"/>
        <v>0</v>
      </c>
      <c r="I2831" s="215">
        <f t="shared" si="302"/>
        <v>7.13</v>
      </c>
      <c r="J2831" s="223">
        <v>90</v>
      </c>
      <c r="K2831" s="66" t="str">
        <f t="shared" si="303"/>
        <v>Khá</v>
      </c>
      <c r="L2831" s="66">
        <f t="shared" si="304"/>
        <v>395000</v>
      </c>
      <c r="M2831" s="218" t="str">
        <f t="shared" si="305"/>
        <v/>
      </c>
      <c r="N2831" s="219" t="str">
        <f t="shared" si="306"/>
        <v/>
      </c>
      <c r="O2831" s="219">
        <f t="shared" si="307"/>
        <v>1</v>
      </c>
      <c r="Q2831" s="114">
        <v>1</v>
      </c>
    </row>
    <row r="2832" spans="1:17" ht="21.75" customHeight="1" x14ac:dyDescent="0.3">
      <c r="A2832" s="214">
        <f>SUBTOTAL(9,$Q$22:Q2831)+1</f>
        <v>2810</v>
      </c>
      <c r="B2832" s="223">
        <v>117130138</v>
      </c>
      <c r="C2832" s="223" t="s">
        <v>2141</v>
      </c>
      <c r="D2832" s="223" t="s">
        <v>70</v>
      </c>
      <c r="E2832" s="223">
        <v>18</v>
      </c>
      <c r="F2832" s="223">
        <v>7.13</v>
      </c>
      <c r="G2832" s="66" t="str">
        <f>IFERROR(VLOOKUP(B2832:B5872,'DOI TUONG'!$C$2:$E$1306,3,FALSE), "")</f>
        <v/>
      </c>
      <c r="H2832" s="66">
        <f t="shared" si="301"/>
        <v>0</v>
      </c>
      <c r="I2832" s="215">
        <f t="shared" si="302"/>
        <v>7.13</v>
      </c>
      <c r="J2832" s="223">
        <v>89</v>
      </c>
      <c r="K2832" s="66" t="str">
        <f t="shared" si="303"/>
        <v>Khá</v>
      </c>
      <c r="L2832" s="66">
        <f t="shared" si="304"/>
        <v>395000</v>
      </c>
      <c r="M2832" s="218" t="str">
        <f t="shared" si="305"/>
        <v/>
      </c>
      <c r="N2832" s="219" t="str">
        <f t="shared" si="306"/>
        <v/>
      </c>
      <c r="O2832" s="219">
        <f t="shared" si="307"/>
        <v>1</v>
      </c>
      <c r="Q2832" s="114">
        <v>1</v>
      </c>
    </row>
    <row r="2833" spans="1:17" ht="21.75" customHeight="1" x14ac:dyDescent="0.3">
      <c r="A2833" s="214">
        <f>SUBTOTAL(9,$Q$22:Q2832)+1</f>
        <v>2811</v>
      </c>
      <c r="B2833" s="223">
        <v>105110232</v>
      </c>
      <c r="C2833" s="223" t="s">
        <v>3529</v>
      </c>
      <c r="D2833" s="223" t="s">
        <v>35</v>
      </c>
      <c r="E2833" s="223">
        <v>15</v>
      </c>
      <c r="F2833" s="223">
        <v>7.13</v>
      </c>
      <c r="G2833" s="66" t="str">
        <f>IFERROR(VLOOKUP(B2833:B5873,'DOI TUONG'!$C$2:$E$1306,3,FALSE), "")</f>
        <v/>
      </c>
      <c r="H2833" s="66">
        <f t="shared" si="301"/>
        <v>0</v>
      </c>
      <c r="I2833" s="215">
        <f t="shared" si="302"/>
        <v>7.13</v>
      </c>
      <c r="J2833" s="223">
        <v>88</v>
      </c>
      <c r="K2833" s="66" t="str">
        <f t="shared" si="303"/>
        <v>Khá</v>
      </c>
      <c r="L2833" s="66">
        <f t="shared" si="304"/>
        <v>395000</v>
      </c>
      <c r="M2833" s="218" t="str">
        <f t="shared" si="305"/>
        <v/>
      </c>
      <c r="N2833" s="219" t="str">
        <f t="shared" si="306"/>
        <v/>
      </c>
      <c r="O2833" s="219">
        <f t="shared" si="307"/>
        <v>1</v>
      </c>
      <c r="Q2833" s="114">
        <v>1</v>
      </c>
    </row>
    <row r="2834" spans="1:17" ht="21.75" customHeight="1" x14ac:dyDescent="0.3">
      <c r="A2834" s="214">
        <f>SUBTOTAL(9,$Q$22:Q2833)+1</f>
        <v>2812</v>
      </c>
      <c r="B2834" s="223">
        <v>105110264</v>
      </c>
      <c r="C2834" s="223" t="s">
        <v>1905</v>
      </c>
      <c r="D2834" s="223" t="s">
        <v>35</v>
      </c>
      <c r="E2834" s="223">
        <v>15</v>
      </c>
      <c r="F2834" s="223">
        <v>7.13</v>
      </c>
      <c r="G2834" s="66" t="str">
        <f>IFERROR(VLOOKUP(B2834:B5874,'DOI TUONG'!$C$2:$E$1306,3,FALSE), "")</f>
        <v/>
      </c>
      <c r="H2834" s="66">
        <f t="shared" si="301"/>
        <v>0</v>
      </c>
      <c r="I2834" s="215">
        <f t="shared" si="302"/>
        <v>7.13</v>
      </c>
      <c r="J2834" s="223">
        <v>88</v>
      </c>
      <c r="K2834" s="66" t="str">
        <f t="shared" si="303"/>
        <v>Khá</v>
      </c>
      <c r="L2834" s="66">
        <f t="shared" si="304"/>
        <v>395000</v>
      </c>
      <c r="M2834" s="218" t="str">
        <f t="shared" si="305"/>
        <v/>
      </c>
      <c r="N2834" s="219" t="str">
        <f t="shared" si="306"/>
        <v/>
      </c>
      <c r="O2834" s="219">
        <f t="shared" si="307"/>
        <v>1</v>
      </c>
      <c r="Q2834" s="114">
        <v>1</v>
      </c>
    </row>
    <row r="2835" spans="1:17" ht="21.75" customHeight="1" x14ac:dyDescent="0.3">
      <c r="A2835" s="214">
        <f>SUBTOTAL(9,$Q$22:Q2834)+1</f>
        <v>2813</v>
      </c>
      <c r="B2835" s="223">
        <v>121140127</v>
      </c>
      <c r="C2835" s="223" t="s">
        <v>3716</v>
      </c>
      <c r="D2835" s="223" t="s">
        <v>2120</v>
      </c>
      <c r="E2835" s="223">
        <v>18</v>
      </c>
      <c r="F2835" s="223">
        <v>7.13</v>
      </c>
      <c r="G2835" s="66" t="str">
        <f>IFERROR(VLOOKUP(B2835:B5875,'DOI TUONG'!$C$2:$E$1306,3,FALSE), "")</f>
        <v/>
      </c>
      <c r="H2835" s="66">
        <f t="shared" si="301"/>
        <v>0</v>
      </c>
      <c r="I2835" s="215">
        <f t="shared" si="302"/>
        <v>7.13</v>
      </c>
      <c r="J2835" s="223">
        <v>87</v>
      </c>
      <c r="K2835" s="66" t="str">
        <f t="shared" si="303"/>
        <v>Khá</v>
      </c>
      <c r="L2835" s="66">
        <f t="shared" si="304"/>
        <v>395000</v>
      </c>
      <c r="M2835" s="218" t="str">
        <f t="shared" si="305"/>
        <v/>
      </c>
      <c r="N2835" s="219" t="str">
        <f t="shared" si="306"/>
        <v/>
      </c>
      <c r="O2835" s="219">
        <f t="shared" si="307"/>
        <v>1</v>
      </c>
      <c r="Q2835" s="114">
        <v>1</v>
      </c>
    </row>
    <row r="2836" spans="1:17" ht="21.75" customHeight="1" x14ac:dyDescent="0.3">
      <c r="A2836" s="214">
        <f>SUBTOTAL(9,$Q$22:Q2835)+1</f>
        <v>2814</v>
      </c>
      <c r="B2836" s="223">
        <v>111110038</v>
      </c>
      <c r="C2836" s="223" t="s">
        <v>4033</v>
      </c>
      <c r="D2836" s="223" t="s">
        <v>435</v>
      </c>
      <c r="E2836" s="223">
        <v>19</v>
      </c>
      <c r="F2836" s="223">
        <v>7.13</v>
      </c>
      <c r="G2836" s="66" t="str">
        <f>IFERROR(VLOOKUP(B2836:B5876,'DOI TUONG'!$C$2:$E$1306,3,FALSE), "")</f>
        <v/>
      </c>
      <c r="H2836" s="66">
        <f t="shared" si="301"/>
        <v>0</v>
      </c>
      <c r="I2836" s="215">
        <f t="shared" si="302"/>
        <v>7.13</v>
      </c>
      <c r="J2836" s="223">
        <v>87</v>
      </c>
      <c r="K2836" s="66" t="str">
        <f t="shared" si="303"/>
        <v>Khá</v>
      </c>
      <c r="L2836" s="66">
        <f t="shared" si="304"/>
        <v>395000</v>
      </c>
      <c r="M2836" s="218" t="str">
        <f t="shared" si="305"/>
        <v/>
      </c>
      <c r="N2836" s="219" t="str">
        <f t="shared" si="306"/>
        <v/>
      </c>
      <c r="O2836" s="219">
        <f t="shared" si="307"/>
        <v>1</v>
      </c>
      <c r="Q2836" s="114">
        <v>1</v>
      </c>
    </row>
    <row r="2837" spans="1:17" ht="21.75" customHeight="1" x14ac:dyDescent="0.3">
      <c r="A2837" s="214">
        <f>SUBTOTAL(9,$Q$22:Q2836)+1</f>
        <v>2815</v>
      </c>
      <c r="B2837" s="223">
        <v>102130151</v>
      </c>
      <c r="C2837" s="223" t="s">
        <v>3406</v>
      </c>
      <c r="D2837" s="223" t="s">
        <v>142</v>
      </c>
      <c r="E2837" s="223">
        <v>14.5</v>
      </c>
      <c r="F2837" s="223">
        <v>7.13</v>
      </c>
      <c r="G2837" s="66" t="str">
        <f>IFERROR(VLOOKUP(B2837:B5877,'DOI TUONG'!$C$2:$E$1306,3,FALSE), "")</f>
        <v/>
      </c>
      <c r="H2837" s="66">
        <f t="shared" si="301"/>
        <v>0</v>
      </c>
      <c r="I2837" s="215">
        <f t="shared" si="302"/>
        <v>7.13</v>
      </c>
      <c r="J2837" s="223">
        <v>86</v>
      </c>
      <c r="K2837" s="66" t="str">
        <f t="shared" si="303"/>
        <v>Khá</v>
      </c>
      <c r="L2837" s="66">
        <f t="shared" si="304"/>
        <v>395000</v>
      </c>
      <c r="M2837" s="218" t="str">
        <f t="shared" si="305"/>
        <v/>
      </c>
      <c r="N2837" s="219" t="str">
        <f t="shared" si="306"/>
        <v/>
      </c>
      <c r="O2837" s="219">
        <f t="shared" si="307"/>
        <v>1</v>
      </c>
      <c r="Q2837" s="114">
        <v>1</v>
      </c>
    </row>
    <row r="2838" spans="1:17" ht="21.75" customHeight="1" x14ac:dyDescent="0.3">
      <c r="A2838" s="214">
        <f>SUBTOTAL(9,$Q$22:Q2837)+1</f>
        <v>2816</v>
      </c>
      <c r="B2838" s="223">
        <v>105110128</v>
      </c>
      <c r="C2838" s="223" t="s">
        <v>3530</v>
      </c>
      <c r="D2838" s="223" t="s">
        <v>285</v>
      </c>
      <c r="E2838" s="223">
        <v>15</v>
      </c>
      <c r="F2838" s="223">
        <v>7.13</v>
      </c>
      <c r="G2838" s="66" t="str">
        <f>IFERROR(VLOOKUP(B2838:B5878,'DOI TUONG'!$C$2:$E$1306,3,FALSE), "")</f>
        <v/>
      </c>
      <c r="H2838" s="66">
        <f t="shared" ref="H2838:H2901" si="308">IF(G2838="UV ĐT",0.3, 0)+IF(G2838="UV HSV", 0.3, 0)+IF(G2838="PBT LCĐ", 0.3,0)+ IF(G2838="UV LCĐ", 0.2, 0)+IF(G2838="BT CĐ", 0.3,0)+ IF(G2838="PBT CĐ", 0.2,0)+ IF(G2838="CN CLB", 0.2,0)+ IF(G2838="CN DĐ", 0.2,0)+IF(G2838="TĐXK", 0.3, 0)+IF(G2838="PĐXK", 0.2, 0)+IF(G2838="LT", 0.3,0)+IF(G2838="LP", 0.2, 0)+IF(G2838="GK 0.2",0.2,0)+IF(G2838="GK 0.3", 0.3, 0)+IF(G2838="TB ĐD",0.3,0)+IF(G2838="PB ĐD",0.2,0)+IF(G2838="ĐT ĐTQ",0.3,0)+IF(G2838="ĐP ĐTQ",0.2,0)</f>
        <v>0</v>
      </c>
      <c r="I2838" s="215">
        <f t="shared" ref="I2838:I2901" si="309">F2838+H2838</f>
        <v>7.13</v>
      </c>
      <c r="J2838" s="223">
        <v>86</v>
      </c>
      <c r="K2838" s="66" t="str">
        <f t="shared" ref="K2838:K2901" si="310">IF(AND(I2838&gt;=9,J2838&gt;=90), "Xuất sắc", IF(AND(I2838&gt;=8,J2838&gt;=80), "Giỏi", "Khá"))</f>
        <v>Khá</v>
      </c>
      <c r="L2838" s="66">
        <f t="shared" ref="L2838:L2901" si="311">IF(K2838="Xuất sắc", 500000, IF(K2838="Giỏi", 450000, 395000))</f>
        <v>395000</v>
      </c>
      <c r="M2838" s="218" t="str">
        <f t="shared" si="305"/>
        <v/>
      </c>
      <c r="N2838" s="219" t="str">
        <f t="shared" si="306"/>
        <v/>
      </c>
      <c r="O2838" s="219">
        <f t="shared" si="307"/>
        <v>1</v>
      </c>
      <c r="Q2838" s="114">
        <v>1</v>
      </c>
    </row>
    <row r="2839" spans="1:17" ht="21.75" customHeight="1" x14ac:dyDescent="0.3">
      <c r="A2839" s="214">
        <f>SUBTOTAL(9,$Q$22:Q2838)+1</f>
        <v>2817</v>
      </c>
      <c r="B2839" s="223">
        <v>109140038</v>
      </c>
      <c r="C2839" s="223" t="s">
        <v>3897</v>
      </c>
      <c r="D2839" s="223" t="s">
        <v>2834</v>
      </c>
      <c r="E2839" s="223">
        <v>18</v>
      </c>
      <c r="F2839" s="223">
        <v>7.13</v>
      </c>
      <c r="G2839" s="66" t="str">
        <f>IFERROR(VLOOKUP(B2839:B5879,'DOI TUONG'!$C$2:$E$1306,3,FALSE), "")</f>
        <v/>
      </c>
      <c r="H2839" s="66">
        <f t="shared" si="308"/>
        <v>0</v>
      </c>
      <c r="I2839" s="215">
        <f t="shared" si="309"/>
        <v>7.13</v>
      </c>
      <c r="J2839" s="223">
        <v>85</v>
      </c>
      <c r="K2839" s="66" t="str">
        <f t="shared" si="310"/>
        <v>Khá</v>
      </c>
      <c r="L2839" s="66">
        <f t="shared" si="311"/>
        <v>395000</v>
      </c>
      <c r="M2839" s="218" t="str">
        <f t="shared" si="305"/>
        <v/>
      </c>
      <c r="N2839" s="219" t="str">
        <f t="shared" si="306"/>
        <v/>
      </c>
      <c r="O2839" s="219">
        <f t="shared" si="307"/>
        <v>1</v>
      </c>
      <c r="Q2839" s="114">
        <v>1</v>
      </c>
    </row>
    <row r="2840" spans="1:17" ht="21.75" customHeight="1" x14ac:dyDescent="0.3">
      <c r="A2840" s="214">
        <f>SUBTOTAL(9,$Q$22:Q2839)+1</f>
        <v>2818</v>
      </c>
      <c r="B2840" s="223">
        <v>105120177</v>
      </c>
      <c r="C2840" s="223" t="s">
        <v>3531</v>
      </c>
      <c r="D2840" s="223" t="s">
        <v>83</v>
      </c>
      <c r="E2840" s="223">
        <v>18</v>
      </c>
      <c r="F2840" s="223">
        <v>7.13</v>
      </c>
      <c r="G2840" s="66" t="str">
        <f>IFERROR(VLOOKUP(B2840:B5880,'DOI TUONG'!$C$2:$E$1306,3,FALSE), "")</f>
        <v/>
      </c>
      <c r="H2840" s="66">
        <f t="shared" si="308"/>
        <v>0</v>
      </c>
      <c r="I2840" s="215">
        <f t="shared" si="309"/>
        <v>7.13</v>
      </c>
      <c r="J2840" s="223">
        <v>84</v>
      </c>
      <c r="K2840" s="66" t="str">
        <f t="shared" si="310"/>
        <v>Khá</v>
      </c>
      <c r="L2840" s="66">
        <f t="shared" si="311"/>
        <v>395000</v>
      </c>
      <c r="M2840" s="218" t="str">
        <f t="shared" si="305"/>
        <v/>
      </c>
      <c r="N2840" s="219" t="str">
        <f t="shared" si="306"/>
        <v/>
      </c>
      <c r="O2840" s="219">
        <f t="shared" si="307"/>
        <v>1</v>
      </c>
      <c r="Q2840" s="114">
        <v>1</v>
      </c>
    </row>
    <row r="2841" spans="1:17" ht="21.75" customHeight="1" x14ac:dyDescent="0.3">
      <c r="A2841" s="214">
        <f>SUBTOTAL(9,$Q$22:Q2840)+1</f>
        <v>2819</v>
      </c>
      <c r="B2841" s="223">
        <v>107140063</v>
      </c>
      <c r="C2841" s="223" t="s">
        <v>2097</v>
      </c>
      <c r="D2841" s="223" t="s">
        <v>2028</v>
      </c>
      <c r="E2841" s="223">
        <v>22</v>
      </c>
      <c r="F2841" s="223">
        <v>7.13</v>
      </c>
      <c r="G2841" s="66" t="str">
        <f>IFERROR(VLOOKUP(B2841:B5881,'DOI TUONG'!$C$2:$E$1306,3,FALSE), "")</f>
        <v/>
      </c>
      <c r="H2841" s="66">
        <f t="shared" si="308"/>
        <v>0</v>
      </c>
      <c r="I2841" s="215">
        <f t="shared" si="309"/>
        <v>7.13</v>
      </c>
      <c r="J2841" s="223">
        <v>84</v>
      </c>
      <c r="K2841" s="66" t="str">
        <f t="shared" si="310"/>
        <v>Khá</v>
      </c>
      <c r="L2841" s="66">
        <f t="shared" si="311"/>
        <v>395000</v>
      </c>
      <c r="M2841" s="218" t="str">
        <f t="shared" si="305"/>
        <v/>
      </c>
      <c r="N2841" s="219" t="str">
        <f t="shared" si="306"/>
        <v/>
      </c>
      <c r="O2841" s="219">
        <f t="shared" si="307"/>
        <v>1</v>
      </c>
      <c r="Q2841" s="114">
        <v>1</v>
      </c>
    </row>
    <row r="2842" spans="1:17" ht="21.75" customHeight="1" x14ac:dyDescent="0.3">
      <c r="A2842" s="214">
        <f>SUBTOTAL(9,$Q$22:Q2841)+1</f>
        <v>2820</v>
      </c>
      <c r="B2842" s="223">
        <v>107120145</v>
      </c>
      <c r="C2842" s="223" t="s">
        <v>3678</v>
      </c>
      <c r="D2842" s="223" t="s">
        <v>29</v>
      </c>
      <c r="E2842" s="223">
        <v>14</v>
      </c>
      <c r="F2842" s="223">
        <v>7.13</v>
      </c>
      <c r="G2842" s="66" t="str">
        <f>IFERROR(VLOOKUP(B2842:B5882,'DOI TUONG'!$C$2:$E$1306,3,FALSE), "")</f>
        <v/>
      </c>
      <c r="H2842" s="66">
        <f t="shared" si="308"/>
        <v>0</v>
      </c>
      <c r="I2842" s="215">
        <f t="shared" si="309"/>
        <v>7.13</v>
      </c>
      <c r="J2842" s="223">
        <v>84</v>
      </c>
      <c r="K2842" s="66" t="str">
        <f t="shared" si="310"/>
        <v>Khá</v>
      </c>
      <c r="L2842" s="66">
        <f t="shared" si="311"/>
        <v>395000</v>
      </c>
      <c r="M2842" s="218" t="str">
        <f t="shared" si="305"/>
        <v/>
      </c>
      <c r="N2842" s="219" t="str">
        <f t="shared" si="306"/>
        <v/>
      </c>
      <c r="O2842" s="219">
        <f t="shared" si="307"/>
        <v>1</v>
      </c>
      <c r="Q2842" s="114">
        <v>1</v>
      </c>
    </row>
    <row r="2843" spans="1:17" ht="21.75" customHeight="1" x14ac:dyDescent="0.3">
      <c r="A2843" s="214">
        <f>SUBTOTAL(9,$Q$22:Q2842)+1</f>
        <v>2821</v>
      </c>
      <c r="B2843" s="223">
        <v>109130102</v>
      </c>
      <c r="C2843" s="223" t="s">
        <v>2277</v>
      </c>
      <c r="D2843" s="223" t="s">
        <v>257</v>
      </c>
      <c r="E2843" s="223">
        <v>21.5</v>
      </c>
      <c r="F2843" s="223">
        <v>7.13</v>
      </c>
      <c r="G2843" s="66" t="str">
        <f>IFERROR(VLOOKUP(B2843:B5883,'DOI TUONG'!$C$2:$E$1306,3,FALSE), "")</f>
        <v/>
      </c>
      <c r="H2843" s="66">
        <f t="shared" si="308"/>
        <v>0</v>
      </c>
      <c r="I2843" s="215">
        <f t="shared" si="309"/>
        <v>7.13</v>
      </c>
      <c r="J2843" s="223">
        <v>84</v>
      </c>
      <c r="K2843" s="66" t="str">
        <f t="shared" si="310"/>
        <v>Khá</v>
      </c>
      <c r="L2843" s="66">
        <f t="shared" si="311"/>
        <v>395000</v>
      </c>
      <c r="M2843" s="218" t="str">
        <f t="shared" si="305"/>
        <v/>
      </c>
      <c r="N2843" s="219" t="str">
        <f t="shared" si="306"/>
        <v/>
      </c>
      <c r="O2843" s="219">
        <f t="shared" si="307"/>
        <v>1</v>
      </c>
      <c r="Q2843" s="114">
        <v>1</v>
      </c>
    </row>
    <row r="2844" spans="1:17" ht="21.75" customHeight="1" x14ac:dyDescent="0.3">
      <c r="A2844" s="214">
        <f>SUBTOTAL(9,$Q$22:Q2843)+1</f>
        <v>2822</v>
      </c>
      <c r="B2844" s="223">
        <v>109110313</v>
      </c>
      <c r="C2844" s="223" t="s">
        <v>2259</v>
      </c>
      <c r="D2844" s="223" t="s">
        <v>194</v>
      </c>
      <c r="E2844" s="223">
        <v>18.5</v>
      </c>
      <c r="F2844" s="223">
        <v>7.13</v>
      </c>
      <c r="G2844" s="66" t="str">
        <f>IFERROR(VLOOKUP(B2844:B5884,'DOI TUONG'!$C$2:$E$1306,3,FALSE), "")</f>
        <v/>
      </c>
      <c r="H2844" s="66">
        <f t="shared" si="308"/>
        <v>0</v>
      </c>
      <c r="I2844" s="215">
        <f t="shared" si="309"/>
        <v>7.13</v>
      </c>
      <c r="J2844" s="223">
        <v>84</v>
      </c>
      <c r="K2844" s="66" t="str">
        <f t="shared" si="310"/>
        <v>Khá</v>
      </c>
      <c r="L2844" s="66">
        <f t="shared" si="311"/>
        <v>395000</v>
      </c>
      <c r="M2844" s="218" t="str">
        <f t="shared" ref="M2844:M2907" si="312">IF(K2844="Xuất sắc",1,"")</f>
        <v/>
      </c>
      <c r="N2844" s="219" t="str">
        <f t="shared" ref="N2844:N2907" si="313">IF(K2844="Giỏi",1,"")</f>
        <v/>
      </c>
      <c r="O2844" s="219">
        <f t="shared" ref="O2844:O2907" si="314">IF(K2844="Khá",1,"")</f>
        <v>1</v>
      </c>
      <c r="Q2844" s="114">
        <v>1</v>
      </c>
    </row>
    <row r="2845" spans="1:17" ht="21.75" customHeight="1" x14ac:dyDescent="0.3">
      <c r="A2845" s="214">
        <f>SUBTOTAL(9,$Q$22:Q2844)+1</f>
        <v>2823</v>
      </c>
      <c r="B2845" s="223">
        <v>104130054</v>
      </c>
      <c r="C2845" s="223" t="s">
        <v>1252</v>
      </c>
      <c r="D2845" s="223" t="s">
        <v>301</v>
      </c>
      <c r="E2845" s="223">
        <v>18</v>
      </c>
      <c r="F2845" s="223">
        <v>7.13</v>
      </c>
      <c r="G2845" s="66" t="str">
        <f>IFERROR(VLOOKUP(B2845:B5885,'DOI TUONG'!$C$2:$E$1306,3,FALSE), "")</f>
        <v/>
      </c>
      <c r="H2845" s="66">
        <f t="shared" si="308"/>
        <v>0</v>
      </c>
      <c r="I2845" s="215">
        <f t="shared" si="309"/>
        <v>7.13</v>
      </c>
      <c r="J2845" s="223">
        <v>83</v>
      </c>
      <c r="K2845" s="66" t="str">
        <f t="shared" si="310"/>
        <v>Khá</v>
      </c>
      <c r="L2845" s="66">
        <f t="shared" si="311"/>
        <v>395000</v>
      </c>
      <c r="M2845" s="218" t="str">
        <f t="shared" si="312"/>
        <v/>
      </c>
      <c r="N2845" s="219" t="str">
        <f t="shared" si="313"/>
        <v/>
      </c>
      <c r="O2845" s="219">
        <f t="shared" si="314"/>
        <v>1</v>
      </c>
      <c r="Q2845" s="114">
        <v>1</v>
      </c>
    </row>
    <row r="2846" spans="1:17" ht="21.75" customHeight="1" x14ac:dyDescent="0.3">
      <c r="A2846" s="214">
        <f>SUBTOTAL(9,$Q$22:Q2845)+1</f>
        <v>2824</v>
      </c>
      <c r="B2846" s="223">
        <v>105130085</v>
      </c>
      <c r="C2846" s="223" t="s">
        <v>3532</v>
      </c>
      <c r="D2846" s="223" t="s">
        <v>265</v>
      </c>
      <c r="E2846" s="223">
        <v>17.5</v>
      </c>
      <c r="F2846" s="223">
        <v>7.13</v>
      </c>
      <c r="G2846" s="66" t="str">
        <f>IFERROR(VLOOKUP(B2846:B5886,'DOI TUONG'!$C$2:$E$1306,3,FALSE), "")</f>
        <v/>
      </c>
      <c r="H2846" s="66">
        <f t="shared" si="308"/>
        <v>0</v>
      </c>
      <c r="I2846" s="215">
        <f t="shared" si="309"/>
        <v>7.13</v>
      </c>
      <c r="J2846" s="223">
        <v>83</v>
      </c>
      <c r="K2846" s="66" t="str">
        <f t="shared" si="310"/>
        <v>Khá</v>
      </c>
      <c r="L2846" s="66">
        <f t="shared" si="311"/>
        <v>395000</v>
      </c>
      <c r="M2846" s="218" t="str">
        <f t="shared" si="312"/>
        <v/>
      </c>
      <c r="N2846" s="219" t="str">
        <f t="shared" si="313"/>
        <v/>
      </c>
      <c r="O2846" s="219">
        <f t="shared" si="314"/>
        <v>1</v>
      </c>
      <c r="Q2846" s="114">
        <v>1</v>
      </c>
    </row>
    <row r="2847" spans="1:17" ht="21.75" customHeight="1" x14ac:dyDescent="0.3">
      <c r="A2847" s="214">
        <f>SUBTOTAL(9,$Q$22:Q2846)+1</f>
        <v>2825</v>
      </c>
      <c r="B2847" s="223">
        <v>105130099</v>
      </c>
      <c r="C2847" s="223" t="s">
        <v>3533</v>
      </c>
      <c r="D2847" s="223" t="s">
        <v>265</v>
      </c>
      <c r="E2847" s="223">
        <v>17.5</v>
      </c>
      <c r="F2847" s="223">
        <v>7.13</v>
      </c>
      <c r="G2847" s="66" t="str">
        <f>IFERROR(VLOOKUP(B2847:B5887,'DOI TUONG'!$C$2:$E$1306,3,FALSE), "")</f>
        <v/>
      </c>
      <c r="H2847" s="66">
        <f t="shared" si="308"/>
        <v>0</v>
      </c>
      <c r="I2847" s="215">
        <f t="shared" si="309"/>
        <v>7.13</v>
      </c>
      <c r="J2847" s="223">
        <v>83</v>
      </c>
      <c r="K2847" s="66" t="str">
        <f t="shared" si="310"/>
        <v>Khá</v>
      </c>
      <c r="L2847" s="66">
        <f t="shared" si="311"/>
        <v>395000</v>
      </c>
      <c r="M2847" s="218" t="str">
        <f t="shared" si="312"/>
        <v/>
      </c>
      <c r="N2847" s="219" t="str">
        <f t="shared" si="313"/>
        <v/>
      </c>
      <c r="O2847" s="219">
        <f t="shared" si="314"/>
        <v>1</v>
      </c>
      <c r="Q2847" s="114">
        <v>1</v>
      </c>
    </row>
    <row r="2848" spans="1:17" ht="21.75" customHeight="1" x14ac:dyDescent="0.3">
      <c r="A2848" s="214">
        <f>SUBTOTAL(9,$Q$22:Q2847)+1</f>
        <v>2826</v>
      </c>
      <c r="B2848" s="223">
        <v>103130024</v>
      </c>
      <c r="C2848" s="223" t="s">
        <v>1265</v>
      </c>
      <c r="D2848" s="223" t="s">
        <v>207</v>
      </c>
      <c r="E2848" s="223">
        <v>18</v>
      </c>
      <c r="F2848" s="223">
        <v>7.13</v>
      </c>
      <c r="G2848" s="66" t="str">
        <f>IFERROR(VLOOKUP(B2848:B5888,'DOI TUONG'!$C$2:$E$1306,3,FALSE), "")</f>
        <v/>
      </c>
      <c r="H2848" s="66">
        <f t="shared" si="308"/>
        <v>0</v>
      </c>
      <c r="I2848" s="215">
        <f t="shared" si="309"/>
        <v>7.13</v>
      </c>
      <c r="J2848" s="223">
        <v>82</v>
      </c>
      <c r="K2848" s="66" t="str">
        <f t="shared" si="310"/>
        <v>Khá</v>
      </c>
      <c r="L2848" s="66">
        <f t="shared" si="311"/>
        <v>395000</v>
      </c>
      <c r="M2848" s="218" t="str">
        <f t="shared" si="312"/>
        <v/>
      </c>
      <c r="N2848" s="219" t="str">
        <f t="shared" si="313"/>
        <v/>
      </c>
      <c r="O2848" s="219">
        <f t="shared" si="314"/>
        <v>1</v>
      </c>
      <c r="Q2848" s="114">
        <v>1</v>
      </c>
    </row>
    <row r="2849" spans="1:17" ht="21.75" customHeight="1" x14ac:dyDescent="0.3">
      <c r="A2849" s="214">
        <f>SUBTOTAL(9,$Q$22:Q2848)+1</f>
        <v>2827</v>
      </c>
      <c r="B2849" s="223">
        <v>103140097</v>
      </c>
      <c r="C2849" s="223" t="s">
        <v>1024</v>
      </c>
      <c r="D2849" s="223" t="s">
        <v>1798</v>
      </c>
      <c r="E2849" s="223">
        <v>19</v>
      </c>
      <c r="F2849" s="223">
        <v>7.13</v>
      </c>
      <c r="G2849" s="66" t="str">
        <f>IFERROR(VLOOKUP(B2849:B5889,'DOI TUONG'!$C$2:$E$1306,3,FALSE), "")</f>
        <v/>
      </c>
      <c r="H2849" s="66">
        <f t="shared" si="308"/>
        <v>0</v>
      </c>
      <c r="I2849" s="215">
        <f t="shared" si="309"/>
        <v>7.13</v>
      </c>
      <c r="J2849" s="223">
        <v>82</v>
      </c>
      <c r="K2849" s="66" t="str">
        <f t="shared" si="310"/>
        <v>Khá</v>
      </c>
      <c r="L2849" s="66">
        <f t="shared" si="311"/>
        <v>395000</v>
      </c>
      <c r="M2849" s="218" t="str">
        <f t="shared" si="312"/>
        <v/>
      </c>
      <c r="N2849" s="219" t="str">
        <f t="shared" si="313"/>
        <v/>
      </c>
      <c r="O2849" s="219">
        <f t="shared" si="314"/>
        <v>1</v>
      </c>
      <c r="Q2849" s="114">
        <v>1</v>
      </c>
    </row>
    <row r="2850" spans="1:17" ht="21.75" customHeight="1" x14ac:dyDescent="0.3">
      <c r="A2850" s="214">
        <f>SUBTOTAL(9,$Q$22:Q2849)+1</f>
        <v>2828</v>
      </c>
      <c r="B2850" s="223">
        <v>101140118</v>
      </c>
      <c r="C2850" s="223" t="s">
        <v>3246</v>
      </c>
      <c r="D2850" s="223" t="s">
        <v>2574</v>
      </c>
      <c r="E2850" s="223">
        <v>17</v>
      </c>
      <c r="F2850" s="223">
        <v>7.13</v>
      </c>
      <c r="G2850" s="66" t="str">
        <f>IFERROR(VLOOKUP(B2850:B5890,'DOI TUONG'!$C$2:$E$1306,3,FALSE), "")</f>
        <v/>
      </c>
      <c r="H2850" s="66">
        <f t="shared" si="308"/>
        <v>0</v>
      </c>
      <c r="I2850" s="215">
        <f t="shared" si="309"/>
        <v>7.13</v>
      </c>
      <c r="J2850" s="223">
        <v>77</v>
      </c>
      <c r="K2850" s="66" t="str">
        <f t="shared" si="310"/>
        <v>Khá</v>
      </c>
      <c r="L2850" s="66">
        <f t="shared" si="311"/>
        <v>395000</v>
      </c>
      <c r="M2850" s="218" t="str">
        <f t="shared" si="312"/>
        <v/>
      </c>
      <c r="N2850" s="219" t="str">
        <f t="shared" si="313"/>
        <v/>
      </c>
      <c r="O2850" s="219">
        <f t="shared" si="314"/>
        <v>1</v>
      </c>
      <c r="Q2850" s="114">
        <v>1</v>
      </c>
    </row>
    <row r="2851" spans="1:17" ht="21.75" customHeight="1" x14ac:dyDescent="0.3">
      <c r="A2851" s="214">
        <f>SUBTOTAL(9,$Q$22:Q2850)+1</f>
        <v>2829</v>
      </c>
      <c r="B2851" s="223">
        <v>103120184</v>
      </c>
      <c r="C2851" s="223" t="s">
        <v>1792</v>
      </c>
      <c r="D2851" s="223" t="s">
        <v>55</v>
      </c>
      <c r="E2851" s="223">
        <v>15</v>
      </c>
      <c r="F2851" s="223">
        <v>7.12</v>
      </c>
      <c r="G2851" s="66" t="str">
        <f>IFERROR(VLOOKUP(B2851:B5891,'DOI TUONG'!$C$2:$E$1306,3,FALSE), "")</f>
        <v/>
      </c>
      <c r="H2851" s="66">
        <f t="shared" si="308"/>
        <v>0</v>
      </c>
      <c r="I2851" s="215">
        <f t="shared" si="309"/>
        <v>7.12</v>
      </c>
      <c r="J2851" s="223">
        <v>88</v>
      </c>
      <c r="K2851" s="66" t="str">
        <f t="shared" si="310"/>
        <v>Khá</v>
      </c>
      <c r="L2851" s="66">
        <f t="shared" si="311"/>
        <v>395000</v>
      </c>
      <c r="M2851" s="218" t="str">
        <f t="shared" si="312"/>
        <v/>
      </c>
      <c r="N2851" s="219" t="str">
        <f t="shared" si="313"/>
        <v/>
      </c>
      <c r="O2851" s="219">
        <f t="shared" si="314"/>
        <v>1</v>
      </c>
      <c r="Q2851" s="114">
        <v>1</v>
      </c>
    </row>
    <row r="2852" spans="1:17" ht="21.75" customHeight="1" x14ac:dyDescent="0.3">
      <c r="A2852" s="214">
        <f>SUBTOTAL(9,$Q$22:Q2851)+1</f>
        <v>2830</v>
      </c>
      <c r="B2852" s="223">
        <v>117110075</v>
      </c>
      <c r="C2852" s="223" t="s">
        <v>1558</v>
      </c>
      <c r="D2852" s="223" t="s">
        <v>278</v>
      </c>
      <c r="E2852" s="223">
        <v>19</v>
      </c>
      <c r="F2852" s="223">
        <v>7.12</v>
      </c>
      <c r="G2852" s="66" t="str">
        <f>IFERROR(VLOOKUP(B2852:B5892,'DOI TUONG'!$C$2:$E$1306,3,FALSE), "")</f>
        <v/>
      </c>
      <c r="H2852" s="66">
        <f t="shared" si="308"/>
        <v>0</v>
      </c>
      <c r="I2852" s="215">
        <f t="shared" si="309"/>
        <v>7.12</v>
      </c>
      <c r="J2852" s="223">
        <v>88</v>
      </c>
      <c r="K2852" s="66" t="str">
        <f t="shared" si="310"/>
        <v>Khá</v>
      </c>
      <c r="L2852" s="66">
        <f t="shared" si="311"/>
        <v>395000</v>
      </c>
      <c r="M2852" s="218" t="str">
        <f t="shared" si="312"/>
        <v/>
      </c>
      <c r="N2852" s="219" t="str">
        <f t="shared" si="313"/>
        <v/>
      </c>
      <c r="O2852" s="219">
        <f t="shared" si="314"/>
        <v>1</v>
      </c>
      <c r="Q2852" s="114">
        <v>1</v>
      </c>
    </row>
    <row r="2853" spans="1:17" ht="21.75" customHeight="1" x14ac:dyDescent="0.3">
      <c r="A2853" s="214">
        <f>SUBTOTAL(9,$Q$22:Q2852)+1</f>
        <v>2831</v>
      </c>
      <c r="B2853" s="223">
        <v>110110285</v>
      </c>
      <c r="C2853" s="223" t="s">
        <v>1622</v>
      </c>
      <c r="D2853" s="223" t="s">
        <v>175</v>
      </c>
      <c r="E2853" s="223">
        <v>19</v>
      </c>
      <c r="F2853" s="223">
        <v>7.12</v>
      </c>
      <c r="G2853" s="66" t="str">
        <f>IFERROR(VLOOKUP(B2853:B5893,'DOI TUONG'!$C$2:$E$1306,3,FALSE), "")</f>
        <v/>
      </c>
      <c r="H2853" s="66">
        <f t="shared" si="308"/>
        <v>0</v>
      </c>
      <c r="I2853" s="215">
        <f t="shared" si="309"/>
        <v>7.12</v>
      </c>
      <c r="J2853" s="223">
        <v>88</v>
      </c>
      <c r="K2853" s="66" t="str">
        <f t="shared" si="310"/>
        <v>Khá</v>
      </c>
      <c r="L2853" s="66">
        <f t="shared" si="311"/>
        <v>395000</v>
      </c>
      <c r="M2853" s="218" t="str">
        <f t="shared" si="312"/>
        <v/>
      </c>
      <c r="N2853" s="219" t="str">
        <f t="shared" si="313"/>
        <v/>
      </c>
      <c r="O2853" s="219">
        <f t="shared" si="314"/>
        <v>1</v>
      </c>
      <c r="Q2853" s="114">
        <v>1</v>
      </c>
    </row>
    <row r="2854" spans="1:17" ht="21.75" customHeight="1" x14ac:dyDescent="0.3">
      <c r="A2854" s="214">
        <f>SUBTOTAL(9,$Q$22:Q2853)+1</f>
        <v>2832</v>
      </c>
      <c r="B2854" s="223">
        <v>105140070</v>
      </c>
      <c r="C2854" s="223" t="s">
        <v>3534</v>
      </c>
      <c r="D2854" s="223" t="s">
        <v>1884</v>
      </c>
      <c r="E2854" s="223">
        <v>25</v>
      </c>
      <c r="F2854" s="223">
        <v>7.12</v>
      </c>
      <c r="G2854" s="66" t="str">
        <f>IFERROR(VLOOKUP(B2854:B5894,'DOI TUONG'!$C$2:$E$1306,3,FALSE), "")</f>
        <v/>
      </c>
      <c r="H2854" s="66">
        <f t="shared" si="308"/>
        <v>0</v>
      </c>
      <c r="I2854" s="215">
        <f t="shared" si="309"/>
        <v>7.12</v>
      </c>
      <c r="J2854" s="223">
        <v>86</v>
      </c>
      <c r="K2854" s="66" t="str">
        <f t="shared" si="310"/>
        <v>Khá</v>
      </c>
      <c r="L2854" s="66">
        <f t="shared" si="311"/>
        <v>395000</v>
      </c>
      <c r="M2854" s="218" t="str">
        <f t="shared" si="312"/>
        <v/>
      </c>
      <c r="N2854" s="219" t="str">
        <f t="shared" si="313"/>
        <v/>
      </c>
      <c r="O2854" s="219">
        <f t="shared" si="314"/>
        <v>1</v>
      </c>
      <c r="Q2854" s="114">
        <v>1</v>
      </c>
    </row>
    <row r="2855" spans="1:17" ht="21.75" customHeight="1" x14ac:dyDescent="0.3">
      <c r="A2855" s="214">
        <f>SUBTOTAL(9,$Q$22:Q2854)+1</f>
        <v>2833</v>
      </c>
      <c r="B2855" s="223">
        <v>105110325</v>
      </c>
      <c r="C2855" s="223" t="s">
        <v>3535</v>
      </c>
      <c r="D2855" s="223" t="s">
        <v>56</v>
      </c>
      <c r="E2855" s="223">
        <v>15</v>
      </c>
      <c r="F2855" s="223">
        <v>7.12</v>
      </c>
      <c r="G2855" s="66" t="str">
        <f>IFERROR(VLOOKUP(B2855:B5895,'DOI TUONG'!$C$2:$E$1306,3,FALSE), "")</f>
        <v/>
      </c>
      <c r="H2855" s="66">
        <f t="shared" si="308"/>
        <v>0</v>
      </c>
      <c r="I2855" s="215">
        <f t="shared" si="309"/>
        <v>7.12</v>
      </c>
      <c r="J2855" s="223">
        <v>85</v>
      </c>
      <c r="K2855" s="66" t="str">
        <f t="shared" si="310"/>
        <v>Khá</v>
      </c>
      <c r="L2855" s="66">
        <f t="shared" si="311"/>
        <v>395000</v>
      </c>
      <c r="M2855" s="218" t="str">
        <f t="shared" si="312"/>
        <v/>
      </c>
      <c r="N2855" s="219" t="str">
        <f t="shared" si="313"/>
        <v/>
      </c>
      <c r="O2855" s="219">
        <f t="shared" si="314"/>
        <v>1</v>
      </c>
      <c r="Q2855" s="114">
        <v>1</v>
      </c>
    </row>
    <row r="2856" spans="1:17" ht="21.75" customHeight="1" x14ac:dyDescent="0.3">
      <c r="A2856" s="214">
        <f>SUBTOTAL(9,$Q$22:Q2855)+1</f>
        <v>2834</v>
      </c>
      <c r="B2856" s="223">
        <v>106140187</v>
      </c>
      <c r="C2856" s="223" t="s">
        <v>3569</v>
      </c>
      <c r="D2856" s="223" t="s">
        <v>1961</v>
      </c>
      <c r="E2856" s="223">
        <v>20</v>
      </c>
      <c r="F2856" s="223">
        <v>7.12</v>
      </c>
      <c r="G2856" s="66" t="str">
        <f>IFERROR(VLOOKUP(B2856:B5896,'DOI TUONG'!$C$2:$E$1306,3,FALSE), "")</f>
        <v/>
      </c>
      <c r="H2856" s="66">
        <f t="shared" si="308"/>
        <v>0</v>
      </c>
      <c r="I2856" s="215">
        <f t="shared" si="309"/>
        <v>7.12</v>
      </c>
      <c r="J2856" s="223">
        <v>85</v>
      </c>
      <c r="K2856" s="66" t="str">
        <f t="shared" si="310"/>
        <v>Khá</v>
      </c>
      <c r="L2856" s="66">
        <f t="shared" si="311"/>
        <v>395000</v>
      </c>
      <c r="M2856" s="218" t="str">
        <f t="shared" si="312"/>
        <v/>
      </c>
      <c r="N2856" s="219" t="str">
        <f t="shared" si="313"/>
        <v/>
      </c>
      <c r="O2856" s="219">
        <f t="shared" si="314"/>
        <v>1</v>
      </c>
      <c r="Q2856" s="114">
        <v>1</v>
      </c>
    </row>
    <row r="2857" spans="1:17" ht="21.75" customHeight="1" x14ac:dyDescent="0.3">
      <c r="A2857" s="214">
        <f>SUBTOTAL(9,$Q$22:Q2856)+1</f>
        <v>2835</v>
      </c>
      <c r="B2857" s="223">
        <v>117110152</v>
      </c>
      <c r="C2857" s="223" t="s">
        <v>3770</v>
      </c>
      <c r="D2857" s="223" t="s">
        <v>297</v>
      </c>
      <c r="E2857" s="223">
        <v>19</v>
      </c>
      <c r="F2857" s="223">
        <v>7.12</v>
      </c>
      <c r="G2857" s="66" t="str">
        <f>IFERROR(VLOOKUP(B2857:B5897,'DOI TUONG'!$C$2:$E$1306,3,FALSE), "")</f>
        <v/>
      </c>
      <c r="H2857" s="66">
        <f t="shared" si="308"/>
        <v>0</v>
      </c>
      <c r="I2857" s="215">
        <f t="shared" si="309"/>
        <v>7.12</v>
      </c>
      <c r="J2857" s="223">
        <v>85</v>
      </c>
      <c r="K2857" s="66" t="str">
        <f t="shared" si="310"/>
        <v>Khá</v>
      </c>
      <c r="L2857" s="66">
        <f t="shared" si="311"/>
        <v>395000</v>
      </c>
      <c r="M2857" s="218" t="str">
        <f t="shared" si="312"/>
        <v/>
      </c>
      <c r="N2857" s="219" t="str">
        <f t="shared" si="313"/>
        <v/>
      </c>
      <c r="O2857" s="219">
        <f t="shared" si="314"/>
        <v>1</v>
      </c>
      <c r="Q2857" s="114">
        <v>1</v>
      </c>
    </row>
    <row r="2858" spans="1:17" ht="21.75" customHeight="1" x14ac:dyDescent="0.3">
      <c r="A2858" s="214">
        <f>SUBTOTAL(9,$Q$22:Q2857)+1</f>
        <v>2836</v>
      </c>
      <c r="B2858" s="223">
        <v>118110079</v>
      </c>
      <c r="C2858" s="223" t="s">
        <v>3855</v>
      </c>
      <c r="D2858" s="223" t="s">
        <v>231</v>
      </c>
      <c r="E2858" s="223">
        <v>17</v>
      </c>
      <c r="F2858" s="223">
        <v>7.12</v>
      </c>
      <c r="G2858" s="66" t="str">
        <f>IFERROR(VLOOKUP(B2858:B5898,'DOI TUONG'!$C$2:$E$1306,3,FALSE), "")</f>
        <v/>
      </c>
      <c r="H2858" s="66">
        <f t="shared" si="308"/>
        <v>0</v>
      </c>
      <c r="I2858" s="215">
        <f t="shared" si="309"/>
        <v>7.12</v>
      </c>
      <c r="J2858" s="223">
        <v>85</v>
      </c>
      <c r="K2858" s="66" t="str">
        <f t="shared" si="310"/>
        <v>Khá</v>
      </c>
      <c r="L2858" s="66">
        <f t="shared" si="311"/>
        <v>395000</v>
      </c>
      <c r="M2858" s="218" t="str">
        <f t="shared" si="312"/>
        <v/>
      </c>
      <c r="N2858" s="219" t="str">
        <f t="shared" si="313"/>
        <v/>
      </c>
      <c r="O2858" s="219">
        <f t="shared" si="314"/>
        <v>1</v>
      </c>
      <c r="Q2858" s="114">
        <v>1</v>
      </c>
    </row>
    <row r="2859" spans="1:17" ht="21.75" customHeight="1" x14ac:dyDescent="0.3">
      <c r="A2859" s="214">
        <f>SUBTOTAL(9,$Q$22:Q2858)+1</f>
        <v>2837</v>
      </c>
      <c r="B2859" s="223">
        <v>105140248</v>
      </c>
      <c r="C2859" s="223" t="s">
        <v>3536</v>
      </c>
      <c r="D2859" s="223" t="s">
        <v>1922</v>
      </c>
      <c r="E2859" s="223">
        <v>17</v>
      </c>
      <c r="F2859" s="223">
        <v>7.12</v>
      </c>
      <c r="G2859" s="66" t="str">
        <f>IFERROR(VLOOKUP(B2859:B5899,'DOI TUONG'!$C$2:$E$1306,3,FALSE), "")</f>
        <v/>
      </c>
      <c r="H2859" s="66">
        <f t="shared" si="308"/>
        <v>0</v>
      </c>
      <c r="I2859" s="215">
        <f t="shared" si="309"/>
        <v>7.12</v>
      </c>
      <c r="J2859" s="223">
        <v>84</v>
      </c>
      <c r="K2859" s="66" t="str">
        <f t="shared" si="310"/>
        <v>Khá</v>
      </c>
      <c r="L2859" s="66">
        <f t="shared" si="311"/>
        <v>395000</v>
      </c>
      <c r="M2859" s="218" t="str">
        <f t="shared" si="312"/>
        <v/>
      </c>
      <c r="N2859" s="219" t="str">
        <f t="shared" si="313"/>
        <v/>
      </c>
      <c r="O2859" s="219">
        <f t="shared" si="314"/>
        <v>1</v>
      </c>
      <c r="Q2859" s="114">
        <v>1</v>
      </c>
    </row>
    <row r="2860" spans="1:17" ht="21.75" customHeight="1" x14ac:dyDescent="0.3">
      <c r="A2860" s="214">
        <f>SUBTOTAL(9,$Q$22:Q2859)+1</f>
        <v>2838</v>
      </c>
      <c r="B2860" s="223">
        <v>110130129</v>
      </c>
      <c r="C2860" s="223" t="s">
        <v>1049</v>
      </c>
      <c r="D2860" s="223" t="s">
        <v>303</v>
      </c>
      <c r="E2860" s="223">
        <v>15.5</v>
      </c>
      <c r="F2860" s="223">
        <v>7.12</v>
      </c>
      <c r="G2860" s="66" t="str">
        <f>IFERROR(VLOOKUP(B2860:B5900,'DOI TUONG'!$C$2:$E$1306,3,FALSE), "")</f>
        <v/>
      </c>
      <c r="H2860" s="66">
        <f t="shared" si="308"/>
        <v>0</v>
      </c>
      <c r="I2860" s="215">
        <f t="shared" si="309"/>
        <v>7.12</v>
      </c>
      <c r="J2860" s="223">
        <v>84</v>
      </c>
      <c r="K2860" s="66" t="str">
        <f t="shared" si="310"/>
        <v>Khá</v>
      </c>
      <c r="L2860" s="66">
        <f t="shared" si="311"/>
        <v>395000</v>
      </c>
      <c r="M2860" s="218" t="str">
        <f t="shared" si="312"/>
        <v/>
      </c>
      <c r="N2860" s="219" t="str">
        <f t="shared" si="313"/>
        <v/>
      </c>
      <c r="O2860" s="219">
        <f t="shared" si="314"/>
        <v>1</v>
      </c>
      <c r="Q2860" s="114">
        <v>1</v>
      </c>
    </row>
    <row r="2861" spans="1:17" ht="21.75" customHeight="1" x14ac:dyDescent="0.3">
      <c r="A2861" s="214">
        <f>SUBTOTAL(9,$Q$22:Q2860)+1</f>
        <v>2839</v>
      </c>
      <c r="B2861" s="223">
        <v>106140039</v>
      </c>
      <c r="C2861" s="223" t="s">
        <v>1981</v>
      </c>
      <c r="D2861" s="223" t="s">
        <v>1971</v>
      </c>
      <c r="E2861" s="223">
        <v>20</v>
      </c>
      <c r="F2861" s="223">
        <v>7.12</v>
      </c>
      <c r="G2861" s="66" t="str">
        <f>IFERROR(VLOOKUP(B2861:B5901,'DOI TUONG'!$C$2:$E$1306,3,FALSE), "")</f>
        <v/>
      </c>
      <c r="H2861" s="66">
        <f t="shared" si="308"/>
        <v>0</v>
      </c>
      <c r="I2861" s="215">
        <f t="shared" si="309"/>
        <v>7.12</v>
      </c>
      <c r="J2861" s="223">
        <v>82</v>
      </c>
      <c r="K2861" s="66" t="str">
        <f t="shared" si="310"/>
        <v>Khá</v>
      </c>
      <c r="L2861" s="66">
        <f t="shared" si="311"/>
        <v>395000</v>
      </c>
      <c r="M2861" s="218" t="str">
        <f t="shared" si="312"/>
        <v/>
      </c>
      <c r="N2861" s="219" t="str">
        <f t="shared" si="313"/>
        <v/>
      </c>
      <c r="O2861" s="219">
        <f t="shared" si="314"/>
        <v>1</v>
      </c>
      <c r="Q2861" s="114">
        <v>1</v>
      </c>
    </row>
    <row r="2862" spans="1:17" ht="21.75" customHeight="1" x14ac:dyDescent="0.3">
      <c r="A2862" s="214">
        <f>SUBTOTAL(9,$Q$22:Q2861)+1</f>
        <v>2840</v>
      </c>
      <c r="B2862" s="223">
        <v>103140035</v>
      </c>
      <c r="C2862" s="223" t="s">
        <v>3296</v>
      </c>
      <c r="D2862" s="223" t="s">
        <v>1788</v>
      </c>
      <c r="E2862" s="223">
        <v>19</v>
      </c>
      <c r="F2862" s="223">
        <v>7.12</v>
      </c>
      <c r="G2862" s="66" t="str">
        <f>IFERROR(VLOOKUP(B2862:B5902,'DOI TUONG'!$C$2:$E$1306,3,FALSE), "")</f>
        <v/>
      </c>
      <c r="H2862" s="66">
        <f t="shared" si="308"/>
        <v>0</v>
      </c>
      <c r="I2862" s="215">
        <f t="shared" si="309"/>
        <v>7.12</v>
      </c>
      <c r="J2862" s="223">
        <v>81</v>
      </c>
      <c r="K2862" s="66" t="str">
        <f t="shared" si="310"/>
        <v>Khá</v>
      </c>
      <c r="L2862" s="66">
        <f t="shared" si="311"/>
        <v>395000</v>
      </c>
      <c r="M2862" s="218" t="str">
        <f t="shared" si="312"/>
        <v/>
      </c>
      <c r="N2862" s="219" t="str">
        <f t="shared" si="313"/>
        <v/>
      </c>
      <c r="O2862" s="219">
        <f t="shared" si="314"/>
        <v>1</v>
      </c>
      <c r="Q2862" s="114">
        <v>1</v>
      </c>
    </row>
    <row r="2863" spans="1:17" ht="21.75" customHeight="1" x14ac:dyDescent="0.3">
      <c r="A2863" s="214">
        <f>SUBTOTAL(9,$Q$22:Q2862)+1</f>
        <v>2841</v>
      </c>
      <c r="B2863" s="223">
        <v>104120178</v>
      </c>
      <c r="C2863" s="223" t="s">
        <v>3127</v>
      </c>
      <c r="D2863" s="223" t="s">
        <v>217</v>
      </c>
      <c r="E2863" s="223">
        <v>17</v>
      </c>
      <c r="F2863" s="223">
        <v>7.12</v>
      </c>
      <c r="G2863" s="66" t="str">
        <f>IFERROR(VLOOKUP(B2863:B5903,'DOI TUONG'!$C$2:$E$1306,3,FALSE), "")</f>
        <v/>
      </c>
      <c r="H2863" s="66">
        <f t="shared" si="308"/>
        <v>0</v>
      </c>
      <c r="I2863" s="215">
        <f t="shared" si="309"/>
        <v>7.12</v>
      </c>
      <c r="J2863" s="223">
        <v>80</v>
      </c>
      <c r="K2863" s="66" t="str">
        <f t="shared" si="310"/>
        <v>Khá</v>
      </c>
      <c r="L2863" s="66">
        <f t="shared" si="311"/>
        <v>395000</v>
      </c>
      <c r="M2863" s="218" t="str">
        <f t="shared" si="312"/>
        <v/>
      </c>
      <c r="N2863" s="219" t="str">
        <f t="shared" si="313"/>
        <v/>
      </c>
      <c r="O2863" s="219">
        <f t="shared" si="314"/>
        <v>1</v>
      </c>
      <c r="Q2863" s="114">
        <v>1</v>
      </c>
    </row>
    <row r="2864" spans="1:17" ht="21.75" customHeight="1" x14ac:dyDescent="0.3">
      <c r="A2864" s="214">
        <f>SUBTOTAL(9,$Q$22:Q2863)+1</f>
        <v>2842</v>
      </c>
      <c r="B2864" s="223">
        <v>104110148</v>
      </c>
      <c r="C2864" s="223" t="s">
        <v>3128</v>
      </c>
      <c r="D2864" s="223" t="s">
        <v>197</v>
      </c>
      <c r="E2864" s="223">
        <v>21</v>
      </c>
      <c r="F2864" s="223">
        <v>7.11</v>
      </c>
      <c r="G2864" s="66" t="str">
        <f>IFERROR(VLOOKUP(B2864:B5904,'DOI TUONG'!$C$2:$E$1306,3,FALSE), "")</f>
        <v/>
      </c>
      <c r="H2864" s="66">
        <f t="shared" si="308"/>
        <v>0</v>
      </c>
      <c r="I2864" s="215">
        <f t="shared" si="309"/>
        <v>7.11</v>
      </c>
      <c r="J2864" s="223">
        <v>88</v>
      </c>
      <c r="K2864" s="66" t="str">
        <f t="shared" si="310"/>
        <v>Khá</v>
      </c>
      <c r="L2864" s="66">
        <f t="shared" si="311"/>
        <v>395000</v>
      </c>
      <c r="M2864" s="218" t="str">
        <f t="shared" si="312"/>
        <v/>
      </c>
      <c r="N2864" s="219" t="str">
        <f t="shared" si="313"/>
        <v/>
      </c>
      <c r="O2864" s="219">
        <f t="shared" si="314"/>
        <v>1</v>
      </c>
      <c r="Q2864" s="114">
        <v>1</v>
      </c>
    </row>
    <row r="2865" spans="1:17" ht="21.75" customHeight="1" x14ac:dyDescent="0.3">
      <c r="A2865" s="214">
        <f>SUBTOTAL(9,$Q$22:Q2864)+1</f>
        <v>2843</v>
      </c>
      <c r="B2865" s="223">
        <v>105110233</v>
      </c>
      <c r="C2865" s="223" t="s">
        <v>1314</v>
      </c>
      <c r="D2865" s="223" t="s">
        <v>35</v>
      </c>
      <c r="E2865" s="223">
        <v>15</v>
      </c>
      <c r="F2865" s="223">
        <v>7.11</v>
      </c>
      <c r="G2865" s="66" t="str">
        <f>IFERROR(VLOOKUP(B2865:B5905,'DOI TUONG'!$C$2:$E$1306,3,FALSE), "")</f>
        <v/>
      </c>
      <c r="H2865" s="66">
        <f t="shared" si="308"/>
        <v>0</v>
      </c>
      <c r="I2865" s="215">
        <f t="shared" si="309"/>
        <v>7.11</v>
      </c>
      <c r="J2865" s="223">
        <v>88</v>
      </c>
      <c r="K2865" s="66" t="str">
        <f t="shared" si="310"/>
        <v>Khá</v>
      </c>
      <c r="L2865" s="66">
        <f t="shared" si="311"/>
        <v>395000</v>
      </c>
      <c r="M2865" s="218" t="str">
        <f t="shared" si="312"/>
        <v/>
      </c>
      <c r="N2865" s="219" t="str">
        <f t="shared" si="313"/>
        <v/>
      </c>
      <c r="O2865" s="219">
        <f t="shared" si="314"/>
        <v>1</v>
      </c>
      <c r="Q2865" s="114">
        <v>1</v>
      </c>
    </row>
    <row r="2866" spans="1:17" ht="21.75" customHeight="1" x14ac:dyDescent="0.3">
      <c r="A2866" s="214">
        <f>SUBTOTAL(9,$Q$22:Q2865)+1</f>
        <v>2844</v>
      </c>
      <c r="B2866" s="223">
        <v>109110167</v>
      </c>
      <c r="C2866" s="223" t="s">
        <v>1926</v>
      </c>
      <c r="D2866" s="223" t="s">
        <v>40</v>
      </c>
      <c r="E2866" s="223">
        <v>18.5</v>
      </c>
      <c r="F2866" s="223">
        <v>7.11</v>
      </c>
      <c r="G2866" s="66" t="str">
        <f>IFERROR(VLOOKUP(B2866:B5906,'DOI TUONG'!$C$2:$E$1306,3,FALSE), "")</f>
        <v/>
      </c>
      <c r="H2866" s="66">
        <f t="shared" si="308"/>
        <v>0</v>
      </c>
      <c r="I2866" s="215">
        <f t="shared" si="309"/>
        <v>7.11</v>
      </c>
      <c r="J2866" s="223">
        <v>87</v>
      </c>
      <c r="K2866" s="66" t="str">
        <f t="shared" si="310"/>
        <v>Khá</v>
      </c>
      <c r="L2866" s="66">
        <f t="shared" si="311"/>
        <v>395000</v>
      </c>
      <c r="M2866" s="218" t="str">
        <f t="shared" si="312"/>
        <v/>
      </c>
      <c r="N2866" s="219" t="str">
        <f t="shared" si="313"/>
        <v/>
      </c>
      <c r="O2866" s="219">
        <f t="shared" si="314"/>
        <v>1</v>
      </c>
      <c r="Q2866" s="114">
        <v>1</v>
      </c>
    </row>
    <row r="2867" spans="1:17" ht="21.75" customHeight="1" x14ac:dyDescent="0.3">
      <c r="A2867" s="214">
        <f>SUBTOTAL(9,$Q$22:Q2866)+1</f>
        <v>2845</v>
      </c>
      <c r="B2867" s="223">
        <v>107130008</v>
      </c>
      <c r="C2867" s="223" t="s">
        <v>2937</v>
      </c>
      <c r="D2867" s="223" t="s">
        <v>773</v>
      </c>
      <c r="E2867" s="223">
        <v>16</v>
      </c>
      <c r="F2867" s="223">
        <v>7.11</v>
      </c>
      <c r="G2867" s="66" t="str">
        <f>IFERROR(VLOOKUP(B2867:B5907,'DOI TUONG'!$C$2:$E$1306,3,FALSE), "")</f>
        <v/>
      </c>
      <c r="H2867" s="66">
        <f t="shared" si="308"/>
        <v>0</v>
      </c>
      <c r="I2867" s="215">
        <f t="shared" si="309"/>
        <v>7.11</v>
      </c>
      <c r="J2867" s="223">
        <v>86</v>
      </c>
      <c r="K2867" s="66" t="str">
        <f t="shared" si="310"/>
        <v>Khá</v>
      </c>
      <c r="L2867" s="66">
        <f t="shared" si="311"/>
        <v>395000</v>
      </c>
      <c r="M2867" s="218" t="str">
        <f t="shared" si="312"/>
        <v/>
      </c>
      <c r="N2867" s="219" t="str">
        <f t="shared" si="313"/>
        <v/>
      </c>
      <c r="O2867" s="219">
        <f t="shared" si="314"/>
        <v>1</v>
      </c>
      <c r="Q2867" s="114">
        <v>1</v>
      </c>
    </row>
    <row r="2868" spans="1:17" ht="21.75" customHeight="1" x14ac:dyDescent="0.3">
      <c r="A2868" s="214">
        <f>SUBTOTAL(9,$Q$22:Q2867)+1</f>
        <v>2846</v>
      </c>
      <c r="B2868" s="223">
        <v>110110329</v>
      </c>
      <c r="C2868" s="223" t="s">
        <v>4000</v>
      </c>
      <c r="D2868" s="223" t="s">
        <v>150</v>
      </c>
      <c r="E2868" s="223">
        <v>19</v>
      </c>
      <c r="F2868" s="223">
        <v>7.11</v>
      </c>
      <c r="G2868" s="66" t="str">
        <f>IFERROR(VLOOKUP(B2868:B5908,'DOI TUONG'!$C$2:$E$1306,3,FALSE), "")</f>
        <v/>
      </c>
      <c r="H2868" s="66">
        <f t="shared" si="308"/>
        <v>0</v>
      </c>
      <c r="I2868" s="215">
        <f t="shared" si="309"/>
        <v>7.11</v>
      </c>
      <c r="J2868" s="223">
        <v>86</v>
      </c>
      <c r="K2868" s="66" t="str">
        <f t="shared" si="310"/>
        <v>Khá</v>
      </c>
      <c r="L2868" s="66">
        <f t="shared" si="311"/>
        <v>395000</v>
      </c>
      <c r="M2868" s="218" t="str">
        <f t="shared" si="312"/>
        <v/>
      </c>
      <c r="N2868" s="219" t="str">
        <f t="shared" si="313"/>
        <v/>
      </c>
      <c r="O2868" s="219">
        <f t="shared" si="314"/>
        <v>1</v>
      </c>
      <c r="Q2868" s="114">
        <v>1</v>
      </c>
    </row>
    <row r="2869" spans="1:17" ht="21.75" customHeight="1" x14ac:dyDescent="0.3">
      <c r="A2869" s="214">
        <f>SUBTOTAL(9,$Q$22:Q2868)+1</f>
        <v>2847</v>
      </c>
      <c r="B2869" s="223">
        <v>110110374</v>
      </c>
      <c r="C2869" s="223" t="s">
        <v>4001</v>
      </c>
      <c r="D2869" s="223" t="s">
        <v>150</v>
      </c>
      <c r="E2869" s="223">
        <v>21</v>
      </c>
      <c r="F2869" s="223">
        <v>7.11</v>
      </c>
      <c r="G2869" s="66" t="str">
        <f>IFERROR(VLOOKUP(B2869:B5909,'DOI TUONG'!$C$2:$E$1306,3,FALSE), "")</f>
        <v/>
      </c>
      <c r="H2869" s="66">
        <f t="shared" si="308"/>
        <v>0</v>
      </c>
      <c r="I2869" s="215">
        <f t="shared" si="309"/>
        <v>7.11</v>
      </c>
      <c r="J2869" s="223">
        <v>86</v>
      </c>
      <c r="K2869" s="66" t="str">
        <f t="shared" si="310"/>
        <v>Khá</v>
      </c>
      <c r="L2869" s="66">
        <f t="shared" si="311"/>
        <v>395000</v>
      </c>
      <c r="M2869" s="218" t="str">
        <f t="shared" si="312"/>
        <v/>
      </c>
      <c r="N2869" s="219" t="str">
        <f t="shared" si="313"/>
        <v/>
      </c>
      <c r="O2869" s="219">
        <f t="shared" si="314"/>
        <v>1</v>
      </c>
      <c r="Q2869" s="114">
        <v>1</v>
      </c>
    </row>
    <row r="2870" spans="1:17" ht="21.75" customHeight="1" x14ac:dyDescent="0.3">
      <c r="A2870" s="214">
        <f>SUBTOTAL(9,$Q$22:Q2869)+1</f>
        <v>2848</v>
      </c>
      <c r="B2870" s="223">
        <v>103120077</v>
      </c>
      <c r="C2870" s="223" t="s">
        <v>1782</v>
      </c>
      <c r="D2870" s="223" t="s">
        <v>42</v>
      </c>
      <c r="E2870" s="223">
        <v>15</v>
      </c>
      <c r="F2870" s="223">
        <v>7.11</v>
      </c>
      <c r="G2870" s="66" t="str">
        <f>IFERROR(VLOOKUP(B2870:B5910,'DOI TUONG'!$C$2:$E$1306,3,FALSE), "")</f>
        <v/>
      </c>
      <c r="H2870" s="66">
        <f t="shared" si="308"/>
        <v>0</v>
      </c>
      <c r="I2870" s="215">
        <f t="shared" si="309"/>
        <v>7.11</v>
      </c>
      <c r="J2870" s="223">
        <v>85</v>
      </c>
      <c r="K2870" s="66" t="str">
        <f t="shared" si="310"/>
        <v>Khá</v>
      </c>
      <c r="L2870" s="66">
        <f t="shared" si="311"/>
        <v>395000</v>
      </c>
      <c r="M2870" s="218" t="str">
        <f t="shared" si="312"/>
        <v/>
      </c>
      <c r="N2870" s="219" t="str">
        <f t="shared" si="313"/>
        <v/>
      </c>
      <c r="O2870" s="219">
        <f t="shared" si="314"/>
        <v>1</v>
      </c>
      <c r="Q2870" s="114">
        <v>1</v>
      </c>
    </row>
    <row r="2871" spans="1:17" ht="21.75" customHeight="1" x14ac:dyDescent="0.3">
      <c r="A2871" s="214">
        <f>SUBTOTAL(9,$Q$22:Q2870)+1</f>
        <v>2849</v>
      </c>
      <c r="B2871" s="223">
        <v>110110148</v>
      </c>
      <c r="C2871" s="223" t="s">
        <v>2356</v>
      </c>
      <c r="D2871" s="223" t="s">
        <v>214</v>
      </c>
      <c r="E2871" s="223">
        <v>18</v>
      </c>
      <c r="F2871" s="223">
        <v>7.11</v>
      </c>
      <c r="G2871" s="66" t="str">
        <f>IFERROR(VLOOKUP(B2871:B5911,'DOI TUONG'!$C$2:$E$1306,3,FALSE), "")</f>
        <v/>
      </c>
      <c r="H2871" s="66">
        <f t="shared" si="308"/>
        <v>0</v>
      </c>
      <c r="I2871" s="215">
        <f t="shared" si="309"/>
        <v>7.11</v>
      </c>
      <c r="J2871" s="223">
        <v>85</v>
      </c>
      <c r="K2871" s="66" t="str">
        <f t="shared" si="310"/>
        <v>Khá</v>
      </c>
      <c r="L2871" s="66">
        <f t="shared" si="311"/>
        <v>395000</v>
      </c>
      <c r="M2871" s="218" t="str">
        <f t="shared" si="312"/>
        <v/>
      </c>
      <c r="N2871" s="219" t="str">
        <f t="shared" si="313"/>
        <v/>
      </c>
      <c r="O2871" s="219">
        <f t="shared" si="314"/>
        <v>1</v>
      </c>
      <c r="Q2871" s="114">
        <v>1</v>
      </c>
    </row>
    <row r="2872" spans="1:17" ht="21.75" customHeight="1" x14ac:dyDescent="0.3">
      <c r="A2872" s="214">
        <f>SUBTOTAL(9,$Q$22:Q2871)+1</f>
        <v>2850</v>
      </c>
      <c r="B2872" s="223">
        <v>105140294</v>
      </c>
      <c r="C2872" s="223" t="s">
        <v>1934</v>
      </c>
      <c r="D2872" s="223" t="s">
        <v>1893</v>
      </c>
      <c r="E2872" s="223">
        <v>23</v>
      </c>
      <c r="F2872" s="223">
        <v>7.11</v>
      </c>
      <c r="G2872" s="66" t="str">
        <f>IFERROR(VLOOKUP(B2872:B5912,'DOI TUONG'!$C$2:$E$1306,3,FALSE), "")</f>
        <v/>
      </c>
      <c r="H2872" s="66">
        <f t="shared" si="308"/>
        <v>0</v>
      </c>
      <c r="I2872" s="215">
        <f t="shared" si="309"/>
        <v>7.11</v>
      </c>
      <c r="J2872" s="223">
        <v>84</v>
      </c>
      <c r="K2872" s="66" t="str">
        <f t="shared" si="310"/>
        <v>Khá</v>
      </c>
      <c r="L2872" s="66">
        <f t="shared" si="311"/>
        <v>395000</v>
      </c>
      <c r="M2872" s="218" t="str">
        <f t="shared" si="312"/>
        <v/>
      </c>
      <c r="N2872" s="219" t="str">
        <f t="shared" si="313"/>
        <v/>
      </c>
      <c r="O2872" s="219">
        <f t="shared" si="314"/>
        <v>1</v>
      </c>
      <c r="Q2872" s="114">
        <v>1</v>
      </c>
    </row>
    <row r="2873" spans="1:17" ht="21.75" customHeight="1" x14ac:dyDescent="0.3">
      <c r="A2873" s="214">
        <f>SUBTOTAL(9,$Q$22:Q2872)+1</f>
        <v>2851</v>
      </c>
      <c r="B2873" s="223">
        <v>118130114</v>
      </c>
      <c r="C2873" s="223" t="s">
        <v>1646</v>
      </c>
      <c r="D2873" s="223" t="s">
        <v>97</v>
      </c>
      <c r="E2873" s="223">
        <v>22.5</v>
      </c>
      <c r="F2873" s="223">
        <v>7.11</v>
      </c>
      <c r="G2873" s="66" t="str">
        <f>IFERROR(VLOOKUP(B2873:B5913,'DOI TUONG'!$C$2:$E$1306,3,FALSE), "")</f>
        <v/>
      </c>
      <c r="H2873" s="66">
        <f t="shared" si="308"/>
        <v>0</v>
      </c>
      <c r="I2873" s="215">
        <f t="shared" si="309"/>
        <v>7.11</v>
      </c>
      <c r="J2873" s="223">
        <v>84</v>
      </c>
      <c r="K2873" s="66" t="str">
        <f t="shared" si="310"/>
        <v>Khá</v>
      </c>
      <c r="L2873" s="66">
        <f t="shared" si="311"/>
        <v>395000</v>
      </c>
      <c r="M2873" s="218" t="str">
        <f t="shared" si="312"/>
        <v/>
      </c>
      <c r="N2873" s="219" t="str">
        <f t="shared" si="313"/>
        <v/>
      </c>
      <c r="O2873" s="219">
        <f t="shared" si="314"/>
        <v>1</v>
      </c>
      <c r="Q2873" s="114">
        <v>1</v>
      </c>
    </row>
    <row r="2874" spans="1:17" ht="21.75" customHeight="1" x14ac:dyDescent="0.3">
      <c r="A2874" s="214">
        <f>SUBTOTAL(9,$Q$22:Q2873)+1</f>
        <v>2852</v>
      </c>
      <c r="B2874" s="223">
        <v>109130059</v>
      </c>
      <c r="C2874" s="223" t="s">
        <v>1587</v>
      </c>
      <c r="D2874" s="223" t="s">
        <v>257</v>
      </c>
      <c r="E2874" s="223">
        <v>16.5</v>
      </c>
      <c r="F2874" s="223">
        <v>7.11</v>
      </c>
      <c r="G2874" s="66" t="str">
        <f>IFERROR(VLOOKUP(B2874:B5914,'DOI TUONG'!$C$2:$E$1306,3,FALSE), "")</f>
        <v/>
      </c>
      <c r="H2874" s="66">
        <f t="shared" si="308"/>
        <v>0</v>
      </c>
      <c r="I2874" s="215">
        <f t="shared" si="309"/>
        <v>7.11</v>
      </c>
      <c r="J2874" s="223">
        <v>84</v>
      </c>
      <c r="K2874" s="66" t="str">
        <f t="shared" si="310"/>
        <v>Khá</v>
      </c>
      <c r="L2874" s="66">
        <f t="shared" si="311"/>
        <v>395000</v>
      </c>
      <c r="M2874" s="218" t="str">
        <f t="shared" si="312"/>
        <v/>
      </c>
      <c r="N2874" s="219" t="str">
        <f t="shared" si="313"/>
        <v/>
      </c>
      <c r="O2874" s="219">
        <f t="shared" si="314"/>
        <v>1</v>
      </c>
      <c r="Q2874" s="114">
        <v>1</v>
      </c>
    </row>
    <row r="2875" spans="1:17" ht="21.75" customHeight="1" x14ac:dyDescent="0.3">
      <c r="A2875" s="214">
        <f>SUBTOTAL(9,$Q$22:Q2874)+1</f>
        <v>2853</v>
      </c>
      <c r="B2875" s="223">
        <v>101130154</v>
      </c>
      <c r="C2875" s="223" t="s">
        <v>3247</v>
      </c>
      <c r="D2875" s="223" t="s">
        <v>62</v>
      </c>
      <c r="E2875" s="223">
        <v>22.5</v>
      </c>
      <c r="F2875" s="223">
        <v>7.11</v>
      </c>
      <c r="G2875" s="66" t="str">
        <f>IFERROR(VLOOKUP(B2875:B5915,'DOI TUONG'!$C$2:$E$1306,3,FALSE), "")</f>
        <v/>
      </c>
      <c r="H2875" s="66">
        <f t="shared" si="308"/>
        <v>0</v>
      </c>
      <c r="I2875" s="215">
        <f t="shared" si="309"/>
        <v>7.11</v>
      </c>
      <c r="J2875" s="223">
        <v>83</v>
      </c>
      <c r="K2875" s="66" t="str">
        <f t="shared" si="310"/>
        <v>Khá</v>
      </c>
      <c r="L2875" s="66">
        <f t="shared" si="311"/>
        <v>395000</v>
      </c>
      <c r="M2875" s="218" t="str">
        <f t="shared" si="312"/>
        <v/>
      </c>
      <c r="N2875" s="219" t="str">
        <f t="shared" si="313"/>
        <v/>
      </c>
      <c r="O2875" s="219">
        <f t="shared" si="314"/>
        <v>1</v>
      </c>
      <c r="Q2875" s="114">
        <v>1</v>
      </c>
    </row>
    <row r="2876" spans="1:17" ht="21.75" customHeight="1" x14ac:dyDescent="0.3">
      <c r="A2876" s="214">
        <f>SUBTOTAL(9,$Q$22:Q2875)+1</f>
        <v>2854</v>
      </c>
      <c r="B2876" s="223">
        <v>118130081</v>
      </c>
      <c r="C2876" s="223" t="s">
        <v>2237</v>
      </c>
      <c r="D2876" s="223" t="s">
        <v>97</v>
      </c>
      <c r="E2876" s="223">
        <v>21</v>
      </c>
      <c r="F2876" s="223">
        <v>7.11</v>
      </c>
      <c r="G2876" s="66" t="str">
        <f>IFERROR(VLOOKUP(B2876:B5916,'DOI TUONG'!$C$2:$E$1306,3,FALSE), "")</f>
        <v/>
      </c>
      <c r="H2876" s="66">
        <f t="shared" si="308"/>
        <v>0</v>
      </c>
      <c r="I2876" s="215">
        <f t="shared" si="309"/>
        <v>7.11</v>
      </c>
      <c r="J2876" s="223">
        <v>83</v>
      </c>
      <c r="K2876" s="66" t="str">
        <f t="shared" si="310"/>
        <v>Khá</v>
      </c>
      <c r="L2876" s="66">
        <f t="shared" si="311"/>
        <v>395000</v>
      </c>
      <c r="M2876" s="218" t="str">
        <f t="shared" si="312"/>
        <v/>
      </c>
      <c r="N2876" s="219" t="str">
        <f t="shared" si="313"/>
        <v/>
      </c>
      <c r="O2876" s="219">
        <f t="shared" si="314"/>
        <v>1</v>
      </c>
      <c r="Q2876" s="114">
        <v>1</v>
      </c>
    </row>
    <row r="2877" spans="1:17" ht="21.75" customHeight="1" x14ac:dyDescent="0.3">
      <c r="A2877" s="214">
        <f>SUBTOTAL(9,$Q$22:Q2876)+1</f>
        <v>2855</v>
      </c>
      <c r="B2877" s="223">
        <v>110110098</v>
      </c>
      <c r="C2877" s="223" t="s">
        <v>4002</v>
      </c>
      <c r="D2877" s="223" t="s">
        <v>214</v>
      </c>
      <c r="E2877" s="223">
        <v>18</v>
      </c>
      <c r="F2877" s="223">
        <v>7.11</v>
      </c>
      <c r="G2877" s="66" t="str">
        <f>IFERROR(VLOOKUP(B2877:B5917,'DOI TUONG'!$C$2:$E$1306,3,FALSE), "")</f>
        <v/>
      </c>
      <c r="H2877" s="66">
        <f t="shared" si="308"/>
        <v>0</v>
      </c>
      <c r="I2877" s="215">
        <f t="shared" si="309"/>
        <v>7.11</v>
      </c>
      <c r="J2877" s="223">
        <v>82</v>
      </c>
      <c r="K2877" s="66" t="str">
        <f t="shared" si="310"/>
        <v>Khá</v>
      </c>
      <c r="L2877" s="66">
        <f t="shared" si="311"/>
        <v>395000</v>
      </c>
      <c r="M2877" s="218" t="str">
        <f t="shared" si="312"/>
        <v/>
      </c>
      <c r="N2877" s="219" t="str">
        <f t="shared" si="313"/>
        <v/>
      </c>
      <c r="O2877" s="219">
        <f t="shared" si="314"/>
        <v>1</v>
      </c>
      <c r="Q2877" s="114">
        <v>1</v>
      </c>
    </row>
    <row r="2878" spans="1:17" ht="21.75" customHeight="1" x14ac:dyDescent="0.3">
      <c r="A2878" s="214">
        <f>SUBTOTAL(9,$Q$22:Q2877)+1</f>
        <v>2856</v>
      </c>
      <c r="B2878" s="223">
        <v>109120265</v>
      </c>
      <c r="C2878" s="223" t="s">
        <v>1633</v>
      </c>
      <c r="D2878" s="223" t="s">
        <v>204</v>
      </c>
      <c r="E2878" s="223">
        <v>19</v>
      </c>
      <c r="F2878" s="223">
        <v>7.11</v>
      </c>
      <c r="G2878" s="66" t="str">
        <f>IFERROR(VLOOKUP(B2878:B5918,'DOI TUONG'!$C$2:$E$1306,3,FALSE), "")</f>
        <v/>
      </c>
      <c r="H2878" s="66">
        <f t="shared" si="308"/>
        <v>0</v>
      </c>
      <c r="I2878" s="215">
        <f t="shared" si="309"/>
        <v>7.11</v>
      </c>
      <c r="J2878" s="223">
        <v>80</v>
      </c>
      <c r="K2878" s="66" t="str">
        <f t="shared" si="310"/>
        <v>Khá</v>
      </c>
      <c r="L2878" s="66">
        <f t="shared" si="311"/>
        <v>395000</v>
      </c>
      <c r="M2878" s="218" t="str">
        <f t="shared" si="312"/>
        <v/>
      </c>
      <c r="N2878" s="219" t="str">
        <f t="shared" si="313"/>
        <v/>
      </c>
      <c r="O2878" s="219">
        <f t="shared" si="314"/>
        <v>1</v>
      </c>
      <c r="Q2878" s="114">
        <v>1</v>
      </c>
    </row>
    <row r="2879" spans="1:17" ht="21.75" customHeight="1" x14ac:dyDescent="0.3">
      <c r="A2879" s="214">
        <f>SUBTOTAL(9,$Q$22:Q2878)+1</f>
        <v>2857</v>
      </c>
      <c r="B2879" s="223">
        <v>107120262</v>
      </c>
      <c r="C2879" s="223" t="s">
        <v>2069</v>
      </c>
      <c r="D2879" s="223" t="s">
        <v>77</v>
      </c>
      <c r="E2879" s="223">
        <v>19</v>
      </c>
      <c r="F2879" s="223">
        <v>7.11</v>
      </c>
      <c r="G2879" s="66" t="str">
        <f>IFERROR(VLOOKUP(B2879:B5919,'DOI TUONG'!$C$2:$E$1306,3,FALSE), "")</f>
        <v/>
      </c>
      <c r="H2879" s="66">
        <f t="shared" si="308"/>
        <v>0</v>
      </c>
      <c r="I2879" s="215">
        <f t="shared" si="309"/>
        <v>7.11</v>
      </c>
      <c r="J2879" s="223">
        <v>78</v>
      </c>
      <c r="K2879" s="66" t="str">
        <f t="shared" si="310"/>
        <v>Khá</v>
      </c>
      <c r="L2879" s="66">
        <f t="shared" si="311"/>
        <v>395000</v>
      </c>
      <c r="M2879" s="218" t="str">
        <f t="shared" si="312"/>
        <v/>
      </c>
      <c r="N2879" s="219" t="str">
        <f t="shared" si="313"/>
        <v/>
      </c>
      <c r="O2879" s="219">
        <f t="shared" si="314"/>
        <v>1</v>
      </c>
      <c r="Q2879" s="114">
        <v>1</v>
      </c>
    </row>
    <row r="2880" spans="1:17" ht="21.75" customHeight="1" x14ac:dyDescent="0.3">
      <c r="A2880" s="214">
        <f>SUBTOTAL(9,$Q$22:Q2879)+1</f>
        <v>2858</v>
      </c>
      <c r="B2880" s="223">
        <v>101140164</v>
      </c>
      <c r="C2880" s="223" t="s">
        <v>1759</v>
      </c>
      <c r="D2880" s="223" t="s">
        <v>1731</v>
      </c>
      <c r="E2880" s="223">
        <v>23</v>
      </c>
      <c r="F2880" s="223">
        <v>7.1</v>
      </c>
      <c r="G2880" s="66" t="str">
        <f>IFERROR(VLOOKUP(B2880:B5920,'DOI TUONG'!$C$2:$E$1306,3,FALSE), "")</f>
        <v/>
      </c>
      <c r="H2880" s="66">
        <f t="shared" si="308"/>
        <v>0</v>
      </c>
      <c r="I2880" s="215">
        <f t="shared" si="309"/>
        <v>7.1</v>
      </c>
      <c r="J2880" s="223">
        <v>91</v>
      </c>
      <c r="K2880" s="66" t="str">
        <f t="shared" si="310"/>
        <v>Khá</v>
      </c>
      <c r="L2880" s="66">
        <f t="shared" si="311"/>
        <v>395000</v>
      </c>
      <c r="M2880" s="218" t="str">
        <f t="shared" si="312"/>
        <v/>
      </c>
      <c r="N2880" s="219" t="str">
        <f t="shared" si="313"/>
        <v/>
      </c>
      <c r="O2880" s="219">
        <f t="shared" si="314"/>
        <v>1</v>
      </c>
      <c r="Q2880" s="114">
        <v>1</v>
      </c>
    </row>
    <row r="2881" spans="1:17" ht="21.75" customHeight="1" x14ac:dyDescent="0.3">
      <c r="A2881" s="214">
        <f>SUBTOTAL(9,$Q$22:Q2880)+1</f>
        <v>2859</v>
      </c>
      <c r="B2881" s="223">
        <v>107140199</v>
      </c>
      <c r="C2881" s="223" t="s">
        <v>3679</v>
      </c>
      <c r="D2881" s="223" t="s">
        <v>1991</v>
      </c>
      <c r="E2881" s="223">
        <v>20</v>
      </c>
      <c r="F2881" s="223">
        <v>7.1</v>
      </c>
      <c r="G2881" s="66" t="str">
        <f>IFERROR(VLOOKUP(B2881:B5921,'DOI TUONG'!$C$2:$E$1306,3,FALSE), "")</f>
        <v/>
      </c>
      <c r="H2881" s="66">
        <f t="shared" si="308"/>
        <v>0</v>
      </c>
      <c r="I2881" s="215">
        <f t="shared" si="309"/>
        <v>7.1</v>
      </c>
      <c r="J2881" s="223">
        <v>90</v>
      </c>
      <c r="K2881" s="66" t="str">
        <f t="shared" si="310"/>
        <v>Khá</v>
      </c>
      <c r="L2881" s="66">
        <f t="shared" si="311"/>
        <v>395000</v>
      </c>
      <c r="M2881" s="218" t="str">
        <f t="shared" si="312"/>
        <v/>
      </c>
      <c r="N2881" s="219" t="str">
        <f t="shared" si="313"/>
        <v/>
      </c>
      <c r="O2881" s="219">
        <f t="shared" si="314"/>
        <v>1</v>
      </c>
      <c r="Q2881" s="114">
        <v>1</v>
      </c>
    </row>
    <row r="2882" spans="1:17" ht="21.75" customHeight="1" x14ac:dyDescent="0.3">
      <c r="A2882" s="214">
        <f>SUBTOTAL(9,$Q$22:Q2881)+1</f>
        <v>2860</v>
      </c>
      <c r="B2882" s="223">
        <v>104110186</v>
      </c>
      <c r="C2882" s="223" t="s">
        <v>3129</v>
      </c>
      <c r="D2882" s="223" t="s">
        <v>138</v>
      </c>
      <c r="E2882" s="223">
        <v>18.5</v>
      </c>
      <c r="F2882" s="223">
        <v>7.1</v>
      </c>
      <c r="G2882" s="66" t="str">
        <f>IFERROR(VLOOKUP(B2882:B5922,'DOI TUONG'!$C$2:$E$1306,3,FALSE), "")</f>
        <v/>
      </c>
      <c r="H2882" s="66">
        <f t="shared" si="308"/>
        <v>0</v>
      </c>
      <c r="I2882" s="215">
        <f t="shared" si="309"/>
        <v>7.1</v>
      </c>
      <c r="J2882" s="223">
        <v>88</v>
      </c>
      <c r="K2882" s="66" t="str">
        <f t="shared" si="310"/>
        <v>Khá</v>
      </c>
      <c r="L2882" s="66">
        <f t="shared" si="311"/>
        <v>395000</v>
      </c>
      <c r="M2882" s="218" t="str">
        <f t="shared" si="312"/>
        <v/>
      </c>
      <c r="N2882" s="219" t="str">
        <f t="shared" si="313"/>
        <v/>
      </c>
      <c r="O2882" s="219">
        <f t="shared" si="314"/>
        <v>1</v>
      </c>
      <c r="Q2882" s="114">
        <v>1</v>
      </c>
    </row>
    <row r="2883" spans="1:17" ht="21.75" customHeight="1" x14ac:dyDescent="0.3">
      <c r="A2883" s="214">
        <f>SUBTOTAL(9,$Q$22:Q2882)+1</f>
        <v>2861</v>
      </c>
      <c r="B2883" s="223">
        <v>107120170</v>
      </c>
      <c r="C2883" s="223" t="s">
        <v>3680</v>
      </c>
      <c r="D2883" s="223" t="s">
        <v>29</v>
      </c>
      <c r="E2883" s="223">
        <v>16</v>
      </c>
      <c r="F2883" s="223">
        <v>7.1</v>
      </c>
      <c r="G2883" s="66" t="str">
        <f>IFERROR(VLOOKUP(B2883:B5923,'DOI TUONG'!$C$2:$E$1306,3,FALSE), "")</f>
        <v/>
      </c>
      <c r="H2883" s="66">
        <f t="shared" si="308"/>
        <v>0</v>
      </c>
      <c r="I2883" s="215">
        <f t="shared" si="309"/>
        <v>7.1</v>
      </c>
      <c r="J2883" s="223">
        <v>88</v>
      </c>
      <c r="K2883" s="66" t="str">
        <f t="shared" si="310"/>
        <v>Khá</v>
      </c>
      <c r="L2883" s="66">
        <f t="shared" si="311"/>
        <v>395000</v>
      </c>
      <c r="M2883" s="218" t="str">
        <f t="shared" si="312"/>
        <v/>
      </c>
      <c r="N2883" s="219" t="str">
        <f t="shared" si="313"/>
        <v/>
      </c>
      <c r="O2883" s="219">
        <f t="shared" si="314"/>
        <v>1</v>
      </c>
      <c r="Q2883" s="114">
        <v>1</v>
      </c>
    </row>
    <row r="2884" spans="1:17" ht="21.75" customHeight="1" x14ac:dyDescent="0.3">
      <c r="A2884" s="214">
        <f>SUBTOTAL(9,$Q$22:Q2883)+1</f>
        <v>2862</v>
      </c>
      <c r="B2884" s="223">
        <v>110110281</v>
      </c>
      <c r="C2884" s="223" t="s">
        <v>4003</v>
      </c>
      <c r="D2884" s="223" t="s">
        <v>175</v>
      </c>
      <c r="E2884" s="223">
        <v>21</v>
      </c>
      <c r="F2884" s="223">
        <v>7.1</v>
      </c>
      <c r="G2884" s="66" t="str">
        <f>IFERROR(VLOOKUP(B2884:B5924,'DOI TUONG'!$C$2:$E$1306,3,FALSE), "")</f>
        <v/>
      </c>
      <c r="H2884" s="66">
        <f t="shared" si="308"/>
        <v>0</v>
      </c>
      <c r="I2884" s="215">
        <f t="shared" si="309"/>
        <v>7.1</v>
      </c>
      <c r="J2884" s="223">
        <v>88</v>
      </c>
      <c r="K2884" s="66" t="str">
        <f t="shared" si="310"/>
        <v>Khá</v>
      </c>
      <c r="L2884" s="66">
        <f t="shared" si="311"/>
        <v>395000</v>
      </c>
      <c r="M2884" s="218" t="str">
        <f t="shared" si="312"/>
        <v/>
      </c>
      <c r="N2884" s="219" t="str">
        <f t="shared" si="313"/>
        <v/>
      </c>
      <c r="O2884" s="219">
        <f t="shared" si="314"/>
        <v>1</v>
      </c>
      <c r="Q2884" s="114">
        <v>1</v>
      </c>
    </row>
    <row r="2885" spans="1:17" ht="21.75" customHeight="1" x14ac:dyDescent="0.3">
      <c r="A2885" s="214">
        <f>SUBTOTAL(9,$Q$22:Q2884)+1</f>
        <v>2863</v>
      </c>
      <c r="B2885" s="223">
        <v>105130101</v>
      </c>
      <c r="C2885" s="223" t="s">
        <v>1446</v>
      </c>
      <c r="D2885" s="223" t="s">
        <v>265</v>
      </c>
      <c r="E2885" s="223">
        <v>15.5</v>
      </c>
      <c r="F2885" s="223">
        <v>7.1</v>
      </c>
      <c r="G2885" s="66" t="str">
        <f>IFERROR(VLOOKUP(B2885:B5925,'DOI TUONG'!$C$2:$E$1306,3,FALSE), "")</f>
        <v/>
      </c>
      <c r="H2885" s="66">
        <f t="shared" si="308"/>
        <v>0</v>
      </c>
      <c r="I2885" s="215">
        <f t="shared" si="309"/>
        <v>7.1</v>
      </c>
      <c r="J2885" s="223">
        <v>87</v>
      </c>
      <c r="K2885" s="66" t="str">
        <f t="shared" si="310"/>
        <v>Khá</v>
      </c>
      <c r="L2885" s="66">
        <f t="shared" si="311"/>
        <v>395000</v>
      </c>
      <c r="M2885" s="218" t="str">
        <f t="shared" si="312"/>
        <v/>
      </c>
      <c r="N2885" s="219" t="str">
        <f t="shared" si="313"/>
        <v/>
      </c>
      <c r="O2885" s="219">
        <f t="shared" si="314"/>
        <v>1</v>
      </c>
      <c r="Q2885" s="114">
        <v>1</v>
      </c>
    </row>
    <row r="2886" spans="1:17" ht="21.75" customHeight="1" x14ac:dyDescent="0.3">
      <c r="A2886" s="214">
        <f>SUBTOTAL(9,$Q$22:Q2885)+1</f>
        <v>2864</v>
      </c>
      <c r="B2886" s="223">
        <v>110130110</v>
      </c>
      <c r="C2886" s="223" t="s">
        <v>2314</v>
      </c>
      <c r="D2886" s="223" t="s">
        <v>303</v>
      </c>
      <c r="E2886" s="223">
        <v>16.5</v>
      </c>
      <c r="F2886" s="223">
        <v>7.1</v>
      </c>
      <c r="G2886" s="66" t="str">
        <f>IFERROR(VLOOKUP(B2886:B5926,'DOI TUONG'!$C$2:$E$1306,3,FALSE), "")</f>
        <v/>
      </c>
      <c r="H2886" s="66">
        <f t="shared" si="308"/>
        <v>0</v>
      </c>
      <c r="I2886" s="215">
        <f t="shared" si="309"/>
        <v>7.1</v>
      </c>
      <c r="J2886" s="223">
        <v>87</v>
      </c>
      <c r="K2886" s="66" t="str">
        <f t="shared" si="310"/>
        <v>Khá</v>
      </c>
      <c r="L2886" s="66">
        <f t="shared" si="311"/>
        <v>395000</v>
      </c>
      <c r="M2886" s="218" t="str">
        <f t="shared" si="312"/>
        <v/>
      </c>
      <c r="N2886" s="219" t="str">
        <f t="shared" si="313"/>
        <v/>
      </c>
      <c r="O2886" s="219">
        <f t="shared" si="314"/>
        <v>1</v>
      </c>
      <c r="Q2886" s="114">
        <v>1</v>
      </c>
    </row>
    <row r="2887" spans="1:17" ht="21.75" customHeight="1" x14ac:dyDescent="0.3">
      <c r="A2887" s="214">
        <f>SUBTOTAL(9,$Q$22:Q2886)+1</f>
        <v>2865</v>
      </c>
      <c r="B2887" s="223">
        <v>102120231</v>
      </c>
      <c r="C2887" s="223" t="s">
        <v>3407</v>
      </c>
      <c r="D2887" s="223" t="s">
        <v>78</v>
      </c>
      <c r="E2887" s="223">
        <v>18</v>
      </c>
      <c r="F2887" s="223">
        <v>7.1</v>
      </c>
      <c r="G2887" s="66" t="str">
        <f>IFERROR(VLOOKUP(B2887:B5927,'DOI TUONG'!$C$2:$E$1306,3,FALSE), "")</f>
        <v/>
      </c>
      <c r="H2887" s="66">
        <f t="shared" si="308"/>
        <v>0</v>
      </c>
      <c r="I2887" s="215">
        <f t="shared" si="309"/>
        <v>7.1</v>
      </c>
      <c r="J2887" s="223">
        <v>86</v>
      </c>
      <c r="K2887" s="66" t="str">
        <f t="shared" si="310"/>
        <v>Khá</v>
      </c>
      <c r="L2887" s="66">
        <f t="shared" si="311"/>
        <v>395000</v>
      </c>
      <c r="M2887" s="218" t="str">
        <f t="shared" si="312"/>
        <v/>
      </c>
      <c r="N2887" s="219" t="str">
        <f t="shared" si="313"/>
        <v/>
      </c>
      <c r="O2887" s="219">
        <f t="shared" si="314"/>
        <v>1</v>
      </c>
      <c r="Q2887" s="114">
        <v>1</v>
      </c>
    </row>
    <row r="2888" spans="1:17" ht="21.75" customHeight="1" x14ac:dyDescent="0.3">
      <c r="A2888" s="214">
        <f>SUBTOTAL(9,$Q$22:Q2887)+1</f>
        <v>2866</v>
      </c>
      <c r="B2888" s="223">
        <v>107140233</v>
      </c>
      <c r="C2888" s="223" t="s">
        <v>3681</v>
      </c>
      <c r="D2888" s="223" t="s">
        <v>1991</v>
      </c>
      <c r="E2888" s="223">
        <v>18</v>
      </c>
      <c r="F2888" s="223">
        <v>7.1</v>
      </c>
      <c r="G2888" s="66" t="str">
        <f>IFERROR(VLOOKUP(B2888:B5928,'DOI TUONG'!$C$2:$E$1306,3,FALSE), "")</f>
        <v/>
      </c>
      <c r="H2888" s="66">
        <f t="shared" si="308"/>
        <v>0</v>
      </c>
      <c r="I2888" s="215">
        <f t="shared" si="309"/>
        <v>7.1</v>
      </c>
      <c r="J2888" s="223">
        <v>86</v>
      </c>
      <c r="K2888" s="66" t="str">
        <f t="shared" si="310"/>
        <v>Khá</v>
      </c>
      <c r="L2888" s="66">
        <f t="shared" si="311"/>
        <v>395000</v>
      </c>
      <c r="M2888" s="218" t="str">
        <f t="shared" si="312"/>
        <v/>
      </c>
      <c r="N2888" s="219" t="str">
        <f t="shared" si="313"/>
        <v/>
      </c>
      <c r="O2888" s="219">
        <f t="shared" si="314"/>
        <v>1</v>
      </c>
      <c r="Q2888" s="114">
        <v>1</v>
      </c>
    </row>
    <row r="2889" spans="1:17" ht="21.75" customHeight="1" x14ac:dyDescent="0.3">
      <c r="A2889" s="214">
        <f>SUBTOTAL(9,$Q$22:Q2888)+1</f>
        <v>2867</v>
      </c>
      <c r="B2889" s="223">
        <v>101120162</v>
      </c>
      <c r="C2889" s="223" t="s">
        <v>1686</v>
      </c>
      <c r="D2889" s="223" t="s">
        <v>343</v>
      </c>
      <c r="E2889" s="223">
        <v>17.5</v>
      </c>
      <c r="F2889" s="223">
        <v>7.1</v>
      </c>
      <c r="G2889" s="66" t="str">
        <f>IFERROR(VLOOKUP(B2889:B5929,'DOI TUONG'!$C$2:$E$1306,3,FALSE), "")</f>
        <v/>
      </c>
      <c r="H2889" s="66">
        <f t="shared" si="308"/>
        <v>0</v>
      </c>
      <c r="I2889" s="215">
        <f t="shared" si="309"/>
        <v>7.1</v>
      </c>
      <c r="J2889" s="223">
        <v>85</v>
      </c>
      <c r="K2889" s="66" t="str">
        <f t="shared" si="310"/>
        <v>Khá</v>
      </c>
      <c r="L2889" s="66">
        <f t="shared" si="311"/>
        <v>395000</v>
      </c>
      <c r="M2889" s="218" t="str">
        <f t="shared" si="312"/>
        <v/>
      </c>
      <c r="N2889" s="219" t="str">
        <f t="shared" si="313"/>
        <v/>
      </c>
      <c r="O2889" s="219">
        <f t="shared" si="314"/>
        <v>1</v>
      </c>
      <c r="Q2889" s="114">
        <v>1</v>
      </c>
    </row>
    <row r="2890" spans="1:17" ht="21.75" customHeight="1" x14ac:dyDescent="0.3">
      <c r="A2890" s="214">
        <f>SUBTOTAL(9,$Q$22:Q2889)+1</f>
        <v>2868</v>
      </c>
      <c r="B2890" s="223">
        <v>102140171</v>
      </c>
      <c r="C2890" s="223" t="s">
        <v>3408</v>
      </c>
      <c r="D2890" s="223" t="s">
        <v>1859</v>
      </c>
      <c r="E2890" s="223">
        <v>20</v>
      </c>
      <c r="F2890" s="223">
        <v>7.1</v>
      </c>
      <c r="G2890" s="66" t="str">
        <f>IFERROR(VLOOKUP(B2890:B5930,'DOI TUONG'!$C$2:$E$1306,3,FALSE), "")</f>
        <v/>
      </c>
      <c r="H2890" s="66">
        <f t="shared" si="308"/>
        <v>0</v>
      </c>
      <c r="I2890" s="215">
        <f t="shared" si="309"/>
        <v>7.1</v>
      </c>
      <c r="J2890" s="223">
        <v>85</v>
      </c>
      <c r="K2890" s="66" t="str">
        <f t="shared" si="310"/>
        <v>Khá</v>
      </c>
      <c r="L2890" s="66">
        <f t="shared" si="311"/>
        <v>395000</v>
      </c>
      <c r="M2890" s="218" t="str">
        <f t="shared" si="312"/>
        <v/>
      </c>
      <c r="N2890" s="219" t="str">
        <f t="shared" si="313"/>
        <v/>
      </c>
      <c r="O2890" s="219">
        <f t="shared" si="314"/>
        <v>1</v>
      </c>
      <c r="Q2890" s="114">
        <v>1</v>
      </c>
    </row>
    <row r="2891" spans="1:17" ht="21.75" customHeight="1" x14ac:dyDescent="0.3">
      <c r="A2891" s="214">
        <f>SUBTOTAL(9,$Q$22:Q2890)+1</f>
        <v>2869</v>
      </c>
      <c r="B2891" s="223">
        <v>107140211</v>
      </c>
      <c r="C2891" s="223" t="s">
        <v>626</v>
      </c>
      <c r="D2891" s="223" t="s">
        <v>1991</v>
      </c>
      <c r="E2891" s="223">
        <v>18</v>
      </c>
      <c r="F2891" s="223">
        <v>7.1</v>
      </c>
      <c r="G2891" s="66" t="str">
        <f>IFERROR(VLOOKUP(B2891:B5931,'DOI TUONG'!$C$2:$E$1306,3,FALSE), "")</f>
        <v/>
      </c>
      <c r="H2891" s="66">
        <f t="shared" si="308"/>
        <v>0</v>
      </c>
      <c r="I2891" s="215">
        <f t="shared" si="309"/>
        <v>7.1</v>
      </c>
      <c r="J2891" s="223">
        <v>85</v>
      </c>
      <c r="K2891" s="66" t="str">
        <f t="shared" si="310"/>
        <v>Khá</v>
      </c>
      <c r="L2891" s="66">
        <f t="shared" si="311"/>
        <v>395000</v>
      </c>
      <c r="M2891" s="218" t="str">
        <f t="shared" si="312"/>
        <v/>
      </c>
      <c r="N2891" s="219" t="str">
        <f t="shared" si="313"/>
        <v/>
      </c>
      <c r="O2891" s="219">
        <f t="shared" si="314"/>
        <v>1</v>
      </c>
      <c r="Q2891" s="114">
        <v>1</v>
      </c>
    </row>
    <row r="2892" spans="1:17" ht="21.75" customHeight="1" x14ac:dyDescent="0.3">
      <c r="A2892" s="214">
        <f>SUBTOTAL(9,$Q$22:Q2891)+1</f>
        <v>2870</v>
      </c>
      <c r="B2892" s="223">
        <v>121130091</v>
      </c>
      <c r="C2892" s="223" t="s">
        <v>3717</v>
      </c>
      <c r="D2892" s="223" t="s">
        <v>199</v>
      </c>
      <c r="E2892" s="223">
        <v>22.5</v>
      </c>
      <c r="F2892" s="223">
        <v>7.1</v>
      </c>
      <c r="G2892" s="66" t="str">
        <f>IFERROR(VLOOKUP(B2892:B5932,'DOI TUONG'!$C$2:$E$1306,3,FALSE), "")</f>
        <v/>
      </c>
      <c r="H2892" s="66">
        <f t="shared" si="308"/>
        <v>0</v>
      </c>
      <c r="I2892" s="215">
        <f t="shared" si="309"/>
        <v>7.1</v>
      </c>
      <c r="J2892" s="223">
        <v>85</v>
      </c>
      <c r="K2892" s="66" t="str">
        <f t="shared" si="310"/>
        <v>Khá</v>
      </c>
      <c r="L2892" s="66">
        <f t="shared" si="311"/>
        <v>395000</v>
      </c>
      <c r="M2892" s="218" t="str">
        <f t="shared" si="312"/>
        <v/>
      </c>
      <c r="N2892" s="219" t="str">
        <f t="shared" si="313"/>
        <v/>
      </c>
      <c r="O2892" s="219">
        <f t="shared" si="314"/>
        <v>1</v>
      </c>
      <c r="Q2892" s="114">
        <v>1</v>
      </c>
    </row>
    <row r="2893" spans="1:17" ht="21.75" customHeight="1" x14ac:dyDescent="0.3">
      <c r="A2893" s="214">
        <f>SUBTOTAL(9,$Q$22:Q2892)+1</f>
        <v>2871</v>
      </c>
      <c r="B2893" s="223">
        <v>107140082</v>
      </c>
      <c r="C2893" s="223" t="s">
        <v>3682</v>
      </c>
      <c r="D2893" s="223" t="s">
        <v>2028</v>
      </c>
      <c r="E2893" s="223">
        <v>22</v>
      </c>
      <c r="F2893" s="223">
        <v>7.1</v>
      </c>
      <c r="G2893" s="66" t="str">
        <f>IFERROR(VLOOKUP(B2893:B5933,'DOI TUONG'!$C$2:$E$1306,3,FALSE), "")</f>
        <v/>
      </c>
      <c r="H2893" s="66">
        <f t="shared" si="308"/>
        <v>0</v>
      </c>
      <c r="I2893" s="215">
        <f t="shared" si="309"/>
        <v>7.1</v>
      </c>
      <c r="J2893" s="223">
        <v>84</v>
      </c>
      <c r="K2893" s="66" t="str">
        <f t="shared" si="310"/>
        <v>Khá</v>
      </c>
      <c r="L2893" s="66">
        <f t="shared" si="311"/>
        <v>395000</v>
      </c>
      <c r="M2893" s="218" t="str">
        <f t="shared" si="312"/>
        <v/>
      </c>
      <c r="N2893" s="219" t="str">
        <f t="shared" si="313"/>
        <v/>
      </c>
      <c r="O2893" s="219">
        <f t="shared" si="314"/>
        <v>1</v>
      </c>
      <c r="Q2893" s="114">
        <v>1</v>
      </c>
    </row>
    <row r="2894" spans="1:17" ht="21.75" customHeight="1" x14ac:dyDescent="0.3">
      <c r="A2894" s="214">
        <f>SUBTOTAL(9,$Q$22:Q2893)+1</f>
        <v>2872</v>
      </c>
      <c r="B2894" s="223">
        <v>104110065</v>
      </c>
      <c r="C2894" s="223" t="s">
        <v>3130</v>
      </c>
      <c r="D2894" s="223" t="s">
        <v>197</v>
      </c>
      <c r="E2894" s="223">
        <v>20</v>
      </c>
      <c r="F2894" s="223">
        <v>7.1</v>
      </c>
      <c r="G2894" s="66" t="str">
        <f>IFERROR(VLOOKUP(B2894:B5934,'DOI TUONG'!$C$2:$E$1306,3,FALSE), "")</f>
        <v/>
      </c>
      <c r="H2894" s="66">
        <f t="shared" si="308"/>
        <v>0</v>
      </c>
      <c r="I2894" s="215">
        <f t="shared" si="309"/>
        <v>7.1</v>
      </c>
      <c r="J2894" s="223">
        <v>83</v>
      </c>
      <c r="K2894" s="66" t="str">
        <f t="shared" si="310"/>
        <v>Khá</v>
      </c>
      <c r="L2894" s="66">
        <f t="shared" si="311"/>
        <v>395000</v>
      </c>
      <c r="M2894" s="218" t="str">
        <f t="shared" si="312"/>
        <v/>
      </c>
      <c r="N2894" s="219" t="str">
        <f t="shared" si="313"/>
        <v/>
      </c>
      <c r="O2894" s="219">
        <f t="shared" si="314"/>
        <v>1</v>
      </c>
      <c r="Q2894" s="114">
        <v>1</v>
      </c>
    </row>
    <row r="2895" spans="1:17" ht="21.75" customHeight="1" x14ac:dyDescent="0.3">
      <c r="A2895" s="214">
        <f>SUBTOTAL(9,$Q$22:Q2894)+1</f>
        <v>2873</v>
      </c>
      <c r="B2895" s="223">
        <v>104120164</v>
      </c>
      <c r="C2895" s="223" t="s">
        <v>1720</v>
      </c>
      <c r="D2895" s="223" t="s">
        <v>217</v>
      </c>
      <c r="E2895" s="223">
        <v>17</v>
      </c>
      <c r="F2895" s="223">
        <v>7.1</v>
      </c>
      <c r="G2895" s="66" t="str">
        <f>IFERROR(VLOOKUP(B2895:B5935,'DOI TUONG'!$C$2:$E$1306,3,FALSE), "")</f>
        <v/>
      </c>
      <c r="H2895" s="66">
        <f t="shared" si="308"/>
        <v>0</v>
      </c>
      <c r="I2895" s="215">
        <f t="shared" si="309"/>
        <v>7.1</v>
      </c>
      <c r="J2895" s="223">
        <v>83</v>
      </c>
      <c r="K2895" s="66" t="str">
        <f t="shared" si="310"/>
        <v>Khá</v>
      </c>
      <c r="L2895" s="66">
        <f t="shared" si="311"/>
        <v>395000</v>
      </c>
      <c r="M2895" s="218" t="str">
        <f t="shared" si="312"/>
        <v/>
      </c>
      <c r="N2895" s="219" t="str">
        <f t="shared" si="313"/>
        <v/>
      </c>
      <c r="O2895" s="219">
        <f t="shared" si="314"/>
        <v>1</v>
      </c>
      <c r="Q2895" s="114">
        <v>1</v>
      </c>
    </row>
    <row r="2896" spans="1:17" ht="21.75" customHeight="1" x14ac:dyDescent="0.3">
      <c r="A2896" s="214">
        <f>SUBTOTAL(9,$Q$22:Q2895)+1</f>
        <v>2874</v>
      </c>
      <c r="B2896" s="223">
        <v>102130052</v>
      </c>
      <c r="C2896" s="223" t="s">
        <v>3409</v>
      </c>
      <c r="D2896" s="223" t="s">
        <v>119</v>
      </c>
      <c r="E2896" s="223">
        <v>14</v>
      </c>
      <c r="F2896" s="223">
        <v>7.1</v>
      </c>
      <c r="G2896" s="66" t="str">
        <f>IFERROR(VLOOKUP(B2896:B5936,'DOI TUONG'!$C$2:$E$1306,3,FALSE), "")</f>
        <v/>
      </c>
      <c r="H2896" s="66">
        <f t="shared" si="308"/>
        <v>0</v>
      </c>
      <c r="I2896" s="215">
        <f t="shared" si="309"/>
        <v>7.1</v>
      </c>
      <c r="J2896" s="223">
        <v>82</v>
      </c>
      <c r="K2896" s="66" t="str">
        <f t="shared" si="310"/>
        <v>Khá</v>
      </c>
      <c r="L2896" s="66">
        <f t="shared" si="311"/>
        <v>395000</v>
      </c>
      <c r="M2896" s="218" t="str">
        <f t="shared" si="312"/>
        <v/>
      </c>
      <c r="N2896" s="219" t="str">
        <f t="shared" si="313"/>
        <v/>
      </c>
      <c r="O2896" s="219">
        <f t="shared" si="314"/>
        <v>1</v>
      </c>
      <c r="Q2896" s="114">
        <v>1</v>
      </c>
    </row>
    <row r="2897" spans="1:17" ht="21.75" customHeight="1" x14ac:dyDescent="0.3">
      <c r="A2897" s="214">
        <f>SUBTOTAL(9,$Q$22:Q2896)+1</f>
        <v>2875</v>
      </c>
      <c r="B2897" s="223">
        <v>110120104</v>
      </c>
      <c r="C2897" s="223" t="s">
        <v>2370</v>
      </c>
      <c r="D2897" s="223" t="s">
        <v>61</v>
      </c>
      <c r="E2897" s="223">
        <v>14.5</v>
      </c>
      <c r="F2897" s="223">
        <v>7.1</v>
      </c>
      <c r="G2897" s="66" t="str">
        <f>IFERROR(VLOOKUP(B2897:B5937,'DOI TUONG'!$C$2:$E$1306,3,FALSE), "")</f>
        <v/>
      </c>
      <c r="H2897" s="66">
        <f t="shared" si="308"/>
        <v>0</v>
      </c>
      <c r="I2897" s="215">
        <f t="shared" si="309"/>
        <v>7.1</v>
      </c>
      <c r="J2897" s="223">
        <v>82</v>
      </c>
      <c r="K2897" s="66" t="str">
        <f t="shared" si="310"/>
        <v>Khá</v>
      </c>
      <c r="L2897" s="66">
        <f t="shared" si="311"/>
        <v>395000</v>
      </c>
      <c r="M2897" s="218" t="str">
        <f t="shared" si="312"/>
        <v/>
      </c>
      <c r="N2897" s="219" t="str">
        <f t="shared" si="313"/>
        <v/>
      </c>
      <c r="O2897" s="219">
        <f t="shared" si="314"/>
        <v>1</v>
      </c>
      <c r="Q2897" s="114">
        <v>1</v>
      </c>
    </row>
    <row r="2898" spans="1:17" ht="21.75" customHeight="1" x14ac:dyDescent="0.3">
      <c r="A2898" s="214">
        <f>SUBTOTAL(9,$Q$22:Q2897)+1</f>
        <v>2876</v>
      </c>
      <c r="B2898" s="223">
        <v>109110264</v>
      </c>
      <c r="C2898" s="223" t="s">
        <v>3898</v>
      </c>
      <c r="D2898" s="223" t="s">
        <v>194</v>
      </c>
      <c r="E2898" s="223">
        <v>18.5</v>
      </c>
      <c r="F2898" s="223">
        <v>7.1</v>
      </c>
      <c r="G2898" s="66" t="str">
        <f>IFERROR(VLOOKUP(B2898:B5938,'DOI TUONG'!$C$2:$E$1306,3,FALSE), "")</f>
        <v/>
      </c>
      <c r="H2898" s="66">
        <f t="shared" si="308"/>
        <v>0</v>
      </c>
      <c r="I2898" s="215">
        <f t="shared" si="309"/>
        <v>7.1</v>
      </c>
      <c r="J2898" s="223">
        <v>80</v>
      </c>
      <c r="K2898" s="66" t="str">
        <f t="shared" si="310"/>
        <v>Khá</v>
      </c>
      <c r="L2898" s="66">
        <f t="shared" si="311"/>
        <v>395000</v>
      </c>
      <c r="M2898" s="218" t="str">
        <f t="shared" si="312"/>
        <v/>
      </c>
      <c r="N2898" s="219" t="str">
        <f t="shared" si="313"/>
        <v/>
      </c>
      <c r="O2898" s="219">
        <f t="shared" si="314"/>
        <v>1</v>
      </c>
      <c r="Q2898" s="114">
        <v>1</v>
      </c>
    </row>
    <row r="2899" spans="1:17" ht="21.75" customHeight="1" x14ac:dyDescent="0.3">
      <c r="A2899" s="214">
        <f>SUBTOTAL(9,$Q$22:Q2898)+1</f>
        <v>2877</v>
      </c>
      <c r="B2899" s="223">
        <v>110140151</v>
      </c>
      <c r="C2899" s="223" t="s">
        <v>4004</v>
      </c>
      <c r="D2899" s="223" t="s">
        <v>2296</v>
      </c>
      <c r="E2899" s="223">
        <v>21</v>
      </c>
      <c r="F2899" s="223">
        <v>7.1</v>
      </c>
      <c r="G2899" s="66" t="str">
        <f>IFERROR(VLOOKUP(B2899:B5939,'DOI TUONG'!$C$2:$E$1306,3,FALSE), "")</f>
        <v/>
      </c>
      <c r="H2899" s="66">
        <f t="shared" si="308"/>
        <v>0</v>
      </c>
      <c r="I2899" s="215">
        <f t="shared" si="309"/>
        <v>7.1</v>
      </c>
      <c r="J2899" s="223">
        <v>80</v>
      </c>
      <c r="K2899" s="66" t="str">
        <f t="shared" si="310"/>
        <v>Khá</v>
      </c>
      <c r="L2899" s="66">
        <f t="shared" si="311"/>
        <v>395000</v>
      </c>
      <c r="M2899" s="218" t="str">
        <f t="shared" si="312"/>
        <v/>
      </c>
      <c r="N2899" s="219" t="str">
        <f t="shared" si="313"/>
        <v/>
      </c>
      <c r="O2899" s="219">
        <f t="shared" si="314"/>
        <v>1</v>
      </c>
      <c r="Q2899" s="114">
        <v>1</v>
      </c>
    </row>
    <row r="2900" spans="1:17" ht="21.75" customHeight="1" x14ac:dyDescent="0.3">
      <c r="A2900" s="214">
        <f>SUBTOTAL(9,$Q$22:Q2899)+1</f>
        <v>2878</v>
      </c>
      <c r="B2900" s="223">
        <v>107120274</v>
      </c>
      <c r="C2900" s="223" t="s">
        <v>216</v>
      </c>
      <c r="D2900" s="223" t="s">
        <v>77</v>
      </c>
      <c r="E2900" s="223">
        <v>19</v>
      </c>
      <c r="F2900" s="223">
        <v>7.09</v>
      </c>
      <c r="G2900" s="66" t="str">
        <f>IFERROR(VLOOKUP(B2900:B5940,'DOI TUONG'!$C$2:$E$1306,3,FALSE), "")</f>
        <v/>
      </c>
      <c r="H2900" s="66">
        <f t="shared" si="308"/>
        <v>0</v>
      </c>
      <c r="I2900" s="215">
        <f t="shared" si="309"/>
        <v>7.09</v>
      </c>
      <c r="J2900" s="223">
        <v>89</v>
      </c>
      <c r="K2900" s="66" t="str">
        <f t="shared" si="310"/>
        <v>Khá</v>
      </c>
      <c r="L2900" s="66">
        <f t="shared" si="311"/>
        <v>395000</v>
      </c>
      <c r="M2900" s="218" t="str">
        <f t="shared" si="312"/>
        <v/>
      </c>
      <c r="N2900" s="219" t="str">
        <f t="shared" si="313"/>
        <v/>
      </c>
      <c r="O2900" s="219">
        <f t="shared" si="314"/>
        <v>1</v>
      </c>
      <c r="Q2900" s="114">
        <v>1</v>
      </c>
    </row>
    <row r="2901" spans="1:17" ht="21.75" customHeight="1" x14ac:dyDescent="0.3">
      <c r="A2901" s="214">
        <f>SUBTOTAL(9,$Q$22:Q2900)+1</f>
        <v>2879</v>
      </c>
      <c r="B2901" s="223">
        <v>101110155</v>
      </c>
      <c r="C2901" s="223" t="s">
        <v>3248</v>
      </c>
      <c r="D2901" s="223" t="s">
        <v>170</v>
      </c>
      <c r="E2901" s="223">
        <v>22</v>
      </c>
      <c r="F2901" s="223">
        <v>7.09</v>
      </c>
      <c r="G2901" s="66" t="str">
        <f>IFERROR(VLOOKUP(B2901:B5941,'DOI TUONG'!$C$2:$E$1306,3,FALSE), "")</f>
        <v/>
      </c>
      <c r="H2901" s="66">
        <f t="shared" si="308"/>
        <v>0</v>
      </c>
      <c r="I2901" s="215">
        <f t="shared" si="309"/>
        <v>7.09</v>
      </c>
      <c r="J2901" s="223">
        <v>88</v>
      </c>
      <c r="K2901" s="66" t="str">
        <f t="shared" si="310"/>
        <v>Khá</v>
      </c>
      <c r="L2901" s="66">
        <f t="shared" si="311"/>
        <v>395000</v>
      </c>
      <c r="M2901" s="218" t="str">
        <f t="shared" si="312"/>
        <v/>
      </c>
      <c r="N2901" s="219" t="str">
        <f t="shared" si="313"/>
        <v/>
      </c>
      <c r="O2901" s="219">
        <f t="shared" si="314"/>
        <v>1</v>
      </c>
      <c r="Q2901" s="114">
        <v>1</v>
      </c>
    </row>
    <row r="2902" spans="1:17" ht="21.75" customHeight="1" x14ac:dyDescent="0.3">
      <c r="A2902" s="214">
        <f>SUBTOTAL(9,$Q$22:Q2901)+1</f>
        <v>2880</v>
      </c>
      <c r="B2902" s="223">
        <v>102120266</v>
      </c>
      <c r="C2902" s="223" t="s">
        <v>3410</v>
      </c>
      <c r="D2902" s="223" t="s">
        <v>78</v>
      </c>
      <c r="E2902" s="223">
        <v>16</v>
      </c>
      <c r="F2902" s="223">
        <v>7.09</v>
      </c>
      <c r="G2902" s="66" t="str">
        <f>IFERROR(VLOOKUP(B2902:B5942,'DOI TUONG'!$C$2:$E$1306,3,FALSE), "")</f>
        <v/>
      </c>
      <c r="H2902" s="66">
        <f t="shared" ref="H2902:H2965" si="315">IF(G2902="UV ĐT",0.3, 0)+IF(G2902="UV HSV", 0.3, 0)+IF(G2902="PBT LCĐ", 0.3,0)+ IF(G2902="UV LCĐ", 0.2, 0)+IF(G2902="BT CĐ", 0.3,0)+ IF(G2902="PBT CĐ", 0.2,0)+ IF(G2902="CN CLB", 0.2,0)+ IF(G2902="CN DĐ", 0.2,0)+IF(G2902="TĐXK", 0.3, 0)+IF(G2902="PĐXK", 0.2, 0)+IF(G2902="LT", 0.3,0)+IF(G2902="LP", 0.2, 0)+IF(G2902="GK 0.2",0.2,0)+IF(G2902="GK 0.3", 0.3, 0)+IF(G2902="TB ĐD",0.3,0)+IF(G2902="PB ĐD",0.2,0)+IF(G2902="ĐT ĐTQ",0.3,0)+IF(G2902="ĐP ĐTQ",0.2,0)</f>
        <v>0</v>
      </c>
      <c r="I2902" s="215">
        <f t="shared" ref="I2902:I2965" si="316">F2902+H2902</f>
        <v>7.09</v>
      </c>
      <c r="J2902" s="223">
        <v>88</v>
      </c>
      <c r="K2902" s="66" t="str">
        <f t="shared" ref="K2902:K2965" si="317">IF(AND(I2902&gt;=9,J2902&gt;=90), "Xuất sắc", IF(AND(I2902&gt;=8,J2902&gt;=80), "Giỏi", "Khá"))</f>
        <v>Khá</v>
      </c>
      <c r="L2902" s="66">
        <f t="shared" ref="L2902:L2965" si="318">IF(K2902="Xuất sắc", 500000, IF(K2902="Giỏi", 450000, 395000))</f>
        <v>395000</v>
      </c>
      <c r="M2902" s="218" t="str">
        <f t="shared" si="312"/>
        <v/>
      </c>
      <c r="N2902" s="219" t="str">
        <f t="shared" si="313"/>
        <v/>
      </c>
      <c r="O2902" s="219">
        <f t="shared" si="314"/>
        <v>1</v>
      </c>
      <c r="Q2902" s="114">
        <v>1</v>
      </c>
    </row>
    <row r="2903" spans="1:17" ht="21.75" customHeight="1" x14ac:dyDescent="0.3">
      <c r="A2903" s="214">
        <f>SUBTOTAL(9,$Q$22:Q2902)+1</f>
        <v>2881</v>
      </c>
      <c r="B2903" s="223">
        <v>117110096</v>
      </c>
      <c r="C2903" s="223" t="s">
        <v>1424</v>
      </c>
      <c r="D2903" s="223" t="s">
        <v>278</v>
      </c>
      <c r="E2903" s="223">
        <v>19</v>
      </c>
      <c r="F2903" s="223">
        <v>7.09</v>
      </c>
      <c r="G2903" s="66" t="str">
        <f>IFERROR(VLOOKUP(B2903:B5943,'DOI TUONG'!$C$2:$E$1306,3,FALSE), "")</f>
        <v/>
      </c>
      <c r="H2903" s="66">
        <f t="shared" si="315"/>
        <v>0</v>
      </c>
      <c r="I2903" s="215">
        <f t="shared" si="316"/>
        <v>7.09</v>
      </c>
      <c r="J2903" s="223">
        <v>88</v>
      </c>
      <c r="K2903" s="66" t="str">
        <f t="shared" si="317"/>
        <v>Khá</v>
      </c>
      <c r="L2903" s="66">
        <f t="shared" si="318"/>
        <v>395000</v>
      </c>
      <c r="M2903" s="218" t="str">
        <f t="shared" si="312"/>
        <v/>
      </c>
      <c r="N2903" s="219" t="str">
        <f t="shared" si="313"/>
        <v/>
      </c>
      <c r="O2903" s="219">
        <f t="shared" si="314"/>
        <v>1</v>
      </c>
      <c r="Q2903" s="114">
        <v>1</v>
      </c>
    </row>
    <row r="2904" spans="1:17" ht="21.75" customHeight="1" x14ac:dyDescent="0.3">
      <c r="A2904" s="214">
        <f>SUBTOTAL(9,$Q$22:Q2903)+1</f>
        <v>2882</v>
      </c>
      <c r="B2904" s="223">
        <v>110110269</v>
      </c>
      <c r="C2904" s="223" t="s">
        <v>1689</v>
      </c>
      <c r="D2904" s="223" t="s">
        <v>175</v>
      </c>
      <c r="E2904" s="223">
        <v>19</v>
      </c>
      <c r="F2904" s="223">
        <v>7.09</v>
      </c>
      <c r="G2904" s="66" t="str">
        <f>IFERROR(VLOOKUP(B2904:B5944,'DOI TUONG'!$C$2:$E$1306,3,FALSE), "")</f>
        <v/>
      </c>
      <c r="H2904" s="66">
        <f t="shared" si="315"/>
        <v>0</v>
      </c>
      <c r="I2904" s="215">
        <f t="shared" si="316"/>
        <v>7.09</v>
      </c>
      <c r="J2904" s="223">
        <v>88</v>
      </c>
      <c r="K2904" s="66" t="str">
        <f t="shared" si="317"/>
        <v>Khá</v>
      </c>
      <c r="L2904" s="66">
        <f t="shared" si="318"/>
        <v>395000</v>
      </c>
      <c r="M2904" s="218" t="str">
        <f t="shared" si="312"/>
        <v/>
      </c>
      <c r="N2904" s="219" t="str">
        <f t="shared" si="313"/>
        <v/>
      </c>
      <c r="O2904" s="219">
        <f t="shared" si="314"/>
        <v>1</v>
      </c>
      <c r="Q2904" s="114">
        <v>1</v>
      </c>
    </row>
    <row r="2905" spans="1:17" ht="21.75" customHeight="1" x14ac:dyDescent="0.3">
      <c r="A2905" s="214">
        <f>SUBTOTAL(9,$Q$22:Q2904)+1</f>
        <v>2883</v>
      </c>
      <c r="B2905" s="223">
        <v>101140163</v>
      </c>
      <c r="C2905" s="223" t="s">
        <v>1761</v>
      </c>
      <c r="D2905" s="223" t="s">
        <v>1731</v>
      </c>
      <c r="E2905" s="223">
        <v>19</v>
      </c>
      <c r="F2905" s="223">
        <v>7.09</v>
      </c>
      <c r="G2905" s="66" t="str">
        <f>IFERROR(VLOOKUP(B2905:B5945,'DOI TUONG'!$C$2:$E$1306,3,FALSE), "")</f>
        <v/>
      </c>
      <c r="H2905" s="66">
        <f t="shared" si="315"/>
        <v>0</v>
      </c>
      <c r="I2905" s="215">
        <f t="shared" si="316"/>
        <v>7.09</v>
      </c>
      <c r="J2905" s="223">
        <v>87</v>
      </c>
      <c r="K2905" s="66" t="str">
        <f t="shared" si="317"/>
        <v>Khá</v>
      </c>
      <c r="L2905" s="66">
        <f t="shared" si="318"/>
        <v>395000</v>
      </c>
      <c r="M2905" s="218" t="str">
        <f t="shared" si="312"/>
        <v/>
      </c>
      <c r="N2905" s="219" t="str">
        <f t="shared" si="313"/>
        <v/>
      </c>
      <c r="O2905" s="219">
        <f t="shared" si="314"/>
        <v>1</v>
      </c>
      <c r="Q2905" s="114">
        <v>1</v>
      </c>
    </row>
    <row r="2906" spans="1:17" ht="21.75" customHeight="1" x14ac:dyDescent="0.3">
      <c r="A2906" s="214">
        <f>SUBTOTAL(9,$Q$22:Q2905)+1</f>
        <v>2884</v>
      </c>
      <c r="B2906" s="223">
        <v>101120286</v>
      </c>
      <c r="C2906" s="223" t="s">
        <v>3249</v>
      </c>
      <c r="D2906" s="223" t="s">
        <v>103</v>
      </c>
      <c r="E2906" s="223">
        <v>17</v>
      </c>
      <c r="F2906" s="223">
        <v>7.09</v>
      </c>
      <c r="G2906" s="66" t="str">
        <f>IFERROR(VLOOKUP(B2906:B5946,'DOI TUONG'!$C$2:$E$1306,3,FALSE), "")</f>
        <v/>
      </c>
      <c r="H2906" s="66">
        <f t="shared" si="315"/>
        <v>0</v>
      </c>
      <c r="I2906" s="215">
        <f t="shared" si="316"/>
        <v>7.09</v>
      </c>
      <c r="J2906" s="223">
        <v>85</v>
      </c>
      <c r="K2906" s="66" t="str">
        <f t="shared" si="317"/>
        <v>Khá</v>
      </c>
      <c r="L2906" s="66">
        <f t="shared" si="318"/>
        <v>395000</v>
      </c>
      <c r="M2906" s="218" t="str">
        <f t="shared" si="312"/>
        <v/>
      </c>
      <c r="N2906" s="219" t="str">
        <f t="shared" si="313"/>
        <v/>
      </c>
      <c r="O2906" s="219">
        <f t="shared" si="314"/>
        <v>1</v>
      </c>
      <c r="Q2906" s="114">
        <v>1</v>
      </c>
    </row>
    <row r="2907" spans="1:17" ht="21.75" customHeight="1" x14ac:dyDescent="0.3">
      <c r="A2907" s="214">
        <f>SUBTOTAL(9,$Q$22:Q2906)+1</f>
        <v>2885</v>
      </c>
      <c r="B2907" s="223">
        <v>107140115</v>
      </c>
      <c r="C2907" s="223" t="s">
        <v>3683</v>
      </c>
      <c r="D2907" s="223" t="s">
        <v>1998</v>
      </c>
      <c r="E2907" s="223">
        <v>21</v>
      </c>
      <c r="F2907" s="223">
        <v>7.09</v>
      </c>
      <c r="G2907" s="66" t="str">
        <f>IFERROR(VLOOKUP(B2907:B5947,'DOI TUONG'!$C$2:$E$1306,3,FALSE), "")</f>
        <v/>
      </c>
      <c r="H2907" s="66">
        <f t="shared" si="315"/>
        <v>0</v>
      </c>
      <c r="I2907" s="215">
        <f t="shared" si="316"/>
        <v>7.09</v>
      </c>
      <c r="J2907" s="223">
        <v>85</v>
      </c>
      <c r="K2907" s="66" t="str">
        <f t="shared" si="317"/>
        <v>Khá</v>
      </c>
      <c r="L2907" s="66">
        <f t="shared" si="318"/>
        <v>395000</v>
      </c>
      <c r="M2907" s="218" t="str">
        <f t="shared" si="312"/>
        <v/>
      </c>
      <c r="N2907" s="219" t="str">
        <f t="shared" si="313"/>
        <v/>
      </c>
      <c r="O2907" s="219">
        <f t="shared" si="314"/>
        <v>1</v>
      </c>
      <c r="Q2907" s="114">
        <v>1</v>
      </c>
    </row>
    <row r="2908" spans="1:17" ht="21.75" customHeight="1" x14ac:dyDescent="0.3">
      <c r="A2908" s="214">
        <f>SUBTOTAL(9,$Q$22:Q2907)+1</f>
        <v>2886</v>
      </c>
      <c r="B2908" s="223">
        <v>107120147</v>
      </c>
      <c r="C2908" s="223" t="s">
        <v>3684</v>
      </c>
      <c r="D2908" s="223" t="s">
        <v>29</v>
      </c>
      <c r="E2908" s="223">
        <v>16</v>
      </c>
      <c r="F2908" s="223">
        <v>7.09</v>
      </c>
      <c r="G2908" s="66" t="str">
        <f>IFERROR(VLOOKUP(B2908:B5948,'DOI TUONG'!$C$2:$E$1306,3,FALSE), "")</f>
        <v/>
      </c>
      <c r="H2908" s="66">
        <f t="shared" si="315"/>
        <v>0</v>
      </c>
      <c r="I2908" s="215">
        <f t="shared" si="316"/>
        <v>7.09</v>
      </c>
      <c r="J2908" s="223">
        <v>85</v>
      </c>
      <c r="K2908" s="66" t="str">
        <f t="shared" si="317"/>
        <v>Khá</v>
      </c>
      <c r="L2908" s="66">
        <f t="shared" si="318"/>
        <v>395000</v>
      </c>
      <c r="M2908" s="218" t="str">
        <f t="shared" ref="M2908:M2971" si="319">IF(K2908="Xuất sắc",1,"")</f>
        <v/>
      </c>
      <c r="N2908" s="219" t="str">
        <f t="shared" ref="N2908:N2971" si="320">IF(K2908="Giỏi",1,"")</f>
        <v/>
      </c>
      <c r="O2908" s="219">
        <f t="shared" ref="O2908:O2971" si="321">IF(K2908="Khá",1,"")</f>
        <v>1</v>
      </c>
      <c r="Q2908" s="114">
        <v>1</v>
      </c>
    </row>
    <row r="2909" spans="1:17" ht="21.75" customHeight="1" x14ac:dyDescent="0.3">
      <c r="A2909" s="214">
        <f>SUBTOTAL(9,$Q$22:Q2908)+1</f>
        <v>2887</v>
      </c>
      <c r="B2909" s="223">
        <v>118110199</v>
      </c>
      <c r="C2909" s="223" t="s">
        <v>1575</v>
      </c>
      <c r="D2909" s="223" t="s">
        <v>95</v>
      </c>
      <c r="E2909" s="223">
        <v>20</v>
      </c>
      <c r="F2909" s="223">
        <v>7.09</v>
      </c>
      <c r="G2909" s="66" t="str">
        <f>IFERROR(VLOOKUP(B2909:B5949,'DOI TUONG'!$C$2:$E$1306,3,FALSE), "")</f>
        <v/>
      </c>
      <c r="H2909" s="66">
        <f t="shared" si="315"/>
        <v>0</v>
      </c>
      <c r="I2909" s="215">
        <f t="shared" si="316"/>
        <v>7.09</v>
      </c>
      <c r="J2909" s="223">
        <v>85</v>
      </c>
      <c r="K2909" s="66" t="str">
        <f t="shared" si="317"/>
        <v>Khá</v>
      </c>
      <c r="L2909" s="66">
        <f t="shared" si="318"/>
        <v>395000</v>
      </c>
      <c r="M2909" s="218" t="str">
        <f t="shared" si="319"/>
        <v/>
      </c>
      <c r="N2909" s="219" t="str">
        <f t="shared" si="320"/>
        <v/>
      </c>
      <c r="O2909" s="219">
        <f t="shared" si="321"/>
        <v>1</v>
      </c>
      <c r="Q2909" s="114">
        <v>1</v>
      </c>
    </row>
    <row r="2910" spans="1:17" ht="21.75" customHeight="1" x14ac:dyDescent="0.3">
      <c r="A2910" s="214">
        <f>SUBTOTAL(9,$Q$22:Q2909)+1</f>
        <v>2888</v>
      </c>
      <c r="B2910" s="223">
        <v>104110118</v>
      </c>
      <c r="C2910" s="223" t="s">
        <v>3131</v>
      </c>
      <c r="D2910" s="223" t="s">
        <v>197</v>
      </c>
      <c r="E2910" s="223">
        <v>21</v>
      </c>
      <c r="F2910" s="223">
        <v>7.09</v>
      </c>
      <c r="G2910" s="66" t="str">
        <f>IFERROR(VLOOKUP(B2910:B5950,'DOI TUONG'!$C$2:$E$1306,3,FALSE), "")</f>
        <v/>
      </c>
      <c r="H2910" s="66">
        <f t="shared" si="315"/>
        <v>0</v>
      </c>
      <c r="I2910" s="215">
        <f t="shared" si="316"/>
        <v>7.09</v>
      </c>
      <c r="J2910" s="223">
        <v>84</v>
      </c>
      <c r="K2910" s="66" t="str">
        <f t="shared" si="317"/>
        <v>Khá</v>
      </c>
      <c r="L2910" s="66">
        <f t="shared" si="318"/>
        <v>395000</v>
      </c>
      <c r="M2910" s="218" t="str">
        <f t="shared" si="319"/>
        <v/>
      </c>
      <c r="N2910" s="219" t="str">
        <f t="shared" si="320"/>
        <v/>
      </c>
      <c r="O2910" s="219">
        <f t="shared" si="321"/>
        <v>1</v>
      </c>
      <c r="Q2910" s="114">
        <v>1</v>
      </c>
    </row>
    <row r="2911" spans="1:17" ht="21.75" customHeight="1" x14ac:dyDescent="0.3">
      <c r="A2911" s="214">
        <f>SUBTOTAL(9,$Q$22:Q2910)+1</f>
        <v>2889</v>
      </c>
      <c r="B2911" s="223">
        <v>110120319</v>
      </c>
      <c r="C2911" s="223" t="s">
        <v>4005</v>
      </c>
      <c r="D2911" s="223" t="s">
        <v>50</v>
      </c>
      <c r="E2911" s="223">
        <v>16.5</v>
      </c>
      <c r="F2911" s="223">
        <v>7.09</v>
      </c>
      <c r="G2911" s="66" t="str">
        <f>IFERROR(VLOOKUP(B2911:B5951,'DOI TUONG'!$C$2:$E$1306,3,FALSE), "")</f>
        <v/>
      </c>
      <c r="H2911" s="66">
        <f t="shared" si="315"/>
        <v>0</v>
      </c>
      <c r="I2911" s="215">
        <f t="shared" si="316"/>
        <v>7.09</v>
      </c>
      <c r="J2911" s="223">
        <v>84</v>
      </c>
      <c r="K2911" s="66" t="str">
        <f t="shared" si="317"/>
        <v>Khá</v>
      </c>
      <c r="L2911" s="66">
        <f t="shared" si="318"/>
        <v>395000</v>
      </c>
      <c r="M2911" s="218" t="str">
        <f t="shared" si="319"/>
        <v/>
      </c>
      <c r="N2911" s="219" t="str">
        <f t="shared" si="320"/>
        <v/>
      </c>
      <c r="O2911" s="219">
        <f t="shared" si="321"/>
        <v>1</v>
      </c>
      <c r="Q2911" s="114">
        <v>1</v>
      </c>
    </row>
    <row r="2912" spans="1:17" ht="21.75" customHeight="1" x14ac:dyDescent="0.3">
      <c r="A2912" s="214">
        <f>SUBTOTAL(9,$Q$22:Q2911)+1</f>
        <v>2890</v>
      </c>
      <c r="B2912" s="223">
        <v>105140237</v>
      </c>
      <c r="C2912" s="223" t="s">
        <v>1878</v>
      </c>
      <c r="D2912" s="223" t="s">
        <v>1866</v>
      </c>
      <c r="E2912" s="223">
        <v>18</v>
      </c>
      <c r="F2912" s="223">
        <v>7.09</v>
      </c>
      <c r="G2912" s="66" t="str">
        <f>IFERROR(VLOOKUP(B2912:B5952,'DOI TUONG'!$C$2:$E$1306,3,FALSE), "")</f>
        <v/>
      </c>
      <c r="H2912" s="66">
        <f t="shared" si="315"/>
        <v>0</v>
      </c>
      <c r="I2912" s="215">
        <f t="shared" si="316"/>
        <v>7.09</v>
      </c>
      <c r="J2912" s="223">
        <v>83</v>
      </c>
      <c r="K2912" s="66" t="str">
        <f t="shared" si="317"/>
        <v>Khá</v>
      </c>
      <c r="L2912" s="66">
        <f t="shared" si="318"/>
        <v>395000</v>
      </c>
      <c r="M2912" s="218" t="str">
        <f t="shared" si="319"/>
        <v/>
      </c>
      <c r="N2912" s="219" t="str">
        <f t="shared" si="320"/>
        <v/>
      </c>
      <c r="O2912" s="219">
        <f t="shared" si="321"/>
        <v>1</v>
      </c>
      <c r="Q2912" s="114">
        <v>1</v>
      </c>
    </row>
    <row r="2913" spans="1:17" ht="21.75" customHeight="1" x14ac:dyDescent="0.3">
      <c r="A2913" s="214">
        <f>SUBTOTAL(9,$Q$22:Q2912)+1</f>
        <v>2891</v>
      </c>
      <c r="B2913" s="223">
        <v>117130073</v>
      </c>
      <c r="C2913" s="223" t="s">
        <v>2149</v>
      </c>
      <c r="D2913" s="223" t="s">
        <v>295</v>
      </c>
      <c r="E2913" s="223">
        <v>18.5</v>
      </c>
      <c r="F2913" s="223">
        <v>7.09</v>
      </c>
      <c r="G2913" s="66" t="str">
        <f>IFERROR(VLOOKUP(B2913:B5953,'DOI TUONG'!$C$2:$E$1306,3,FALSE), "")</f>
        <v/>
      </c>
      <c r="H2913" s="66">
        <f t="shared" si="315"/>
        <v>0</v>
      </c>
      <c r="I2913" s="215">
        <f t="shared" si="316"/>
        <v>7.09</v>
      </c>
      <c r="J2913" s="223">
        <v>82</v>
      </c>
      <c r="K2913" s="66" t="str">
        <f t="shared" si="317"/>
        <v>Khá</v>
      </c>
      <c r="L2913" s="66">
        <f t="shared" si="318"/>
        <v>395000</v>
      </c>
      <c r="M2913" s="218" t="str">
        <f t="shared" si="319"/>
        <v/>
      </c>
      <c r="N2913" s="219" t="str">
        <f t="shared" si="320"/>
        <v/>
      </c>
      <c r="O2913" s="219">
        <f t="shared" si="321"/>
        <v>1</v>
      </c>
      <c r="Q2913" s="114">
        <v>1</v>
      </c>
    </row>
    <row r="2914" spans="1:17" ht="21.75" customHeight="1" x14ac:dyDescent="0.3">
      <c r="A2914" s="214">
        <f>SUBTOTAL(9,$Q$22:Q2913)+1</f>
        <v>2892</v>
      </c>
      <c r="B2914" s="223">
        <v>110110128</v>
      </c>
      <c r="C2914" s="223" t="s">
        <v>4006</v>
      </c>
      <c r="D2914" s="223" t="s">
        <v>214</v>
      </c>
      <c r="E2914" s="223">
        <v>18</v>
      </c>
      <c r="F2914" s="223">
        <v>7.09</v>
      </c>
      <c r="G2914" s="66" t="str">
        <f>IFERROR(VLOOKUP(B2914:B5954,'DOI TUONG'!$C$2:$E$1306,3,FALSE), "")</f>
        <v/>
      </c>
      <c r="H2914" s="66">
        <f t="shared" si="315"/>
        <v>0</v>
      </c>
      <c r="I2914" s="215">
        <f t="shared" si="316"/>
        <v>7.09</v>
      </c>
      <c r="J2914" s="223">
        <v>82</v>
      </c>
      <c r="K2914" s="66" t="str">
        <f t="shared" si="317"/>
        <v>Khá</v>
      </c>
      <c r="L2914" s="66">
        <f t="shared" si="318"/>
        <v>395000</v>
      </c>
      <c r="M2914" s="218" t="str">
        <f t="shared" si="319"/>
        <v/>
      </c>
      <c r="N2914" s="219" t="str">
        <f t="shared" si="320"/>
        <v/>
      </c>
      <c r="O2914" s="219">
        <f t="shared" si="321"/>
        <v>1</v>
      </c>
      <c r="Q2914" s="114">
        <v>1</v>
      </c>
    </row>
    <row r="2915" spans="1:17" ht="21.75" customHeight="1" x14ac:dyDescent="0.3">
      <c r="A2915" s="214">
        <f>SUBTOTAL(9,$Q$22:Q2914)+1</f>
        <v>2893</v>
      </c>
      <c r="B2915" s="223">
        <v>110120277</v>
      </c>
      <c r="C2915" s="223" t="s">
        <v>4007</v>
      </c>
      <c r="D2915" s="223" t="s">
        <v>50</v>
      </c>
      <c r="E2915" s="223">
        <v>18.5</v>
      </c>
      <c r="F2915" s="223">
        <v>7.09</v>
      </c>
      <c r="G2915" s="66" t="str">
        <f>IFERROR(VLOOKUP(B2915:B5955,'DOI TUONG'!$C$2:$E$1306,3,FALSE), "")</f>
        <v/>
      </c>
      <c r="H2915" s="66">
        <f t="shared" si="315"/>
        <v>0</v>
      </c>
      <c r="I2915" s="215">
        <f t="shared" si="316"/>
        <v>7.09</v>
      </c>
      <c r="J2915" s="223">
        <v>82</v>
      </c>
      <c r="K2915" s="66" t="str">
        <f t="shared" si="317"/>
        <v>Khá</v>
      </c>
      <c r="L2915" s="66">
        <f t="shared" si="318"/>
        <v>395000</v>
      </c>
      <c r="M2915" s="218" t="str">
        <f t="shared" si="319"/>
        <v/>
      </c>
      <c r="N2915" s="219" t="str">
        <f t="shared" si="320"/>
        <v/>
      </c>
      <c r="O2915" s="219">
        <f t="shared" si="321"/>
        <v>1</v>
      </c>
      <c r="Q2915" s="114">
        <v>1</v>
      </c>
    </row>
    <row r="2916" spans="1:17" ht="21.75" customHeight="1" x14ac:dyDescent="0.3">
      <c r="A2916" s="214">
        <f>SUBTOTAL(9,$Q$22:Q2915)+1</f>
        <v>2894</v>
      </c>
      <c r="B2916" s="223">
        <v>105120238</v>
      </c>
      <c r="C2916" s="223" t="s">
        <v>3537</v>
      </c>
      <c r="D2916" s="223" t="s">
        <v>153</v>
      </c>
      <c r="E2916" s="223">
        <v>15</v>
      </c>
      <c r="F2916" s="223">
        <v>7.08</v>
      </c>
      <c r="G2916" s="66" t="str">
        <f>IFERROR(VLOOKUP(B2916:B5956,'DOI TUONG'!$C$2:$E$1306,3,FALSE), "")</f>
        <v/>
      </c>
      <c r="H2916" s="66">
        <f t="shared" si="315"/>
        <v>0</v>
      </c>
      <c r="I2916" s="215">
        <f t="shared" si="316"/>
        <v>7.08</v>
      </c>
      <c r="J2916" s="223">
        <v>90</v>
      </c>
      <c r="K2916" s="66" t="str">
        <f t="shared" si="317"/>
        <v>Khá</v>
      </c>
      <c r="L2916" s="66">
        <f t="shared" si="318"/>
        <v>395000</v>
      </c>
      <c r="M2916" s="218" t="str">
        <f t="shared" si="319"/>
        <v/>
      </c>
      <c r="N2916" s="219" t="str">
        <f t="shared" si="320"/>
        <v/>
      </c>
      <c r="O2916" s="219">
        <f t="shared" si="321"/>
        <v>1</v>
      </c>
      <c r="Q2916" s="114">
        <v>1</v>
      </c>
    </row>
    <row r="2917" spans="1:17" ht="21.75" customHeight="1" x14ac:dyDescent="0.3">
      <c r="A2917" s="214">
        <f>SUBTOTAL(9,$Q$22:Q2916)+1</f>
        <v>2895</v>
      </c>
      <c r="B2917" s="223">
        <v>121130039</v>
      </c>
      <c r="C2917" s="223" t="s">
        <v>3718</v>
      </c>
      <c r="D2917" s="223" t="s">
        <v>134</v>
      </c>
      <c r="E2917" s="223">
        <v>21.5</v>
      </c>
      <c r="F2917" s="223">
        <v>7.08</v>
      </c>
      <c r="G2917" s="66" t="str">
        <f>IFERROR(VLOOKUP(B2917:B5957,'DOI TUONG'!$C$2:$E$1306,3,FALSE), "")</f>
        <v/>
      </c>
      <c r="H2917" s="66">
        <f t="shared" si="315"/>
        <v>0</v>
      </c>
      <c r="I2917" s="215">
        <f t="shared" si="316"/>
        <v>7.08</v>
      </c>
      <c r="J2917" s="223">
        <v>88</v>
      </c>
      <c r="K2917" s="66" t="str">
        <f t="shared" si="317"/>
        <v>Khá</v>
      </c>
      <c r="L2917" s="66">
        <f t="shared" si="318"/>
        <v>395000</v>
      </c>
      <c r="M2917" s="218" t="str">
        <f t="shared" si="319"/>
        <v/>
      </c>
      <c r="N2917" s="219" t="str">
        <f t="shared" si="320"/>
        <v/>
      </c>
      <c r="O2917" s="219">
        <f t="shared" si="321"/>
        <v>1</v>
      </c>
      <c r="Q2917" s="114">
        <v>1</v>
      </c>
    </row>
    <row r="2918" spans="1:17" ht="21.75" customHeight="1" x14ac:dyDescent="0.3">
      <c r="A2918" s="214">
        <f>SUBTOTAL(9,$Q$22:Q2917)+1</f>
        <v>2896</v>
      </c>
      <c r="B2918" s="223">
        <v>101110259</v>
      </c>
      <c r="C2918" s="223" t="s">
        <v>1416</v>
      </c>
      <c r="D2918" s="223" t="s">
        <v>333</v>
      </c>
      <c r="E2918" s="223">
        <v>20</v>
      </c>
      <c r="F2918" s="223">
        <v>7.08</v>
      </c>
      <c r="G2918" s="66" t="str">
        <f>IFERROR(VLOOKUP(B2918:B5958,'DOI TUONG'!$C$2:$E$1306,3,FALSE), "")</f>
        <v/>
      </c>
      <c r="H2918" s="66">
        <f t="shared" si="315"/>
        <v>0</v>
      </c>
      <c r="I2918" s="215">
        <f t="shared" si="316"/>
        <v>7.08</v>
      </c>
      <c r="J2918" s="223">
        <v>87</v>
      </c>
      <c r="K2918" s="66" t="str">
        <f t="shared" si="317"/>
        <v>Khá</v>
      </c>
      <c r="L2918" s="66">
        <f t="shared" si="318"/>
        <v>395000</v>
      </c>
      <c r="M2918" s="218" t="str">
        <f t="shared" si="319"/>
        <v/>
      </c>
      <c r="N2918" s="219" t="str">
        <f t="shared" si="320"/>
        <v/>
      </c>
      <c r="O2918" s="219">
        <f t="shared" si="321"/>
        <v>1</v>
      </c>
      <c r="Q2918" s="114">
        <v>1</v>
      </c>
    </row>
    <row r="2919" spans="1:17" ht="21.75" customHeight="1" x14ac:dyDescent="0.3">
      <c r="A2919" s="214">
        <f>SUBTOTAL(9,$Q$22:Q2918)+1</f>
        <v>2897</v>
      </c>
      <c r="B2919" s="223">
        <v>102140119</v>
      </c>
      <c r="C2919" s="223" t="s">
        <v>3411</v>
      </c>
      <c r="D2919" s="223" t="s">
        <v>1806</v>
      </c>
      <c r="E2919" s="223">
        <v>20</v>
      </c>
      <c r="F2919" s="223">
        <v>7.08</v>
      </c>
      <c r="G2919" s="66" t="str">
        <f>IFERROR(VLOOKUP(B2919:B5959,'DOI TUONG'!$C$2:$E$1306,3,FALSE), "")</f>
        <v/>
      </c>
      <c r="H2919" s="66">
        <f t="shared" si="315"/>
        <v>0</v>
      </c>
      <c r="I2919" s="215">
        <f t="shared" si="316"/>
        <v>7.08</v>
      </c>
      <c r="J2919" s="223">
        <v>87</v>
      </c>
      <c r="K2919" s="66" t="str">
        <f t="shared" si="317"/>
        <v>Khá</v>
      </c>
      <c r="L2919" s="66">
        <f t="shared" si="318"/>
        <v>395000</v>
      </c>
      <c r="M2919" s="218" t="str">
        <f t="shared" si="319"/>
        <v/>
      </c>
      <c r="N2919" s="219" t="str">
        <f t="shared" si="320"/>
        <v/>
      </c>
      <c r="O2919" s="219">
        <f t="shared" si="321"/>
        <v>1</v>
      </c>
      <c r="Q2919" s="114">
        <v>1</v>
      </c>
    </row>
    <row r="2920" spans="1:17" ht="21.75" customHeight="1" x14ac:dyDescent="0.3">
      <c r="A2920" s="214">
        <f>SUBTOTAL(9,$Q$22:Q2919)+1</f>
        <v>2898</v>
      </c>
      <c r="B2920" s="223">
        <v>105140205</v>
      </c>
      <c r="C2920" s="223" t="s">
        <v>3538</v>
      </c>
      <c r="D2920" s="223" t="s">
        <v>1866</v>
      </c>
      <c r="E2920" s="223">
        <v>17</v>
      </c>
      <c r="F2920" s="223">
        <v>7.08</v>
      </c>
      <c r="G2920" s="66" t="str">
        <f>IFERROR(VLOOKUP(B2920:B5960,'DOI TUONG'!$C$2:$E$1306,3,FALSE), "")</f>
        <v/>
      </c>
      <c r="H2920" s="66">
        <f t="shared" si="315"/>
        <v>0</v>
      </c>
      <c r="I2920" s="215">
        <f t="shared" si="316"/>
        <v>7.08</v>
      </c>
      <c r="J2920" s="223">
        <v>87</v>
      </c>
      <c r="K2920" s="66" t="str">
        <f t="shared" si="317"/>
        <v>Khá</v>
      </c>
      <c r="L2920" s="66">
        <f t="shared" si="318"/>
        <v>395000</v>
      </c>
      <c r="M2920" s="218" t="str">
        <f t="shared" si="319"/>
        <v/>
      </c>
      <c r="N2920" s="219" t="str">
        <f t="shared" si="320"/>
        <v/>
      </c>
      <c r="O2920" s="219">
        <f t="shared" si="321"/>
        <v>1</v>
      </c>
      <c r="Q2920" s="114">
        <v>1</v>
      </c>
    </row>
    <row r="2921" spans="1:17" ht="21.75" customHeight="1" x14ac:dyDescent="0.3">
      <c r="A2921" s="214">
        <f>SUBTOTAL(9,$Q$22:Q2920)+1</f>
        <v>2899</v>
      </c>
      <c r="B2921" s="223">
        <v>107140099</v>
      </c>
      <c r="C2921" s="223" t="s">
        <v>3685</v>
      </c>
      <c r="D2921" s="223" t="s">
        <v>2028</v>
      </c>
      <c r="E2921" s="223">
        <v>21</v>
      </c>
      <c r="F2921" s="223">
        <v>7.08</v>
      </c>
      <c r="G2921" s="66" t="str">
        <f>IFERROR(VLOOKUP(B2921:B5961,'DOI TUONG'!$C$2:$E$1306,3,FALSE), "")</f>
        <v/>
      </c>
      <c r="H2921" s="66">
        <f t="shared" si="315"/>
        <v>0</v>
      </c>
      <c r="I2921" s="215">
        <f t="shared" si="316"/>
        <v>7.08</v>
      </c>
      <c r="J2921" s="223">
        <v>87</v>
      </c>
      <c r="K2921" s="66" t="str">
        <f t="shared" si="317"/>
        <v>Khá</v>
      </c>
      <c r="L2921" s="66">
        <f t="shared" si="318"/>
        <v>395000</v>
      </c>
      <c r="M2921" s="218" t="str">
        <f t="shared" si="319"/>
        <v/>
      </c>
      <c r="N2921" s="219" t="str">
        <f t="shared" si="320"/>
        <v/>
      </c>
      <c r="O2921" s="219">
        <f t="shared" si="321"/>
        <v>1</v>
      </c>
      <c r="Q2921" s="114">
        <v>1</v>
      </c>
    </row>
    <row r="2922" spans="1:17" ht="21.75" customHeight="1" x14ac:dyDescent="0.3">
      <c r="A2922" s="214">
        <f>SUBTOTAL(9,$Q$22:Q2921)+1</f>
        <v>2900</v>
      </c>
      <c r="B2922" s="223">
        <v>107140138</v>
      </c>
      <c r="C2922" s="223" t="s">
        <v>3686</v>
      </c>
      <c r="D2922" s="223" t="s">
        <v>1998</v>
      </c>
      <c r="E2922" s="223">
        <v>21</v>
      </c>
      <c r="F2922" s="223">
        <v>7.08</v>
      </c>
      <c r="G2922" s="66" t="str">
        <f>IFERROR(VLOOKUP(B2922:B5962,'DOI TUONG'!$C$2:$E$1306,3,FALSE), "")</f>
        <v/>
      </c>
      <c r="H2922" s="66">
        <f t="shared" si="315"/>
        <v>0</v>
      </c>
      <c r="I2922" s="215">
        <f t="shared" si="316"/>
        <v>7.08</v>
      </c>
      <c r="J2922" s="223">
        <v>87</v>
      </c>
      <c r="K2922" s="66" t="str">
        <f t="shared" si="317"/>
        <v>Khá</v>
      </c>
      <c r="L2922" s="66">
        <f t="shared" si="318"/>
        <v>395000</v>
      </c>
      <c r="M2922" s="218" t="str">
        <f t="shared" si="319"/>
        <v/>
      </c>
      <c r="N2922" s="219" t="str">
        <f t="shared" si="320"/>
        <v/>
      </c>
      <c r="O2922" s="219">
        <f t="shared" si="321"/>
        <v>1</v>
      </c>
      <c r="Q2922" s="114">
        <v>1</v>
      </c>
    </row>
    <row r="2923" spans="1:17" ht="21.75" customHeight="1" x14ac:dyDescent="0.3">
      <c r="A2923" s="214">
        <f>SUBTOTAL(9,$Q$22:Q2922)+1</f>
        <v>2901</v>
      </c>
      <c r="B2923" s="223">
        <v>110140218</v>
      </c>
      <c r="C2923" s="223" t="s">
        <v>332</v>
      </c>
      <c r="D2923" s="223" t="s">
        <v>2300</v>
      </c>
      <c r="E2923" s="223">
        <v>20</v>
      </c>
      <c r="F2923" s="223">
        <v>7.08</v>
      </c>
      <c r="G2923" s="66" t="str">
        <f>IFERROR(VLOOKUP(B2923:B5963,'DOI TUONG'!$C$2:$E$1306,3,FALSE), "")</f>
        <v/>
      </c>
      <c r="H2923" s="66">
        <f t="shared" si="315"/>
        <v>0</v>
      </c>
      <c r="I2923" s="215">
        <f t="shared" si="316"/>
        <v>7.08</v>
      </c>
      <c r="J2923" s="223">
        <v>87</v>
      </c>
      <c r="K2923" s="66" t="str">
        <f t="shared" si="317"/>
        <v>Khá</v>
      </c>
      <c r="L2923" s="66">
        <f t="shared" si="318"/>
        <v>395000</v>
      </c>
      <c r="M2923" s="218" t="str">
        <f t="shared" si="319"/>
        <v/>
      </c>
      <c r="N2923" s="219" t="str">
        <f t="shared" si="320"/>
        <v/>
      </c>
      <c r="O2923" s="219">
        <f t="shared" si="321"/>
        <v>1</v>
      </c>
      <c r="Q2923" s="114">
        <v>1</v>
      </c>
    </row>
    <row r="2924" spans="1:17" ht="21.75" customHeight="1" x14ac:dyDescent="0.3">
      <c r="A2924" s="214">
        <f>SUBTOTAL(9,$Q$22:Q2923)+1</f>
        <v>2902</v>
      </c>
      <c r="B2924" s="223">
        <v>109110233</v>
      </c>
      <c r="C2924" s="223" t="s">
        <v>1523</v>
      </c>
      <c r="D2924" s="223" t="s">
        <v>40</v>
      </c>
      <c r="E2924" s="223">
        <v>18.5</v>
      </c>
      <c r="F2924" s="223">
        <v>7.08</v>
      </c>
      <c r="G2924" s="66" t="str">
        <f>IFERROR(VLOOKUP(B2924:B5964,'DOI TUONG'!$C$2:$E$1306,3,FALSE), "")</f>
        <v/>
      </c>
      <c r="H2924" s="66">
        <f t="shared" si="315"/>
        <v>0</v>
      </c>
      <c r="I2924" s="215">
        <f t="shared" si="316"/>
        <v>7.08</v>
      </c>
      <c r="J2924" s="223">
        <v>86</v>
      </c>
      <c r="K2924" s="66" t="str">
        <f t="shared" si="317"/>
        <v>Khá</v>
      </c>
      <c r="L2924" s="66">
        <f t="shared" si="318"/>
        <v>395000</v>
      </c>
      <c r="M2924" s="218" t="str">
        <f t="shared" si="319"/>
        <v/>
      </c>
      <c r="N2924" s="219" t="str">
        <f t="shared" si="320"/>
        <v/>
      </c>
      <c r="O2924" s="219">
        <f t="shared" si="321"/>
        <v>1</v>
      </c>
      <c r="Q2924" s="114">
        <v>1</v>
      </c>
    </row>
    <row r="2925" spans="1:17" ht="21.75" customHeight="1" x14ac:dyDescent="0.3">
      <c r="A2925" s="214">
        <f>SUBTOTAL(9,$Q$22:Q2924)+1</f>
        <v>2903</v>
      </c>
      <c r="B2925" s="223">
        <v>105140212</v>
      </c>
      <c r="C2925" s="223" t="s">
        <v>3539</v>
      </c>
      <c r="D2925" s="223" t="s">
        <v>1866</v>
      </c>
      <c r="E2925" s="223">
        <v>16</v>
      </c>
      <c r="F2925" s="223">
        <v>7.08</v>
      </c>
      <c r="G2925" s="66" t="str">
        <f>IFERROR(VLOOKUP(B2925:B5965,'DOI TUONG'!$C$2:$E$1306,3,FALSE), "")</f>
        <v/>
      </c>
      <c r="H2925" s="66">
        <f t="shared" si="315"/>
        <v>0</v>
      </c>
      <c r="I2925" s="215">
        <f t="shared" si="316"/>
        <v>7.08</v>
      </c>
      <c r="J2925" s="223">
        <v>84</v>
      </c>
      <c r="K2925" s="66" t="str">
        <f t="shared" si="317"/>
        <v>Khá</v>
      </c>
      <c r="L2925" s="66">
        <f t="shared" si="318"/>
        <v>395000</v>
      </c>
      <c r="M2925" s="218" t="str">
        <f t="shared" si="319"/>
        <v/>
      </c>
      <c r="N2925" s="219" t="str">
        <f t="shared" si="320"/>
        <v/>
      </c>
      <c r="O2925" s="219">
        <f t="shared" si="321"/>
        <v>1</v>
      </c>
      <c r="Q2925" s="114">
        <v>1</v>
      </c>
    </row>
    <row r="2926" spans="1:17" ht="21.75" customHeight="1" x14ac:dyDescent="0.3">
      <c r="A2926" s="214">
        <f>SUBTOTAL(9,$Q$22:Q2925)+1</f>
        <v>2904</v>
      </c>
      <c r="B2926" s="223">
        <v>109110106</v>
      </c>
      <c r="C2926" s="223" t="s">
        <v>3899</v>
      </c>
      <c r="D2926" s="223" t="s">
        <v>128</v>
      </c>
      <c r="E2926" s="223">
        <v>18.5</v>
      </c>
      <c r="F2926" s="223">
        <v>7.08</v>
      </c>
      <c r="G2926" s="66" t="str">
        <f>IFERROR(VLOOKUP(B2926:B5966,'DOI TUONG'!$C$2:$E$1306,3,FALSE), "")</f>
        <v/>
      </c>
      <c r="H2926" s="66">
        <f t="shared" si="315"/>
        <v>0</v>
      </c>
      <c r="I2926" s="215">
        <f t="shared" si="316"/>
        <v>7.08</v>
      </c>
      <c r="J2926" s="223">
        <v>84</v>
      </c>
      <c r="K2926" s="66" t="str">
        <f t="shared" si="317"/>
        <v>Khá</v>
      </c>
      <c r="L2926" s="66">
        <f t="shared" si="318"/>
        <v>395000</v>
      </c>
      <c r="M2926" s="218" t="str">
        <f t="shared" si="319"/>
        <v/>
      </c>
      <c r="N2926" s="219" t="str">
        <f t="shared" si="320"/>
        <v/>
      </c>
      <c r="O2926" s="219">
        <f t="shared" si="321"/>
        <v>1</v>
      </c>
      <c r="Q2926" s="114">
        <v>1</v>
      </c>
    </row>
    <row r="2927" spans="1:17" ht="21.75" customHeight="1" x14ac:dyDescent="0.3">
      <c r="A2927" s="214">
        <f>SUBTOTAL(9,$Q$22:Q2926)+1</f>
        <v>2905</v>
      </c>
      <c r="B2927" s="223">
        <v>109130110</v>
      </c>
      <c r="C2927" s="223" t="s">
        <v>3900</v>
      </c>
      <c r="D2927" s="223" t="s">
        <v>257</v>
      </c>
      <c r="E2927" s="223">
        <v>15.5</v>
      </c>
      <c r="F2927" s="223">
        <v>7.08</v>
      </c>
      <c r="G2927" s="66" t="str">
        <f>IFERROR(VLOOKUP(B2927:B5967,'DOI TUONG'!$C$2:$E$1306,3,FALSE), "")</f>
        <v/>
      </c>
      <c r="H2927" s="66">
        <f t="shared" si="315"/>
        <v>0</v>
      </c>
      <c r="I2927" s="215">
        <f t="shared" si="316"/>
        <v>7.08</v>
      </c>
      <c r="J2927" s="223">
        <v>84</v>
      </c>
      <c r="K2927" s="66" t="str">
        <f t="shared" si="317"/>
        <v>Khá</v>
      </c>
      <c r="L2927" s="66">
        <f t="shared" si="318"/>
        <v>395000</v>
      </c>
      <c r="M2927" s="218" t="str">
        <f t="shared" si="319"/>
        <v/>
      </c>
      <c r="N2927" s="219" t="str">
        <f t="shared" si="320"/>
        <v/>
      </c>
      <c r="O2927" s="219">
        <f t="shared" si="321"/>
        <v>1</v>
      </c>
      <c r="Q2927" s="114">
        <v>1</v>
      </c>
    </row>
    <row r="2928" spans="1:17" ht="21.75" customHeight="1" x14ac:dyDescent="0.3">
      <c r="A2928" s="214">
        <f>SUBTOTAL(9,$Q$22:Q2927)+1</f>
        <v>2906</v>
      </c>
      <c r="B2928" s="223">
        <v>107130126</v>
      </c>
      <c r="C2928" s="223" t="s">
        <v>1504</v>
      </c>
      <c r="D2928" s="223" t="s">
        <v>289</v>
      </c>
      <c r="E2928" s="223">
        <v>17</v>
      </c>
      <c r="F2928" s="223">
        <v>7.08</v>
      </c>
      <c r="G2928" s="66" t="str">
        <f>IFERROR(VLOOKUP(B2928:B5968,'DOI TUONG'!$C$2:$E$1306,3,FALSE), "")</f>
        <v/>
      </c>
      <c r="H2928" s="66">
        <f t="shared" si="315"/>
        <v>0</v>
      </c>
      <c r="I2928" s="215">
        <f t="shared" si="316"/>
        <v>7.08</v>
      </c>
      <c r="J2928" s="223">
        <v>83</v>
      </c>
      <c r="K2928" s="66" t="str">
        <f t="shared" si="317"/>
        <v>Khá</v>
      </c>
      <c r="L2928" s="66">
        <f t="shared" si="318"/>
        <v>395000</v>
      </c>
      <c r="M2928" s="218" t="str">
        <f t="shared" si="319"/>
        <v/>
      </c>
      <c r="N2928" s="219" t="str">
        <f t="shared" si="320"/>
        <v/>
      </c>
      <c r="O2928" s="219">
        <f t="shared" si="321"/>
        <v>1</v>
      </c>
      <c r="Q2928" s="114">
        <v>1</v>
      </c>
    </row>
    <row r="2929" spans="1:17" ht="21.75" customHeight="1" x14ac:dyDescent="0.3">
      <c r="A2929" s="214">
        <f>SUBTOTAL(9,$Q$22:Q2928)+1</f>
        <v>2907</v>
      </c>
      <c r="B2929" s="223">
        <v>101130016</v>
      </c>
      <c r="C2929" s="223" t="s">
        <v>3250</v>
      </c>
      <c r="D2929" s="223" t="s">
        <v>157</v>
      </c>
      <c r="E2929" s="223">
        <v>15.5</v>
      </c>
      <c r="F2929" s="223">
        <v>7.08</v>
      </c>
      <c r="G2929" s="66" t="str">
        <f>IFERROR(VLOOKUP(B2929:B5969,'DOI TUONG'!$C$2:$E$1306,3,FALSE), "")</f>
        <v/>
      </c>
      <c r="H2929" s="66">
        <f t="shared" si="315"/>
        <v>0</v>
      </c>
      <c r="I2929" s="215">
        <f t="shared" si="316"/>
        <v>7.08</v>
      </c>
      <c r="J2929" s="223">
        <v>82</v>
      </c>
      <c r="K2929" s="66" t="str">
        <f t="shared" si="317"/>
        <v>Khá</v>
      </c>
      <c r="L2929" s="66">
        <f t="shared" si="318"/>
        <v>395000</v>
      </c>
      <c r="M2929" s="218" t="str">
        <f t="shared" si="319"/>
        <v/>
      </c>
      <c r="N2929" s="219" t="str">
        <f t="shared" si="320"/>
        <v/>
      </c>
      <c r="O2929" s="219">
        <f t="shared" si="321"/>
        <v>1</v>
      </c>
      <c r="Q2929" s="114">
        <v>1</v>
      </c>
    </row>
    <row r="2930" spans="1:17" ht="21.75" customHeight="1" x14ac:dyDescent="0.3">
      <c r="A2930" s="214">
        <f>SUBTOTAL(9,$Q$22:Q2929)+1</f>
        <v>2908</v>
      </c>
      <c r="B2930" s="223">
        <v>107120252</v>
      </c>
      <c r="C2930" s="223" t="s">
        <v>1431</v>
      </c>
      <c r="D2930" s="223" t="s">
        <v>77</v>
      </c>
      <c r="E2930" s="223">
        <v>19</v>
      </c>
      <c r="F2930" s="223">
        <v>7.08</v>
      </c>
      <c r="G2930" s="66" t="str">
        <f>IFERROR(VLOOKUP(B2930:B5970,'DOI TUONG'!$C$2:$E$1306,3,FALSE), "")</f>
        <v/>
      </c>
      <c r="H2930" s="66">
        <f t="shared" si="315"/>
        <v>0</v>
      </c>
      <c r="I2930" s="215">
        <f t="shared" si="316"/>
        <v>7.08</v>
      </c>
      <c r="J2930" s="223">
        <v>80</v>
      </c>
      <c r="K2930" s="66" t="str">
        <f t="shared" si="317"/>
        <v>Khá</v>
      </c>
      <c r="L2930" s="66">
        <f t="shared" si="318"/>
        <v>395000</v>
      </c>
      <c r="M2930" s="218" t="str">
        <f t="shared" si="319"/>
        <v/>
      </c>
      <c r="N2930" s="219" t="str">
        <f t="shared" si="320"/>
        <v/>
      </c>
      <c r="O2930" s="219">
        <f t="shared" si="321"/>
        <v>1</v>
      </c>
      <c r="Q2930" s="114">
        <v>1</v>
      </c>
    </row>
    <row r="2931" spans="1:17" ht="21.75" customHeight="1" x14ac:dyDescent="0.3">
      <c r="A2931" s="214">
        <f>SUBTOTAL(9,$Q$22:Q2930)+1</f>
        <v>2909</v>
      </c>
      <c r="B2931" s="223">
        <v>118140078</v>
      </c>
      <c r="C2931" s="223" t="s">
        <v>2231</v>
      </c>
      <c r="D2931" s="223" t="s">
        <v>2232</v>
      </c>
      <c r="E2931" s="223">
        <v>20</v>
      </c>
      <c r="F2931" s="223">
        <v>7.08</v>
      </c>
      <c r="G2931" s="66" t="str">
        <f>IFERROR(VLOOKUP(B2931:B5971,'DOI TUONG'!$C$2:$E$1306,3,FALSE), "")</f>
        <v/>
      </c>
      <c r="H2931" s="66">
        <f t="shared" si="315"/>
        <v>0</v>
      </c>
      <c r="I2931" s="215">
        <f t="shared" si="316"/>
        <v>7.08</v>
      </c>
      <c r="J2931" s="223">
        <v>80</v>
      </c>
      <c r="K2931" s="66" t="str">
        <f t="shared" si="317"/>
        <v>Khá</v>
      </c>
      <c r="L2931" s="66">
        <f t="shared" si="318"/>
        <v>395000</v>
      </c>
      <c r="M2931" s="218" t="str">
        <f t="shared" si="319"/>
        <v/>
      </c>
      <c r="N2931" s="219" t="str">
        <f t="shared" si="320"/>
        <v/>
      </c>
      <c r="O2931" s="219">
        <f t="shared" si="321"/>
        <v>1</v>
      </c>
      <c r="Q2931" s="114">
        <v>1</v>
      </c>
    </row>
    <row r="2932" spans="1:17" ht="21.75" customHeight="1" x14ac:dyDescent="0.3">
      <c r="A2932" s="214">
        <f>SUBTOTAL(9,$Q$22:Q2931)+1</f>
        <v>2910</v>
      </c>
      <c r="B2932" s="223">
        <v>118140008</v>
      </c>
      <c r="C2932" s="223" t="s">
        <v>1587</v>
      </c>
      <c r="D2932" s="223" t="s">
        <v>2183</v>
      </c>
      <c r="E2932" s="223">
        <v>20</v>
      </c>
      <c r="F2932" s="223">
        <v>7.08</v>
      </c>
      <c r="G2932" s="66" t="str">
        <f>IFERROR(VLOOKUP(B2932:B5972,'DOI TUONG'!$C$2:$E$1306,3,FALSE), "")</f>
        <v/>
      </c>
      <c r="H2932" s="66">
        <f t="shared" si="315"/>
        <v>0</v>
      </c>
      <c r="I2932" s="215">
        <f t="shared" si="316"/>
        <v>7.08</v>
      </c>
      <c r="J2932" s="223">
        <v>79</v>
      </c>
      <c r="K2932" s="66" t="str">
        <f t="shared" si="317"/>
        <v>Khá</v>
      </c>
      <c r="L2932" s="66">
        <f t="shared" si="318"/>
        <v>395000</v>
      </c>
      <c r="M2932" s="218" t="str">
        <f t="shared" si="319"/>
        <v/>
      </c>
      <c r="N2932" s="219" t="str">
        <f t="shared" si="320"/>
        <v/>
      </c>
      <c r="O2932" s="219">
        <f t="shared" si="321"/>
        <v>1</v>
      </c>
      <c r="Q2932" s="114">
        <v>1</v>
      </c>
    </row>
    <row r="2933" spans="1:17" ht="21.75" customHeight="1" x14ac:dyDescent="0.3">
      <c r="A2933" s="214">
        <f>SUBTOTAL(9,$Q$22:Q2932)+1</f>
        <v>2911</v>
      </c>
      <c r="B2933" s="223">
        <v>101110187</v>
      </c>
      <c r="C2933" s="223" t="s">
        <v>3251</v>
      </c>
      <c r="D2933" s="223" t="s">
        <v>170</v>
      </c>
      <c r="E2933" s="223">
        <v>20</v>
      </c>
      <c r="F2933" s="223">
        <v>7.07</v>
      </c>
      <c r="G2933" s="66" t="str">
        <f>IFERROR(VLOOKUP(B2933:B5973,'DOI TUONG'!$C$2:$E$1306,3,FALSE), "")</f>
        <v/>
      </c>
      <c r="H2933" s="66">
        <f t="shared" si="315"/>
        <v>0</v>
      </c>
      <c r="I2933" s="215">
        <f t="shared" si="316"/>
        <v>7.07</v>
      </c>
      <c r="J2933" s="223">
        <v>87</v>
      </c>
      <c r="K2933" s="66" t="str">
        <f t="shared" si="317"/>
        <v>Khá</v>
      </c>
      <c r="L2933" s="66">
        <f t="shared" si="318"/>
        <v>395000</v>
      </c>
      <c r="M2933" s="218" t="str">
        <f t="shared" si="319"/>
        <v/>
      </c>
      <c r="N2933" s="219" t="str">
        <f t="shared" si="320"/>
        <v/>
      </c>
      <c r="O2933" s="219">
        <f t="shared" si="321"/>
        <v>1</v>
      </c>
      <c r="Q2933" s="114">
        <v>1</v>
      </c>
    </row>
    <row r="2934" spans="1:17" ht="21.75" customHeight="1" x14ac:dyDescent="0.3">
      <c r="A2934" s="214">
        <f>SUBTOTAL(9,$Q$22:Q2933)+1</f>
        <v>2912</v>
      </c>
      <c r="B2934" s="223">
        <v>117140074</v>
      </c>
      <c r="C2934" s="223" t="s">
        <v>2170</v>
      </c>
      <c r="D2934" s="223" t="s">
        <v>2144</v>
      </c>
      <c r="E2934" s="223">
        <v>18</v>
      </c>
      <c r="F2934" s="223">
        <v>7.07</v>
      </c>
      <c r="G2934" s="66" t="str">
        <f>IFERROR(VLOOKUP(B2934:B5974,'DOI TUONG'!$C$2:$E$1306,3,FALSE), "")</f>
        <v/>
      </c>
      <c r="H2934" s="66">
        <f t="shared" si="315"/>
        <v>0</v>
      </c>
      <c r="I2934" s="215">
        <f t="shared" si="316"/>
        <v>7.07</v>
      </c>
      <c r="J2934" s="223">
        <v>87</v>
      </c>
      <c r="K2934" s="66" t="str">
        <f t="shared" si="317"/>
        <v>Khá</v>
      </c>
      <c r="L2934" s="66">
        <f t="shared" si="318"/>
        <v>395000</v>
      </c>
      <c r="M2934" s="218" t="str">
        <f t="shared" si="319"/>
        <v/>
      </c>
      <c r="N2934" s="219" t="str">
        <f t="shared" si="320"/>
        <v/>
      </c>
      <c r="O2934" s="219">
        <f t="shared" si="321"/>
        <v>1</v>
      </c>
      <c r="Q2934" s="114">
        <v>1</v>
      </c>
    </row>
    <row r="2935" spans="1:17" ht="21.75" customHeight="1" x14ac:dyDescent="0.3">
      <c r="A2935" s="214">
        <f>SUBTOTAL(9,$Q$22:Q2934)+1</f>
        <v>2913</v>
      </c>
      <c r="B2935" s="223">
        <v>105110318</v>
      </c>
      <c r="C2935" s="223" t="s">
        <v>1451</v>
      </c>
      <c r="D2935" s="223" t="s">
        <v>56</v>
      </c>
      <c r="E2935" s="223">
        <v>15.5</v>
      </c>
      <c r="F2935" s="223">
        <v>7.07</v>
      </c>
      <c r="G2935" s="66" t="str">
        <f>IFERROR(VLOOKUP(B2935:B5975,'DOI TUONG'!$C$2:$E$1306,3,FALSE), "")</f>
        <v/>
      </c>
      <c r="H2935" s="66">
        <f t="shared" si="315"/>
        <v>0</v>
      </c>
      <c r="I2935" s="215">
        <f t="shared" si="316"/>
        <v>7.07</v>
      </c>
      <c r="J2935" s="223">
        <v>85</v>
      </c>
      <c r="K2935" s="66" t="str">
        <f t="shared" si="317"/>
        <v>Khá</v>
      </c>
      <c r="L2935" s="66">
        <f t="shared" si="318"/>
        <v>395000</v>
      </c>
      <c r="M2935" s="218" t="str">
        <f t="shared" si="319"/>
        <v/>
      </c>
      <c r="N2935" s="219" t="str">
        <f t="shared" si="320"/>
        <v/>
      </c>
      <c r="O2935" s="219">
        <f t="shared" si="321"/>
        <v>1</v>
      </c>
      <c r="Q2935" s="114">
        <v>1</v>
      </c>
    </row>
    <row r="2936" spans="1:17" ht="21.75" customHeight="1" x14ac:dyDescent="0.3">
      <c r="A2936" s="214">
        <f>SUBTOTAL(9,$Q$22:Q2935)+1</f>
        <v>2914</v>
      </c>
      <c r="B2936" s="223">
        <v>110120308</v>
      </c>
      <c r="C2936" s="223" t="s">
        <v>4010</v>
      </c>
      <c r="D2936" s="223" t="s">
        <v>50</v>
      </c>
      <c r="E2936" s="223">
        <v>16.5</v>
      </c>
      <c r="F2936" s="223">
        <v>7.07</v>
      </c>
      <c r="G2936" s="66" t="str">
        <f>IFERROR(VLOOKUP(B2936:B5976,'DOI TUONG'!$C$2:$E$1306,3,FALSE), "")</f>
        <v/>
      </c>
      <c r="H2936" s="66">
        <f t="shared" si="315"/>
        <v>0</v>
      </c>
      <c r="I2936" s="215">
        <f t="shared" si="316"/>
        <v>7.07</v>
      </c>
      <c r="J2936" s="223">
        <v>85</v>
      </c>
      <c r="K2936" s="66" t="str">
        <f t="shared" si="317"/>
        <v>Khá</v>
      </c>
      <c r="L2936" s="66">
        <f t="shared" si="318"/>
        <v>395000</v>
      </c>
      <c r="M2936" s="218" t="str">
        <f t="shared" si="319"/>
        <v/>
      </c>
      <c r="N2936" s="219" t="str">
        <f t="shared" si="320"/>
        <v/>
      </c>
      <c r="O2936" s="219">
        <f t="shared" si="321"/>
        <v>1</v>
      </c>
      <c r="Q2936" s="114">
        <v>1</v>
      </c>
    </row>
    <row r="2937" spans="1:17" ht="21.75" customHeight="1" x14ac:dyDescent="0.3">
      <c r="A2937" s="214">
        <f>SUBTOTAL(9,$Q$22:Q2936)+1</f>
        <v>2915</v>
      </c>
      <c r="B2937" s="223">
        <v>110120244</v>
      </c>
      <c r="C2937" s="223" t="s">
        <v>402</v>
      </c>
      <c r="D2937" s="223" t="s">
        <v>45</v>
      </c>
      <c r="E2937" s="223">
        <v>14.5</v>
      </c>
      <c r="F2937" s="223">
        <v>7.07</v>
      </c>
      <c r="G2937" s="66" t="str">
        <f>IFERROR(VLOOKUP(B2937:B5977,'DOI TUONG'!$C$2:$E$1306,3,FALSE), "")</f>
        <v/>
      </c>
      <c r="H2937" s="66">
        <f t="shared" si="315"/>
        <v>0</v>
      </c>
      <c r="I2937" s="215">
        <f t="shared" si="316"/>
        <v>7.07</v>
      </c>
      <c r="J2937" s="223">
        <v>85</v>
      </c>
      <c r="K2937" s="66" t="str">
        <f t="shared" si="317"/>
        <v>Khá</v>
      </c>
      <c r="L2937" s="66">
        <f t="shared" si="318"/>
        <v>395000</v>
      </c>
      <c r="M2937" s="218" t="str">
        <f t="shared" si="319"/>
        <v/>
      </c>
      <c r="N2937" s="219" t="str">
        <f t="shared" si="320"/>
        <v/>
      </c>
      <c r="O2937" s="219">
        <f t="shared" si="321"/>
        <v>1</v>
      </c>
      <c r="Q2937" s="114">
        <v>1</v>
      </c>
    </row>
    <row r="2938" spans="1:17" ht="21.75" customHeight="1" x14ac:dyDescent="0.3">
      <c r="A2938" s="214">
        <f>SUBTOTAL(9,$Q$22:Q2937)+1</f>
        <v>2916</v>
      </c>
      <c r="B2938" s="223">
        <v>103130130</v>
      </c>
      <c r="C2938" s="223" t="s">
        <v>3297</v>
      </c>
      <c r="D2938" s="223" t="s">
        <v>314</v>
      </c>
      <c r="E2938" s="223">
        <v>19</v>
      </c>
      <c r="F2938" s="223">
        <v>7.07</v>
      </c>
      <c r="G2938" s="66" t="str">
        <f>IFERROR(VLOOKUP(B2938:B5978,'DOI TUONG'!$C$2:$E$1306,3,FALSE), "")</f>
        <v/>
      </c>
      <c r="H2938" s="66">
        <f t="shared" si="315"/>
        <v>0</v>
      </c>
      <c r="I2938" s="215">
        <f t="shared" si="316"/>
        <v>7.07</v>
      </c>
      <c r="J2938" s="223">
        <v>84</v>
      </c>
      <c r="K2938" s="66" t="str">
        <f t="shared" si="317"/>
        <v>Khá</v>
      </c>
      <c r="L2938" s="66">
        <f t="shared" si="318"/>
        <v>395000</v>
      </c>
      <c r="M2938" s="218" t="str">
        <f t="shared" si="319"/>
        <v/>
      </c>
      <c r="N2938" s="219" t="str">
        <f t="shared" si="320"/>
        <v/>
      </c>
      <c r="O2938" s="219">
        <f t="shared" si="321"/>
        <v>1</v>
      </c>
      <c r="Q2938" s="114">
        <v>1</v>
      </c>
    </row>
    <row r="2939" spans="1:17" ht="21.75" customHeight="1" x14ac:dyDescent="0.3">
      <c r="A2939" s="214">
        <f>SUBTOTAL(9,$Q$22:Q2938)+1</f>
        <v>2917</v>
      </c>
      <c r="B2939" s="223">
        <v>109130075</v>
      </c>
      <c r="C2939" s="223" t="s">
        <v>2290</v>
      </c>
      <c r="D2939" s="223" t="s">
        <v>257</v>
      </c>
      <c r="E2939" s="223">
        <v>16.5</v>
      </c>
      <c r="F2939" s="223">
        <v>7.07</v>
      </c>
      <c r="G2939" s="66" t="str">
        <f>IFERROR(VLOOKUP(B2939:B5979,'DOI TUONG'!$C$2:$E$1306,3,FALSE), "")</f>
        <v/>
      </c>
      <c r="H2939" s="66">
        <f t="shared" si="315"/>
        <v>0</v>
      </c>
      <c r="I2939" s="215">
        <f t="shared" si="316"/>
        <v>7.07</v>
      </c>
      <c r="J2939" s="223">
        <v>84</v>
      </c>
      <c r="K2939" s="66" t="str">
        <f t="shared" si="317"/>
        <v>Khá</v>
      </c>
      <c r="L2939" s="66">
        <f t="shared" si="318"/>
        <v>395000</v>
      </c>
      <c r="M2939" s="218" t="str">
        <f t="shared" si="319"/>
        <v/>
      </c>
      <c r="N2939" s="219" t="str">
        <f t="shared" si="320"/>
        <v/>
      </c>
      <c r="O2939" s="219">
        <f t="shared" si="321"/>
        <v>1</v>
      </c>
      <c r="Q2939" s="114">
        <v>1</v>
      </c>
    </row>
    <row r="2940" spans="1:17" ht="21.75" customHeight="1" x14ac:dyDescent="0.3">
      <c r="A2940" s="214">
        <f>SUBTOTAL(9,$Q$22:Q2939)+1</f>
        <v>2918</v>
      </c>
      <c r="B2940" s="223">
        <v>102140199</v>
      </c>
      <c r="C2940" s="223" t="s">
        <v>1526</v>
      </c>
      <c r="D2940" s="223" t="s">
        <v>1859</v>
      </c>
      <c r="E2940" s="223">
        <v>20</v>
      </c>
      <c r="F2940" s="223">
        <v>7.07</v>
      </c>
      <c r="G2940" s="66" t="str">
        <f>IFERROR(VLOOKUP(B2940:B5980,'DOI TUONG'!$C$2:$E$1306,3,FALSE), "")</f>
        <v/>
      </c>
      <c r="H2940" s="66">
        <f t="shared" si="315"/>
        <v>0</v>
      </c>
      <c r="I2940" s="215">
        <f t="shared" si="316"/>
        <v>7.07</v>
      </c>
      <c r="J2940" s="223">
        <v>83</v>
      </c>
      <c r="K2940" s="66" t="str">
        <f t="shared" si="317"/>
        <v>Khá</v>
      </c>
      <c r="L2940" s="66">
        <f t="shared" si="318"/>
        <v>395000</v>
      </c>
      <c r="M2940" s="218" t="str">
        <f t="shared" si="319"/>
        <v/>
      </c>
      <c r="N2940" s="219" t="str">
        <f t="shared" si="320"/>
        <v/>
      </c>
      <c r="O2940" s="219">
        <f t="shared" si="321"/>
        <v>1</v>
      </c>
      <c r="Q2940" s="114">
        <v>1</v>
      </c>
    </row>
    <row r="2941" spans="1:17" ht="21.75" customHeight="1" x14ac:dyDescent="0.3">
      <c r="A2941" s="214">
        <f>SUBTOTAL(9,$Q$22:Q2940)+1</f>
        <v>2919</v>
      </c>
      <c r="B2941" s="223">
        <v>104120177</v>
      </c>
      <c r="C2941" s="223" t="s">
        <v>1613</v>
      </c>
      <c r="D2941" s="223" t="s">
        <v>217</v>
      </c>
      <c r="E2941" s="223">
        <v>19</v>
      </c>
      <c r="F2941" s="223">
        <v>7.07</v>
      </c>
      <c r="G2941" s="66" t="str">
        <f>IFERROR(VLOOKUP(B2941:B5981,'DOI TUONG'!$C$2:$E$1306,3,FALSE), "")</f>
        <v/>
      </c>
      <c r="H2941" s="66">
        <f t="shared" si="315"/>
        <v>0</v>
      </c>
      <c r="I2941" s="215">
        <f t="shared" si="316"/>
        <v>7.07</v>
      </c>
      <c r="J2941" s="223">
        <v>82</v>
      </c>
      <c r="K2941" s="66" t="str">
        <f t="shared" si="317"/>
        <v>Khá</v>
      </c>
      <c r="L2941" s="66">
        <f t="shared" si="318"/>
        <v>395000</v>
      </c>
      <c r="M2941" s="218" t="str">
        <f t="shared" si="319"/>
        <v/>
      </c>
      <c r="N2941" s="219" t="str">
        <f t="shared" si="320"/>
        <v/>
      </c>
      <c r="O2941" s="219">
        <f t="shared" si="321"/>
        <v>1</v>
      </c>
      <c r="Q2941" s="114">
        <v>1</v>
      </c>
    </row>
    <row r="2942" spans="1:17" ht="21.75" customHeight="1" x14ac:dyDescent="0.3">
      <c r="A2942" s="214">
        <f>SUBTOTAL(9,$Q$22:Q2941)+1</f>
        <v>2920</v>
      </c>
      <c r="B2942" s="223">
        <v>121140059</v>
      </c>
      <c r="C2942" s="223" t="s">
        <v>3719</v>
      </c>
      <c r="D2942" s="223" t="s">
        <v>2118</v>
      </c>
      <c r="E2942" s="223">
        <v>18</v>
      </c>
      <c r="F2942" s="223">
        <v>7.06</v>
      </c>
      <c r="G2942" s="66" t="str">
        <f>IFERROR(VLOOKUP(B2942:B5982,'DOI TUONG'!$C$2:$E$1306,3,FALSE), "")</f>
        <v/>
      </c>
      <c r="H2942" s="66">
        <f t="shared" si="315"/>
        <v>0</v>
      </c>
      <c r="I2942" s="215">
        <f t="shared" si="316"/>
        <v>7.06</v>
      </c>
      <c r="J2942" s="223">
        <v>90</v>
      </c>
      <c r="K2942" s="66" t="str">
        <f t="shared" si="317"/>
        <v>Khá</v>
      </c>
      <c r="L2942" s="66">
        <f t="shared" si="318"/>
        <v>395000</v>
      </c>
      <c r="M2942" s="218" t="str">
        <f t="shared" si="319"/>
        <v/>
      </c>
      <c r="N2942" s="219" t="str">
        <f t="shared" si="320"/>
        <v/>
      </c>
      <c r="O2942" s="219">
        <f t="shared" si="321"/>
        <v>1</v>
      </c>
      <c r="Q2942" s="114">
        <v>1</v>
      </c>
    </row>
    <row r="2943" spans="1:17" ht="21.75" customHeight="1" x14ac:dyDescent="0.3">
      <c r="A2943" s="214">
        <f>SUBTOTAL(9,$Q$22:Q2942)+1</f>
        <v>2921</v>
      </c>
      <c r="B2943" s="223">
        <v>102130130</v>
      </c>
      <c r="C2943" s="223" t="s">
        <v>3412</v>
      </c>
      <c r="D2943" s="223" t="s">
        <v>339</v>
      </c>
      <c r="E2943" s="223">
        <v>20</v>
      </c>
      <c r="F2943" s="223">
        <v>7.06</v>
      </c>
      <c r="G2943" s="66" t="str">
        <f>IFERROR(VLOOKUP(B2943:B5983,'DOI TUONG'!$C$2:$E$1306,3,FALSE), "")</f>
        <v/>
      </c>
      <c r="H2943" s="66">
        <f t="shared" si="315"/>
        <v>0</v>
      </c>
      <c r="I2943" s="215">
        <f t="shared" si="316"/>
        <v>7.06</v>
      </c>
      <c r="J2943" s="223">
        <v>88</v>
      </c>
      <c r="K2943" s="66" t="str">
        <f t="shared" si="317"/>
        <v>Khá</v>
      </c>
      <c r="L2943" s="66">
        <f t="shared" si="318"/>
        <v>395000</v>
      </c>
      <c r="M2943" s="218" t="str">
        <f t="shared" si="319"/>
        <v/>
      </c>
      <c r="N2943" s="219" t="str">
        <f t="shared" si="320"/>
        <v/>
      </c>
      <c r="O2943" s="219">
        <f t="shared" si="321"/>
        <v>1</v>
      </c>
      <c r="Q2943" s="114">
        <v>1</v>
      </c>
    </row>
    <row r="2944" spans="1:17" ht="21.75" customHeight="1" x14ac:dyDescent="0.3">
      <c r="A2944" s="214">
        <f>SUBTOTAL(9,$Q$22:Q2943)+1</f>
        <v>2922</v>
      </c>
      <c r="B2944" s="223">
        <v>107110247</v>
      </c>
      <c r="C2944" s="223" t="s">
        <v>1488</v>
      </c>
      <c r="D2944" s="223" t="s">
        <v>162</v>
      </c>
      <c r="E2944" s="223">
        <v>19</v>
      </c>
      <c r="F2944" s="223">
        <v>7.06</v>
      </c>
      <c r="G2944" s="66" t="str">
        <f>IFERROR(VLOOKUP(B2944:B5984,'DOI TUONG'!$C$2:$E$1306,3,FALSE), "")</f>
        <v/>
      </c>
      <c r="H2944" s="66">
        <f t="shared" si="315"/>
        <v>0</v>
      </c>
      <c r="I2944" s="215">
        <f t="shared" si="316"/>
        <v>7.06</v>
      </c>
      <c r="J2944" s="223">
        <v>88</v>
      </c>
      <c r="K2944" s="66" t="str">
        <f t="shared" si="317"/>
        <v>Khá</v>
      </c>
      <c r="L2944" s="66">
        <f t="shared" si="318"/>
        <v>395000</v>
      </c>
      <c r="M2944" s="218" t="str">
        <f t="shared" si="319"/>
        <v/>
      </c>
      <c r="N2944" s="219" t="str">
        <f t="shared" si="320"/>
        <v/>
      </c>
      <c r="O2944" s="219">
        <f t="shared" si="321"/>
        <v>1</v>
      </c>
      <c r="Q2944" s="114">
        <v>1</v>
      </c>
    </row>
    <row r="2945" spans="1:17" ht="21.75" customHeight="1" x14ac:dyDescent="0.3">
      <c r="A2945" s="214">
        <f>SUBTOTAL(9,$Q$22:Q2944)+1</f>
        <v>2923</v>
      </c>
      <c r="B2945" s="223">
        <v>101110227</v>
      </c>
      <c r="C2945" s="223" t="s">
        <v>3252</v>
      </c>
      <c r="D2945" s="223" t="s">
        <v>333</v>
      </c>
      <c r="E2945" s="223">
        <v>20</v>
      </c>
      <c r="F2945" s="223">
        <v>7.06</v>
      </c>
      <c r="G2945" s="66" t="str">
        <f>IFERROR(VLOOKUP(B2945:B5985,'DOI TUONG'!$C$2:$E$1306,3,FALSE), "")</f>
        <v/>
      </c>
      <c r="H2945" s="66">
        <f t="shared" si="315"/>
        <v>0</v>
      </c>
      <c r="I2945" s="215">
        <f t="shared" si="316"/>
        <v>7.06</v>
      </c>
      <c r="J2945" s="223">
        <v>87</v>
      </c>
      <c r="K2945" s="66" t="str">
        <f t="shared" si="317"/>
        <v>Khá</v>
      </c>
      <c r="L2945" s="66">
        <f t="shared" si="318"/>
        <v>395000</v>
      </c>
      <c r="M2945" s="218" t="str">
        <f t="shared" si="319"/>
        <v/>
      </c>
      <c r="N2945" s="219" t="str">
        <f t="shared" si="320"/>
        <v/>
      </c>
      <c r="O2945" s="219">
        <f t="shared" si="321"/>
        <v>1</v>
      </c>
      <c r="Q2945" s="114">
        <v>1</v>
      </c>
    </row>
    <row r="2946" spans="1:17" ht="21.75" customHeight="1" x14ac:dyDescent="0.3">
      <c r="A2946" s="214">
        <f>SUBTOTAL(9,$Q$22:Q2945)+1</f>
        <v>2924</v>
      </c>
      <c r="B2946" s="223">
        <v>105140388</v>
      </c>
      <c r="C2946" s="223" t="s">
        <v>3540</v>
      </c>
      <c r="D2946" s="223" t="s">
        <v>1882</v>
      </c>
      <c r="E2946" s="223">
        <v>20</v>
      </c>
      <c r="F2946" s="223">
        <v>7.06</v>
      </c>
      <c r="G2946" s="66" t="str">
        <f>IFERROR(VLOOKUP(B2946:B5986,'DOI TUONG'!$C$2:$E$1306,3,FALSE), "")</f>
        <v/>
      </c>
      <c r="H2946" s="66">
        <f t="shared" si="315"/>
        <v>0</v>
      </c>
      <c r="I2946" s="215">
        <f t="shared" si="316"/>
        <v>7.06</v>
      </c>
      <c r="J2946" s="223">
        <v>87</v>
      </c>
      <c r="K2946" s="66" t="str">
        <f t="shared" si="317"/>
        <v>Khá</v>
      </c>
      <c r="L2946" s="66">
        <f t="shared" si="318"/>
        <v>395000</v>
      </c>
      <c r="M2946" s="218" t="str">
        <f t="shared" si="319"/>
        <v/>
      </c>
      <c r="N2946" s="219" t="str">
        <f t="shared" si="320"/>
        <v/>
      </c>
      <c r="O2946" s="219">
        <f t="shared" si="321"/>
        <v>1</v>
      </c>
      <c r="Q2946" s="114">
        <v>1</v>
      </c>
    </row>
    <row r="2947" spans="1:17" ht="21.75" customHeight="1" x14ac:dyDescent="0.3">
      <c r="A2947" s="214">
        <f>SUBTOTAL(9,$Q$22:Q2946)+1</f>
        <v>2925</v>
      </c>
      <c r="B2947" s="223">
        <v>110140187</v>
      </c>
      <c r="C2947" s="223" t="s">
        <v>4011</v>
      </c>
      <c r="D2947" s="223" t="s">
        <v>2300</v>
      </c>
      <c r="E2947" s="223">
        <v>19</v>
      </c>
      <c r="F2947" s="223">
        <v>7.06</v>
      </c>
      <c r="G2947" s="66" t="str">
        <f>IFERROR(VLOOKUP(B2947:B5987,'DOI TUONG'!$C$2:$E$1306,3,FALSE), "")</f>
        <v/>
      </c>
      <c r="H2947" s="66">
        <f t="shared" si="315"/>
        <v>0</v>
      </c>
      <c r="I2947" s="215">
        <f t="shared" si="316"/>
        <v>7.06</v>
      </c>
      <c r="J2947" s="223">
        <v>87</v>
      </c>
      <c r="K2947" s="66" t="str">
        <f t="shared" si="317"/>
        <v>Khá</v>
      </c>
      <c r="L2947" s="66">
        <f t="shared" si="318"/>
        <v>395000</v>
      </c>
      <c r="M2947" s="218" t="str">
        <f t="shared" si="319"/>
        <v/>
      </c>
      <c r="N2947" s="219" t="str">
        <f t="shared" si="320"/>
        <v/>
      </c>
      <c r="O2947" s="219">
        <f t="shared" si="321"/>
        <v>1</v>
      </c>
      <c r="Q2947" s="114">
        <v>1</v>
      </c>
    </row>
    <row r="2948" spans="1:17" ht="21.75" customHeight="1" x14ac:dyDescent="0.3">
      <c r="A2948" s="214">
        <f>SUBTOTAL(9,$Q$22:Q2947)+1</f>
        <v>2926</v>
      </c>
      <c r="B2948" s="223">
        <v>101140039</v>
      </c>
      <c r="C2948" s="223" t="s">
        <v>3253</v>
      </c>
      <c r="D2948" s="223" t="s">
        <v>1739</v>
      </c>
      <c r="E2948" s="223">
        <v>20</v>
      </c>
      <c r="F2948" s="223">
        <v>7.06</v>
      </c>
      <c r="G2948" s="66" t="str">
        <f>IFERROR(VLOOKUP(B2948:B5988,'DOI TUONG'!$C$2:$E$1306,3,FALSE), "")</f>
        <v/>
      </c>
      <c r="H2948" s="66">
        <f t="shared" si="315"/>
        <v>0</v>
      </c>
      <c r="I2948" s="215">
        <f t="shared" si="316"/>
        <v>7.06</v>
      </c>
      <c r="J2948" s="223">
        <v>86</v>
      </c>
      <c r="K2948" s="66" t="str">
        <f t="shared" si="317"/>
        <v>Khá</v>
      </c>
      <c r="L2948" s="66">
        <f t="shared" si="318"/>
        <v>395000</v>
      </c>
      <c r="M2948" s="218" t="str">
        <f t="shared" si="319"/>
        <v/>
      </c>
      <c r="N2948" s="219" t="str">
        <f t="shared" si="320"/>
        <v/>
      </c>
      <c r="O2948" s="219">
        <f t="shared" si="321"/>
        <v>1</v>
      </c>
      <c r="Q2948" s="114">
        <v>1</v>
      </c>
    </row>
    <row r="2949" spans="1:17" ht="21.75" customHeight="1" x14ac:dyDescent="0.3">
      <c r="A2949" s="214">
        <f>SUBTOTAL(9,$Q$22:Q2948)+1</f>
        <v>2927</v>
      </c>
      <c r="B2949" s="223">
        <v>117140045</v>
      </c>
      <c r="C2949" s="223" t="s">
        <v>2171</v>
      </c>
      <c r="D2949" s="223" t="s">
        <v>2144</v>
      </c>
      <c r="E2949" s="223">
        <v>20</v>
      </c>
      <c r="F2949" s="223">
        <v>7.06</v>
      </c>
      <c r="G2949" s="66" t="str">
        <f>IFERROR(VLOOKUP(B2949:B5989,'DOI TUONG'!$C$2:$E$1306,3,FALSE), "")</f>
        <v/>
      </c>
      <c r="H2949" s="66">
        <f t="shared" si="315"/>
        <v>0</v>
      </c>
      <c r="I2949" s="215">
        <f t="shared" si="316"/>
        <v>7.06</v>
      </c>
      <c r="J2949" s="223">
        <v>86</v>
      </c>
      <c r="K2949" s="66" t="str">
        <f t="shared" si="317"/>
        <v>Khá</v>
      </c>
      <c r="L2949" s="66">
        <f t="shared" si="318"/>
        <v>395000</v>
      </c>
      <c r="M2949" s="218" t="str">
        <f t="shared" si="319"/>
        <v/>
      </c>
      <c r="N2949" s="219" t="str">
        <f t="shared" si="320"/>
        <v/>
      </c>
      <c r="O2949" s="219">
        <f t="shared" si="321"/>
        <v>1</v>
      </c>
      <c r="Q2949" s="114">
        <v>1</v>
      </c>
    </row>
    <row r="2950" spans="1:17" ht="21.75" customHeight="1" x14ac:dyDescent="0.3">
      <c r="A2950" s="214">
        <f>SUBTOTAL(9,$Q$22:Q2949)+1</f>
        <v>2928</v>
      </c>
      <c r="B2950" s="223">
        <v>117120170</v>
      </c>
      <c r="C2950" s="223" t="s">
        <v>3771</v>
      </c>
      <c r="D2950" s="223" t="s">
        <v>92</v>
      </c>
      <c r="E2950" s="223">
        <v>17</v>
      </c>
      <c r="F2950" s="223">
        <v>7.06</v>
      </c>
      <c r="G2950" s="66" t="str">
        <f>IFERROR(VLOOKUP(B2950:B5990,'DOI TUONG'!$C$2:$E$1306,3,FALSE), "")</f>
        <v/>
      </c>
      <c r="H2950" s="66">
        <f t="shared" si="315"/>
        <v>0</v>
      </c>
      <c r="I2950" s="215">
        <f t="shared" si="316"/>
        <v>7.06</v>
      </c>
      <c r="J2950" s="223">
        <v>86</v>
      </c>
      <c r="K2950" s="66" t="str">
        <f t="shared" si="317"/>
        <v>Khá</v>
      </c>
      <c r="L2950" s="66">
        <f t="shared" si="318"/>
        <v>395000</v>
      </c>
      <c r="M2950" s="218" t="str">
        <f t="shared" si="319"/>
        <v/>
      </c>
      <c r="N2950" s="219" t="str">
        <f t="shared" si="320"/>
        <v/>
      </c>
      <c r="O2950" s="219">
        <f t="shared" si="321"/>
        <v>1</v>
      </c>
      <c r="Q2950" s="114">
        <v>1</v>
      </c>
    </row>
    <row r="2951" spans="1:17" ht="21.75" customHeight="1" x14ac:dyDescent="0.3">
      <c r="A2951" s="214">
        <f>SUBTOTAL(9,$Q$22:Q2950)+1</f>
        <v>2929</v>
      </c>
      <c r="B2951" s="223">
        <v>117130109</v>
      </c>
      <c r="C2951" s="223" t="s">
        <v>1016</v>
      </c>
      <c r="D2951" s="223" t="s">
        <v>70</v>
      </c>
      <c r="E2951" s="223">
        <v>17</v>
      </c>
      <c r="F2951" s="223">
        <v>7.06</v>
      </c>
      <c r="G2951" s="66" t="str">
        <f>IFERROR(VLOOKUP(B2951:B5991,'DOI TUONG'!$C$2:$E$1306,3,FALSE), "")</f>
        <v/>
      </c>
      <c r="H2951" s="66">
        <f t="shared" si="315"/>
        <v>0</v>
      </c>
      <c r="I2951" s="215">
        <f t="shared" si="316"/>
        <v>7.06</v>
      </c>
      <c r="J2951" s="223">
        <v>85</v>
      </c>
      <c r="K2951" s="66" t="str">
        <f t="shared" si="317"/>
        <v>Khá</v>
      </c>
      <c r="L2951" s="66">
        <f t="shared" si="318"/>
        <v>395000</v>
      </c>
      <c r="M2951" s="218" t="str">
        <f t="shared" si="319"/>
        <v/>
      </c>
      <c r="N2951" s="219" t="str">
        <f t="shared" si="320"/>
        <v/>
      </c>
      <c r="O2951" s="219">
        <f t="shared" si="321"/>
        <v>1</v>
      </c>
      <c r="Q2951" s="114">
        <v>1</v>
      </c>
    </row>
    <row r="2952" spans="1:17" ht="21.75" customHeight="1" x14ac:dyDescent="0.3">
      <c r="A2952" s="214">
        <f>SUBTOTAL(9,$Q$22:Q2951)+1</f>
        <v>2930</v>
      </c>
      <c r="B2952" s="223">
        <v>101130099</v>
      </c>
      <c r="C2952" s="223" t="s">
        <v>855</v>
      </c>
      <c r="D2952" s="223" t="s">
        <v>393</v>
      </c>
      <c r="E2952" s="223">
        <v>21.5</v>
      </c>
      <c r="F2952" s="223">
        <v>7.06</v>
      </c>
      <c r="G2952" s="66" t="str">
        <f>IFERROR(VLOOKUP(B2952:B5992,'DOI TUONG'!$C$2:$E$1306,3,FALSE), "")</f>
        <v/>
      </c>
      <c r="H2952" s="66">
        <f t="shared" si="315"/>
        <v>0</v>
      </c>
      <c r="I2952" s="215">
        <f t="shared" si="316"/>
        <v>7.06</v>
      </c>
      <c r="J2952" s="223">
        <v>84</v>
      </c>
      <c r="K2952" s="66" t="str">
        <f t="shared" si="317"/>
        <v>Khá</v>
      </c>
      <c r="L2952" s="66">
        <f t="shared" si="318"/>
        <v>395000</v>
      </c>
      <c r="M2952" s="218" t="str">
        <f t="shared" si="319"/>
        <v/>
      </c>
      <c r="N2952" s="219" t="str">
        <f t="shared" si="320"/>
        <v/>
      </c>
      <c r="O2952" s="219">
        <f t="shared" si="321"/>
        <v>1</v>
      </c>
      <c r="Q2952" s="114">
        <v>1</v>
      </c>
    </row>
    <row r="2953" spans="1:17" ht="21.75" customHeight="1" x14ac:dyDescent="0.3">
      <c r="A2953" s="214">
        <f>SUBTOTAL(9,$Q$22:Q2952)+1</f>
        <v>2931</v>
      </c>
      <c r="B2953" s="223">
        <v>107140072</v>
      </c>
      <c r="C2953" s="223" t="s">
        <v>3687</v>
      </c>
      <c r="D2953" s="223" t="s">
        <v>2028</v>
      </c>
      <c r="E2953" s="223">
        <v>24</v>
      </c>
      <c r="F2953" s="223">
        <v>7.06</v>
      </c>
      <c r="G2953" s="66" t="str">
        <f>IFERROR(VLOOKUP(B2953:B5993,'DOI TUONG'!$C$2:$E$1306,3,FALSE), "")</f>
        <v/>
      </c>
      <c r="H2953" s="66">
        <f t="shared" si="315"/>
        <v>0</v>
      </c>
      <c r="I2953" s="215">
        <f t="shared" si="316"/>
        <v>7.06</v>
      </c>
      <c r="J2953" s="223">
        <v>84</v>
      </c>
      <c r="K2953" s="66" t="str">
        <f t="shared" si="317"/>
        <v>Khá</v>
      </c>
      <c r="L2953" s="66">
        <f t="shared" si="318"/>
        <v>395000</v>
      </c>
      <c r="M2953" s="218" t="str">
        <f t="shared" si="319"/>
        <v/>
      </c>
      <c r="N2953" s="219" t="str">
        <f t="shared" si="320"/>
        <v/>
      </c>
      <c r="O2953" s="219">
        <f t="shared" si="321"/>
        <v>1</v>
      </c>
      <c r="Q2953" s="114">
        <v>1</v>
      </c>
    </row>
    <row r="2954" spans="1:17" ht="21.75" customHeight="1" x14ac:dyDescent="0.3">
      <c r="A2954" s="214">
        <f>SUBTOTAL(9,$Q$22:Q2953)+1</f>
        <v>2932</v>
      </c>
      <c r="B2954" s="223">
        <v>118120148</v>
      </c>
      <c r="C2954" s="223" t="s">
        <v>624</v>
      </c>
      <c r="D2954" s="223" t="s">
        <v>166</v>
      </c>
      <c r="E2954" s="223">
        <v>18</v>
      </c>
      <c r="F2954" s="223">
        <v>7.06</v>
      </c>
      <c r="G2954" s="66" t="str">
        <f>IFERROR(VLOOKUP(B2954:B5994,'DOI TUONG'!$C$2:$E$1306,3,FALSE), "")</f>
        <v/>
      </c>
      <c r="H2954" s="66">
        <f t="shared" si="315"/>
        <v>0</v>
      </c>
      <c r="I2954" s="215">
        <f t="shared" si="316"/>
        <v>7.06</v>
      </c>
      <c r="J2954" s="223">
        <v>84</v>
      </c>
      <c r="K2954" s="66" t="str">
        <f t="shared" si="317"/>
        <v>Khá</v>
      </c>
      <c r="L2954" s="66">
        <f t="shared" si="318"/>
        <v>395000</v>
      </c>
      <c r="M2954" s="218" t="str">
        <f t="shared" si="319"/>
        <v/>
      </c>
      <c r="N2954" s="219" t="str">
        <f t="shared" si="320"/>
        <v/>
      </c>
      <c r="O2954" s="219">
        <f t="shared" si="321"/>
        <v>1</v>
      </c>
      <c r="Q2954" s="114">
        <v>1</v>
      </c>
    </row>
    <row r="2955" spans="1:17" ht="21.75" customHeight="1" x14ac:dyDescent="0.3">
      <c r="A2955" s="214">
        <f>SUBTOTAL(9,$Q$22:Q2954)+1</f>
        <v>2933</v>
      </c>
      <c r="B2955" s="223">
        <v>110130202</v>
      </c>
      <c r="C2955" s="223" t="s">
        <v>4012</v>
      </c>
      <c r="D2955" s="223" t="s">
        <v>258</v>
      </c>
      <c r="E2955" s="223">
        <v>15.5</v>
      </c>
      <c r="F2955" s="223">
        <v>7.06</v>
      </c>
      <c r="G2955" s="66" t="str">
        <f>IFERROR(VLOOKUP(B2955:B5995,'DOI TUONG'!$C$2:$E$1306,3,FALSE), "")</f>
        <v/>
      </c>
      <c r="H2955" s="66">
        <f t="shared" si="315"/>
        <v>0</v>
      </c>
      <c r="I2955" s="215">
        <f t="shared" si="316"/>
        <v>7.06</v>
      </c>
      <c r="J2955" s="223">
        <v>84</v>
      </c>
      <c r="K2955" s="66" t="str">
        <f t="shared" si="317"/>
        <v>Khá</v>
      </c>
      <c r="L2955" s="66">
        <f t="shared" si="318"/>
        <v>395000</v>
      </c>
      <c r="M2955" s="218" t="str">
        <f t="shared" si="319"/>
        <v/>
      </c>
      <c r="N2955" s="219" t="str">
        <f t="shared" si="320"/>
        <v/>
      </c>
      <c r="O2955" s="219">
        <f t="shared" si="321"/>
        <v>1</v>
      </c>
      <c r="Q2955" s="114">
        <v>1</v>
      </c>
    </row>
    <row r="2956" spans="1:17" ht="21.75" customHeight="1" x14ac:dyDescent="0.3">
      <c r="A2956" s="214">
        <f>SUBTOTAL(9,$Q$22:Q2955)+1</f>
        <v>2934</v>
      </c>
      <c r="B2956" s="223">
        <v>109130140</v>
      </c>
      <c r="C2956" s="223" t="s">
        <v>3901</v>
      </c>
      <c r="D2956" s="223" t="s">
        <v>252</v>
      </c>
      <c r="E2956" s="223">
        <v>16.5</v>
      </c>
      <c r="F2956" s="223">
        <v>7.06</v>
      </c>
      <c r="G2956" s="66" t="str">
        <f>IFERROR(VLOOKUP(B2956:B5996,'DOI TUONG'!$C$2:$E$1306,3,FALSE), "")</f>
        <v/>
      </c>
      <c r="H2956" s="66">
        <f t="shared" si="315"/>
        <v>0</v>
      </c>
      <c r="I2956" s="215">
        <f t="shared" si="316"/>
        <v>7.06</v>
      </c>
      <c r="J2956" s="223">
        <v>83</v>
      </c>
      <c r="K2956" s="66" t="str">
        <f t="shared" si="317"/>
        <v>Khá</v>
      </c>
      <c r="L2956" s="66">
        <f t="shared" si="318"/>
        <v>395000</v>
      </c>
      <c r="M2956" s="218" t="str">
        <f t="shared" si="319"/>
        <v/>
      </c>
      <c r="N2956" s="219" t="str">
        <f t="shared" si="320"/>
        <v/>
      </c>
      <c r="O2956" s="219">
        <f t="shared" si="321"/>
        <v>1</v>
      </c>
      <c r="Q2956" s="114">
        <v>1</v>
      </c>
    </row>
    <row r="2957" spans="1:17" ht="21.75" customHeight="1" x14ac:dyDescent="0.3">
      <c r="A2957" s="214">
        <f>SUBTOTAL(9,$Q$22:Q2956)+1</f>
        <v>2935</v>
      </c>
      <c r="B2957" s="223">
        <v>110120085</v>
      </c>
      <c r="C2957" s="223" t="s">
        <v>1002</v>
      </c>
      <c r="D2957" s="223" t="s">
        <v>61</v>
      </c>
      <c r="E2957" s="223">
        <v>14.5</v>
      </c>
      <c r="F2957" s="223">
        <v>7.06</v>
      </c>
      <c r="G2957" s="66" t="str">
        <f>IFERROR(VLOOKUP(B2957:B5997,'DOI TUONG'!$C$2:$E$1306,3,FALSE), "")</f>
        <v/>
      </c>
      <c r="H2957" s="66">
        <f t="shared" si="315"/>
        <v>0</v>
      </c>
      <c r="I2957" s="215">
        <f t="shared" si="316"/>
        <v>7.06</v>
      </c>
      <c r="J2957" s="223">
        <v>83</v>
      </c>
      <c r="K2957" s="66" t="str">
        <f t="shared" si="317"/>
        <v>Khá</v>
      </c>
      <c r="L2957" s="66">
        <f t="shared" si="318"/>
        <v>395000</v>
      </c>
      <c r="M2957" s="218" t="str">
        <f t="shared" si="319"/>
        <v/>
      </c>
      <c r="N2957" s="219" t="str">
        <f t="shared" si="320"/>
        <v/>
      </c>
      <c r="O2957" s="219">
        <f t="shared" si="321"/>
        <v>1</v>
      </c>
      <c r="Q2957" s="114">
        <v>1</v>
      </c>
    </row>
    <row r="2958" spans="1:17" ht="21.75" customHeight="1" x14ac:dyDescent="0.3">
      <c r="A2958" s="214">
        <f>SUBTOTAL(9,$Q$22:Q2957)+1</f>
        <v>2936</v>
      </c>
      <c r="B2958" s="223">
        <v>109140018</v>
      </c>
      <c r="C2958" s="223" t="s">
        <v>3902</v>
      </c>
      <c r="D2958" s="223" t="s">
        <v>2834</v>
      </c>
      <c r="E2958" s="223">
        <v>19</v>
      </c>
      <c r="F2958" s="223">
        <v>7.06</v>
      </c>
      <c r="G2958" s="66" t="str">
        <f>IFERROR(VLOOKUP(B2958:B5998,'DOI TUONG'!$C$2:$E$1306,3,FALSE), "")</f>
        <v/>
      </c>
      <c r="H2958" s="66">
        <f t="shared" si="315"/>
        <v>0</v>
      </c>
      <c r="I2958" s="215">
        <f t="shared" si="316"/>
        <v>7.06</v>
      </c>
      <c r="J2958" s="223">
        <v>82</v>
      </c>
      <c r="K2958" s="66" t="str">
        <f t="shared" si="317"/>
        <v>Khá</v>
      </c>
      <c r="L2958" s="66">
        <f t="shared" si="318"/>
        <v>395000</v>
      </c>
      <c r="M2958" s="218" t="str">
        <f t="shared" si="319"/>
        <v/>
      </c>
      <c r="N2958" s="219" t="str">
        <f t="shared" si="320"/>
        <v/>
      </c>
      <c r="O2958" s="219">
        <f t="shared" si="321"/>
        <v>1</v>
      </c>
      <c r="Q2958" s="114">
        <v>1</v>
      </c>
    </row>
    <row r="2959" spans="1:17" ht="21.75" customHeight="1" x14ac:dyDescent="0.3">
      <c r="A2959" s="214">
        <f>SUBTOTAL(9,$Q$22:Q2958)+1</f>
        <v>2937</v>
      </c>
      <c r="B2959" s="223">
        <v>109110266</v>
      </c>
      <c r="C2959" s="223" t="s">
        <v>364</v>
      </c>
      <c r="D2959" s="223" t="s">
        <v>194</v>
      </c>
      <c r="E2959" s="223">
        <v>18.5</v>
      </c>
      <c r="F2959" s="223">
        <v>7.06</v>
      </c>
      <c r="G2959" s="66" t="str">
        <f>IFERROR(VLOOKUP(B2959:B5999,'DOI TUONG'!$C$2:$E$1306,3,FALSE), "")</f>
        <v/>
      </c>
      <c r="H2959" s="66">
        <f t="shared" si="315"/>
        <v>0</v>
      </c>
      <c r="I2959" s="215">
        <f t="shared" si="316"/>
        <v>7.06</v>
      </c>
      <c r="J2959" s="223">
        <v>82</v>
      </c>
      <c r="K2959" s="66" t="str">
        <f t="shared" si="317"/>
        <v>Khá</v>
      </c>
      <c r="L2959" s="66">
        <f t="shared" si="318"/>
        <v>395000</v>
      </c>
      <c r="M2959" s="218" t="str">
        <f t="shared" si="319"/>
        <v/>
      </c>
      <c r="N2959" s="219" t="str">
        <f t="shared" si="320"/>
        <v/>
      </c>
      <c r="O2959" s="219">
        <f t="shared" si="321"/>
        <v>1</v>
      </c>
      <c r="Q2959" s="114">
        <v>1</v>
      </c>
    </row>
    <row r="2960" spans="1:17" ht="21.75" customHeight="1" x14ac:dyDescent="0.3">
      <c r="A2960" s="214">
        <f>SUBTOTAL(9,$Q$22:Q2959)+1</f>
        <v>2938</v>
      </c>
      <c r="B2960" s="223">
        <v>102110120</v>
      </c>
      <c r="C2960" s="223" t="s">
        <v>3272</v>
      </c>
      <c r="D2960" s="223" t="s">
        <v>115</v>
      </c>
      <c r="E2960" s="223">
        <v>14</v>
      </c>
      <c r="F2960" s="223">
        <v>7.06</v>
      </c>
      <c r="G2960" s="66" t="str">
        <f>IFERROR(VLOOKUP(B2960:B6000,'DOI TUONG'!$C$2:$E$1306,3,FALSE), "")</f>
        <v/>
      </c>
      <c r="H2960" s="66">
        <f t="shared" si="315"/>
        <v>0</v>
      </c>
      <c r="I2960" s="215">
        <f t="shared" si="316"/>
        <v>7.06</v>
      </c>
      <c r="J2960" s="223">
        <v>79</v>
      </c>
      <c r="K2960" s="66" t="str">
        <f t="shared" si="317"/>
        <v>Khá</v>
      </c>
      <c r="L2960" s="66">
        <f t="shared" si="318"/>
        <v>395000</v>
      </c>
      <c r="M2960" s="218" t="str">
        <f t="shared" si="319"/>
        <v/>
      </c>
      <c r="N2960" s="219" t="str">
        <f t="shared" si="320"/>
        <v/>
      </c>
      <c r="O2960" s="219">
        <f t="shared" si="321"/>
        <v>1</v>
      </c>
      <c r="Q2960" s="114">
        <v>1</v>
      </c>
    </row>
    <row r="2961" spans="1:17" ht="21.75" customHeight="1" x14ac:dyDescent="0.3">
      <c r="A2961" s="214">
        <f>SUBTOTAL(9,$Q$22:Q2960)+1</f>
        <v>2939</v>
      </c>
      <c r="B2961" s="223">
        <v>104110201</v>
      </c>
      <c r="C2961" s="223" t="s">
        <v>3132</v>
      </c>
      <c r="D2961" s="223" t="s">
        <v>138</v>
      </c>
      <c r="E2961" s="223">
        <v>18.5</v>
      </c>
      <c r="F2961" s="223">
        <v>7.05</v>
      </c>
      <c r="G2961" s="66" t="str">
        <f>IFERROR(VLOOKUP(B2961:B6001,'DOI TUONG'!$C$2:$E$1306,3,FALSE), "")</f>
        <v/>
      </c>
      <c r="H2961" s="66">
        <f t="shared" si="315"/>
        <v>0</v>
      </c>
      <c r="I2961" s="215">
        <f t="shared" si="316"/>
        <v>7.05</v>
      </c>
      <c r="J2961" s="223">
        <v>88</v>
      </c>
      <c r="K2961" s="66" t="str">
        <f t="shared" si="317"/>
        <v>Khá</v>
      </c>
      <c r="L2961" s="66">
        <f t="shared" si="318"/>
        <v>395000</v>
      </c>
      <c r="M2961" s="218" t="str">
        <f t="shared" si="319"/>
        <v/>
      </c>
      <c r="N2961" s="219" t="str">
        <f t="shared" si="320"/>
        <v/>
      </c>
      <c r="O2961" s="219">
        <f t="shared" si="321"/>
        <v>1</v>
      </c>
      <c r="Q2961" s="114">
        <v>1</v>
      </c>
    </row>
    <row r="2962" spans="1:17" ht="21.75" customHeight="1" x14ac:dyDescent="0.3">
      <c r="A2962" s="214">
        <f>SUBTOTAL(9,$Q$22:Q2961)+1</f>
        <v>2940</v>
      </c>
      <c r="B2962" s="223">
        <v>105140251</v>
      </c>
      <c r="C2962" s="223" t="s">
        <v>1475</v>
      </c>
      <c r="D2962" s="223" t="s">
        <v>1922</v>
      </c>
      <c r="E2962" s="223">
        <v>17</v>
      </c>
      <c r="F2962" s="223">
        <v>7.05</v>
      </c>
      <c r="G2962" s="66" t="str">
        <f>IFERROR(VLOOKUP(B2962:B6002,'DOI TUONG'!$C$2:$E$1306,3,FALSE), "")</f>
        <v/>
      </c>
      <c r="H2962" s="66">
        <f t="shared" si="315"/>
        <v>0</v>
      </c>
      <c r="I2962" s="215">
        <f t="shared" si="316"/>
        <v>7.05</v>
      </c>
      <c r="J2962" s="223">
        <v>87</v>
      </c>
      <c r="K2962" s="66" t="str">
        <f t="shared" si="317"/>
        <v>Khá</v>
      </c>
      <c r="L2962" s="66">
        <f t="shared" si="318"/>
        <v>395000</v>
      </c>
      <c r="M2962" s="218" t="str">
        <f t="shared" si="319"/>
        <v/>
      </c>
      <c r="N2962" s="219" t="str">
        <f t="shared" si="320"/>
        <v/>
      </c>
      <c r="O2962" s="219">
        <f t="shared" si="321"/>
        <v>1</v>
      </c>
      <c r="Q2962" s="114">
        <v>1</v>
      </c>
    </row>
    <row r="2963" spans="1:17" ht="21.75" customHeight="1" x14ac:dyDescent="0.3">
      <c r="A2963" s="214">
        <f>SUBTOTAL(9,$Q$22:Q2962)+1</f>
        <v>2941</v>
      </c>
      <c r="B2963" s="223">
        <v>121120113</v>
      </c>
      <c r="C2963" s="223" t="s">
        <v>3720</v>
      </c>
      <c r="D2963" s="223" t="s">
        <v>229</v>
      </c>
      <c r="E2963" s="223">
        <v>19</v>
      </c>
      <c r="F2963" s="223">
        <v>7.05</v>
      </c>
      <c r="G2963" s="66" t="str">
        <f>IFERROR(VLOOKUP(B2963:B6003,'DOI TUONG'!$C$2:$E$1306,3,FALSE), "")</f>
        <v/>
      </c>
      <c r="H2963" s="66">
        <f t="shared" si="315"/>
        <v>0</v>
      </c>
      <c r="I2963" s="215">
        <f t="shared" si="316"/>
        <v>7.05</v>
      </c>
      <c r="J2963" s="223">
        <v>85</v>
      </c>
      <c r="K2963" s="66" t="str">
        <f t="shared" si="317"/>
        <v>Khá</v>
      </c>
      <c r="L2963" s="66">
        <f t="shared" si="318"/>
        <v>395000</v>
      </c>
      <c r="M2963" s="218" t="str">
        <f t="shared" si="319"/>
        <v/>
      </c>
      <c r="N2963" s="219" t="str">
        <f t="shared" si="320"/>
        <v/>
      </c>
      <c r="O2963" s="219">
        <f t="shared" si="321"/>
        <v>1</v>
      </c>
      <c r="Q2963" s="114">
        <v>1</v>
      </c>
    </row>
    <row r="2964" spans="1:17" ht="21.75" customHeight="1" x14ac:dyDescent="0.3">
      <c r="A2964" s="214">
        <f>SUBTOTAL(9,$Q$22:Q2963)+1</f>
        <v>2942</v>
      </c>
      <c r="B2964" s="223">
        <v>104120042</v>
      </c>
      <c r="C2964" s="223" t="s">
        <v>3133</v>
      </c>
      <c r="D2964" s="223" t="s">
        <v>392</v>
      </c>
      <c r="E2964" s="223">
        <v>17</v>
      </c>
      <c r="F2964" s="223">
        <v>7.05</v>
      </c>
      <c r="G2964" s="66" t="str">
        <f>IFERROR(VLOOKUP(B2964:B6004,'DOI TUONG'!$C$2:$E$1306,3,FALSE), "")</f>
        <v/>
      </c>
      <c r="H2964" s="66">
        <f t="shared" si="315"/>
        <v>0</v>
      </c>
      <c r="I2964" s="215">
        <f t="shared" si="316"/>
        <v>7.05</v>
      </c>
      <c r="J2964" s="223">
        <v>84</v>
      </c>
      <c r="K2964" s="66" t="str">
        <f t="shared" si="317"/>
        <v>Khá</v>
      </c>
      <c r="L2964" s="66">
        <f t="shared" si="318"/>
        <v>395000</v>
      </c>
      <c r="M2964" s="218" t="str">
        <f t="shared" si="319"/>
        <v/>
      </c>
      <c r="N2964" s="219" t="str">
        <f t="shared" si="320"/>
        <v/>
      </c>
      <c r="O2964" s="219">
        <f t="shared" si="321"/>
        <v>1</v>
      </c>
      <c r="Q2964" s="114">
        <v>1</v>
      </c>
    </row>
    <row r="2965" spans="1:17" ht="21.75" customHeight="1" x14ac:dyDescent="0.3">
      <c r="A2965" s="214">
        <f>SUBTOTAL(9,$Q$22:Q2964)+1</f>
        <v>2943</v>
      </c>
      <c r="B2965" s="223">
        <v>101130200</v>
      </c>
      <c r="C2965" s="223" t="s">
        <v>1760</v>
      </c>
      <c r="D2965" s="223" t="s">
        <v>263</v>
      </c>
      <c r="E2965" s="223">
        <v>21</v>
      </c>
      <c r="F2965" s="223">
        <v>7.05</v>
      </c>
      <c r="G2965" s="66" t="str">
        <f>IFERROR(VLOOKUP(B2965:B6005,'DOI TUONG'!$C$2:$E$1306,3,FALSE), "")</f>
        <v/>
      </c>
      <c r="H2965" s="66">
        <f t="shared" si="315"/>
        <v>0</v>
      </c>
      <c r="I2965" s="215">
        <f t="shared" si="316"/>
        <v>7.05</v>
      </c>
      <c r="J2965" s="223">
        <v>84</v>
      </c>
      <c r="K2965" s="66" t="str">
        <f t="shared" si="317"/>
        <v>Khá</v>
      </c>
      <c r="L2965" s="66">
        <f t="shared" si="318"/>
        <v>395000</v>
      </c>
      <c r="M2965" s="218" t="str">
        <f t="shared" si="319"/>
        <v/>
      </c>
      <c r="N2965" s="219" t="str">
        <f t="shared" si="320"/>
        <v/>
      </c>
      <c r="O2965" s="219">
        <f t="shared" si="321"/>
        <v>1</v>
      </c>
      <c r="Q2965" s="114">
        <v>1</v>
      </c>
    </row>
    <row r="2966" spans="1:17" ht="21.75" customHeight="1" x14ac:dyDescent="0.3">
      <c r="A2966" s="214">
        <f>SUBTOTAL(9,$Q$22:Q2965)+1</f>
        <v>2944</v>
      </c>
      <c r="B2966" s="223">
        <v>111120003</v>
      </c>
      <c r="C2966" s="223" t="s">
        <v>2394</v>
      </c>
      <c r="D2966" s="223" t="s">
        <v>51</v>
      </c>
      <c r="E2966" s="223">
        <v>17.5</v>
      </c>
      <c r="F2966" s="223">
        <v>7.05</v>
      </c>
      <c r="G2966" s="66" t="str">
        <f>IFERROR(VLOOKUP(B2966:B6006,'DOI TUONG'!$C$2:$E$1306,3,FALSE), "")</f>
        <v/>
      </c>
      <c r="H2966" s="66">
        <f t="shared" ref="H2966:H3029" si="322">IF(G2966="UV ĐT",0.3, 0)+IF(G2966="UV HSV", 0.3, 0)+IF(G2966="PBT LCĐ", 0.3,0)+ IF(G2966="UV LCĐ", 0.2, 0)+IF(G2966="BT CĐ", 0.3,0)+ IF(G2966="PBT CĐ", 0.2,0)+ IF(G2966="CN CLB", 0.2,0)+ IF(G2966="CN DĐ", 0.2,0)+IF(G2966="TĐXK", 0.3, 0)+IF(G2966="PĐXK", 0.2, 0)+IF(G2966="LT", 0.3,0)+IF(G2966="LP", 0.2, 0)+IF(G2966="GK 0.2",0.2,0)+IF(G2966="GK 0.3", 0.3, 0)+IF(G2966="TB ĐD",0.3,0)+IF(G2966="PB ĐD",0.2,0)+IF(G2966="ĐT ĐTQ",0.3,0)+IF(G2966="ĐP ĐTQ",0.2,0)</f>
        <v>0</v>
      </c>
      <c r="I2966" s="215">
        <f t="shared" ref="I2966:I3029" si="323">F2966+H2966</f>
        <v>7.05</v>
      </c>
      <c r="J2966" s="223">
        <v>83</v>
      </c>
      <c r="K2966" s="66" t="str">
        <f t="shared" ref="K2966:K3029" si="324">IF(AND(I2966&gt;=9,J2966&gt;=90), "Xuất sắc", IF(AND(I2966&gt;=8,J2966&gt;=80), "Giỏi", "Khá"))</f>
        <v>Khá</v>
      </c>
      <c r="L2966" s="66">
        <f t="shared" ref="L2966:L3029" si="325">IF(K2966="Xuất sắc", 500000, IF(K2966="Giỏi", 450000, 395000))</f>
        <v>395000</v>
      </c>
      <c r="M2966" s="218" t="str">
        <f t="shared" si="319"/>
        <v/>
      </c>
      <c r="N2966" s="219" t="str">
        <f t="shared" si="320"/>
        <v/>
      </c>
      <c r="O2966" s="219">
        <f t="shared" si="321"/>
        <v>1</v>
      </c>
      <c r="Q2966" s="114">
        <v>1</v>
      </c>
    </row>
    <row r="2967" spans="1:17" ht="21.75" customHeight="1" x14ac:dyDescent="0.3">
      <c r="A2967" s="214">
        <f>SUBTOTAL(9,$Q$22:Q2966)+1</f>
        <v>2945</v>
      </c>
      <c r="B2967" s="223">
        <v>101120321</v>
      </c>
      <c r="C2967" s="223" t="s">
        <v>738</v>
      </c>
      <c r="D2967" s="223" t="s">
        <v>103</v>
      </c>
      <c r="E2967" s="223">
        <v>17</v>
      </c>
      <c r="F2967" s="223">
        <v>7.05</v>
      </c>
      <c r="G2967" s="66" t="str">
        <f>IFERROR(VLOOKUP(B2967:B6007,'DOI TUONG'!$C$2:$E$1306,3,FALSE), "")</f>
        <v/>
      </c>
      <c r="H2967" s="66">
        <f t="shared" si="322"/>
        <v>0</v>
      </c>
      <c r="I2967" s="215">
        <f t="shared" si="323"/>
        <v>7.05</v>
      </c>
      <c r="J2967" s="223">
        <v>82</v>
      </c>
      <c r="K2967" s="66" t="str">
        <f t="shared" si="324"/>
        <v>Khá</v>
      </c>
      <c r="L2967" s="66">
        <f t="shared" si="325"/>
        <v>395000</v>
      </c>
      <c r="M2967" s="218" t="str">
        <f t="shared" si="319"/>
        <v/>
      </c>
      <c r="N2967" s="219" t="str">
        <f t="shared" si="320"/>
        <v/>
      </c>
      <c r="O2967" s="219">
        <f t="shared" si="321"/>
        <v>1</v>
      </c>
      <c r="Q2967" s="114">
        <v>1</v>
      </c>
    </row>
    <row r="2968" spans="1:17" ht="21.75" customHeight="1" x14ac:dyDescent="0.3">
      <c r="A2968" s="214">
        <f>SUBTOTAL(9,$Q$22:Q2967)+1</f>
        <v>2946</v>
      </c>
      <c r="B2968" s="223">
        <v>110120141</v>
      </c>
      <c r="C2968" s="223" t="s">
        <v>4013</v>
      </c>
      <c r="D2968" s="223" t="s">
        <v>61</v>
      </c>
      <c r="E2968" s="223">
        <v>16.5</v>
      </c>
      <c r="F2968" s="223">
        <v>7.05</v>
      </c>
      <c r="G2968" s="66" t="str">
        <f>IFERROR(VLOOKUP(B2968:B6008,'DOI TUONG'!$C$2:$E$1306,3,FALSE), "")</f>
        <v/>
      </c>
      <c r="H2968" s="66">
        <f t="shared" si="322"/>
        <v>0</v>
      </c>
      <c r="I2968" s="215">
        <f t="shared" si="323"/>
        <v>7.05</v>
      </c>
      <c r="J2968" s="223">
        <v>82</v>
      </c>
      <c r="K2968" s="66" t="str">
        <f t="shared" si="324"/>
        <v>Khá</v>
      </c>
      <c r="L2968" s="66">
        <f t="shared" si="325"/>
        <v>395000</v>
      </c>
      <c r="M2968" s="218" t="str">
        <f t="shared" si="319"/>
        <v/>
      </c>
      <c r="N2968" s="219" t="str">
        <f t="shared" si="320"/>
        <v/>
      </c>
      <c r="O2968" s="219">
        <f t="shared" si="321"/>
        <v>1</v>
      </c>
      <c r="Q2968" s="114">
        <v>1</v>
      </c>
    </row>
    <row r="2969" spans="1:17" ht="21.75" customHeight="1" x14ac:dyDescent="0.3">
      <c r="A2969" s="214">
        <f>SUBTOTAL(9,$Q$22:Q2968)+1</f>
        <v>2947</v>
      </c>
      <c r="B2969" s="223">
        <v>103140058</v>
      </c>
      <c r="C2969" s="223" t="s">
        <v>3298</v>
      </c>
      <c r="D2969" s="223" t="s">
        <v>1788</v>
      </c>
      <c r="E2969" s="223">
        <v>21</v>
      </c>
      <c r="F2969" s="223">
        <v>7.05</v>
      </c>
      <c r="G2969" s="66" t="str">
        <f>IFERROR(VLOOKUP(B2969:B6009,'DOI TUONG'!$C$2:$E$1306,3,FALSE), "")</f>
        <v/>
      </c>
      <c r="H2969" s="66">
        <f t="shared" si="322"/>
        <v>0</v>
      </c>
      <c r="I2969" s="215">
        <f t="shared" si="323"/>
        <v>7.05</v>
      </c>
      <c r="J2969" s="223">
        <v>80</v>
      </c>
      <c r="K2969" s="66" t="str">
        <f t="shared" si="324"/>
        <v>Khá</v>
      </c>
      <c r="L2969" s="66">
        <f t="shared" si="325"/>
        <v>395000</v>
      </c>
      <c r="M2969" s="218" t="str">
        <f t="shared" si="319"/>
        <v/>
      </c>
      <c r="N2969" s="219" t="str">
        <f t="shared" si="320"/>
        <v/>
      </c>
      <c r="O2969" s="219">
        <f t="shared" si="321"/>
        <v>1</v>
      </c>
      <c r="Q2969" s="114">
        <v>1</v>
      </c>
    </row>
    <row r="2970" spans="1:17" ht="21.75" customHeight="1" x14ac:dyDescent="0.3">
      <c r="A2970" s="214">
        <f>SUBTOTAL(9,$Q$22:Q2969)+1</f>
        <v>2948</v>
      </c>
      <c r="B2970" s="223">
        <v>101130067</v>
      </c>
      <c r="C2970" s="223" t="s">
        <v>3254</v>
      </c>
      <c r="D2970" s="223" t="s">
        <v>157</v>
      </c>
      <c r="E2970" s="223">
        <v>19.5</v>
      </c>
      <c r="F2970" s="223">
        <v>7.04</v>
      </c>
      <c r="G2970" s="66" t="str">
        <f>IFERROR(VLOOKUP(B2970:B6010,'DOI TUONG'!$C$2:$E$1306,3,FALSE), "")</f>
        <v/>
      </c>
      <c r="H2970" s="66">
        <f t="shared" si="322"/>
        <v>0</v>
      </c>
      <c r="I2970" s="215">
        <f t="shared" si="323"/>
        <v>7.04</v>
      </c>
      <c r="J2970" s="223">
        <v>92</v>
      </c>
      <c r="K2970" s="66" t="str">
        <f t="shared" si="324"/>
        <v>Khá</v>
      </c>
      <c r="L2970" s="66">
        <f t="shared" si="325"/>
        <v>395000</v>
      </c>
      <c r="M2970" s="218" t="str">
        <f t="shared" si="319"/>
        <v/>
      </c>
      <c r="N2970" s="219" t="str">
        <f t="shared" si="320"/>
        <v/>
      </c>
      <c r="O2970" s="219">
        <f t="shared" si="321"/>
        <v>1</v>
      </c>
      <c r="Q2970" s="114">
        <v>1</v>
      </c>
    </row>
    <row r="2971" spans="1:17" ht="21.75" customHeight="1" x14ac:dyDescent="0.3">
      <c r="A2971" s="214">
        <f>SUBTOTAL(9,$Q$22:Q2970)+1</f>
        <v>2949</v>
      </c>
      <c r="B2971" s="223">
        <v>102110290</v>
      </c>
      <c r="C2971" s="223" t="s">
        <v>386</v>
      </c>
      <c r="D2971" s="223" t="s">
        <v>64</v>
      </c>
      <c r="E2971" s="223">
        <v>16</v>
      </c>
      <c r="F2971" s="223">
        <v>7.04</v>
      </c>
      <c r="G2971" s="66" t="str">
        <f>IFERROR(VLOOKUP(B2971:B6011,'DOI TUONG'!$C$2:$E$1306,3,FALSE), "")</f>
        <v/>
      </c>
      <c r="H2971" s="66">
        <f t="shared" si="322"/>
        <v>0</v>
      </c>
      <c r="I2971" s="215">
        <f t="shared" si="323"/>
        <v>7.04</v>
      </c>
      <c r="J2971" s="223">
        <v>92</v>
      </c>
      <c r="K2971" s="66" t="str">
        <f t="shared" si="324"/>
        <v>Khá</v>
      </c>
      <c r="L2971" s="66">
        <f t="shared" si="325"/>
        <v>395000</v>
      </c>
      <c r="M2971" s="218" t="str">
        <f t="shared" si="319"/>
        <v/>
      </c>
      <c r="N2971" s="219" t="str">
        <f t="shared" si="320"/>
        <v/>
      </c>
      <c r="O2971" s="219">
        <f t="shared" si="321"/>
        <v>1</v>
      </c>
      <c r="Q2971" s="114">
        <v>1</v>
      </c>
    </row>
    <row r="2972" spans="1:17" ht="21.75" customHeight="1" x14ac:dyDescent="0.3">
      <c r="A2972" s="214">
        <f>SUBTOTAL(9,$Q$22:Q2971)+1</f>
        <v>2950</v>
      </c>
      <c r="B2972" s="223">
        <v>101140139</v>
      </c>
      <c r="C2972" s="223" t="s">
        <v>3255</v>
      </c>
      <c r="D2972" s="223" t="s">
        <v>1731</v>
      </c>
      <c r="E2972" s="223">
        <v>19</v>
      </c>
      <c r="F2972" s="223">
        <v>7.04</v>
      </c>
      <c r="G2972" s="66" t="str">
        <f>IFERROR(VLOOKUP(B2972:B6012,'DOI TUONG'!$C$2:$E$1306,3,FALSE), "")</f>
        <v/>
      </c>
      <c r="H2972" s="66">
        <f t="shared" si="322"/>
        <v>0</v>
      </c>
      <c r="I2972" s="215">
        <f t="shared" si="323"/>
        <v>7.04</v>
      </c>
      <c r="J2972" s="223">
        <v>89</v>
      </c>
      <c r="K2972" s="66" t="str">
        <f t="shared" si="324"/>
        <v>Khá</v>
      </c>
      <c r="L2972" s="66">
        <f t="shared" si="325"/>
        <v>395000</v>
      </c>
      <c r="M2972" s="218" t="str">
        <f t="shared" ref="M2972:M3035" si="326">IF(K2972="Xuất sắc",1,"")</f>
        <v/>
      </c>
      <c r="N2972" s="219" t="str">
        <f t="shared" ref="N2972:N3035" si="327">IF(K2972="Giỏi",1,"")</f>
        <v/>
      </c>
      <c r="O2972" s="219">
        <f t="shared" ref="O2972:O3035" si="328">IF(K2972="Khá",1,"")</f>
        <v>1</v>
      </c>
      <c r="Q2972" s="114">
        <v>1</v>
      </c>
    </row>
    <row r="2973" spans="1:17" ht="21.75" customHeight="1" x14ac:dyDescent="0.3">
      <c r="A2973" s="214">
        <f>SUBTOTAL(9,$Q$22:Q2972)+1</f>
        <v>2951</v>
      </c>
      <c r="B2973" s="223">
        <v>103130086</v>
      </c>
      <c r="C2973" s="223" t="s">
        <v>3299</v>
      </c>
      <c r="D2973" s="223" t="s">
        <v>207</v>
      </c>
      <c r="E2973" s="223">
        <v>19</v>
      </c>
      <c r="F2973" s="223">
        <v>7.04</v>
      </c>
      <c r="G2973" s="66" t="str">
        <f>IFERROR(VLOOKUP(B2973:B6013,'DOI TUONG'!$C$2:$E$1306,3,FALSE), "")</f>
        <v/>
      </c>
      <c r="H2973" s="66">
        <f t="shared" si="322"/>
        <v>0</v>
      </c>
      <c r="I2973" s="215">
        <f t="shared" si="323"/>
        <v>7.04</v>
      </c>
      <c r="J2973" s="223">
        <v>88</v>
      </c>
      <c r="K2973" s="66" t="str">
        <f t="shared" si="324"/>
        <v>Khá</v>
      </c>
      <c r="L2973" s="66">
        <f t="shared" si="325"/>
        <v>395000</v>
      </c>
      <c r="M2973" s="218" t="str">
        <f t="shared" si="326"/>
        <v/>
      </c>
      <c r="N2973" s="219" t="str">
        <f t="shared" si="327"/>
        <v/>
      </c>
      <c r="O2973" s="219">
        <f t="shared" si="328"/>
        <v>1</v>
      </c>
      <c r="Q2973" s="114">
        <v>1</v>
      </c>
    </row>
    <row r="2974" spans="1:17" ht="21.75" customHeight="1" x14ac:dyDescent="0.3">
      <c r="A2974" s="214">
        <f>SUBTOTAL(9,$Q$22:Q2973)+1</f>
        <v>2952</v>
      </c>
      <c r="B2974" s="223">
        <v>101130119</v>
      </c>
      <c r="C2974" s="223" t="s">
        <v>1763</v>
      </c>
      <c r="D2974" s="223" t="s">
        <v>393</v>
      </c>
      <c r="E2974" s="223">
        <v>16.5</v>
      </c>
      <c r="F2974" s="223">
        <v>7.04</v>
      </c>
      <c r="G2974" s="66" t="str">
        <f>IFERROR(VLOOKUP(B2974:B6014,'DOI TUONG'!$C$2:$E$1306,3,FALSE), "")</f>
        <v/>
      </c>
      <c r="H2974" s="66">
        <f t="shared" si="322"/>
        <v>0</v>
      </c>
      <c r="I2974" s="215">
        <f t="shared" si="323"/>
        <v>7.04</v>
      </c>
      <c r="J2974" s="223">
        <v>87</v>
      </c>
      <c r="K2974" s="66" t="str">
        <f t="shared" si="324"/>
        <v>Khá</v>
      </c>
      <c r="L2974" s="66">
        <f t="shared" si="325"/>
        <v>395000</v>
      </c>
      <c r="M2974" s="218" t="str">
        <f t="shared" si="326"/>
        <v/>
      </c>
      <c r="N2974" s="219" t="str">
        <f t="shared" si="327"/>
        <v/>
      </c>
      <c r="O2974" s="219">
        <f t="shared" si="328"/>
        <v>1</v>
      </c>
      <c r="Q2974" s="114">
        <v>1</v>
      </c>
    </row>
    <row r="2975" spans="1:17" ht="21.75" customHeight="1" x14ac:dyDescent="0.3">
      <c r="A2975" s="214">
        <f>SUBTOTAL(9,$Q$22:Q2974)+1</f>
        <v>2953</v>
      </c>
      <c r="B2975" s="223">
        <v>105110260</v>
      </c>
      <c r="C2975" s="223" t="s">
        <v>2766</v>
      </c>
      <c r="D2975" s="223" t="s">
        <v>35</v>
      </c>
      <c r="E2975" s="223">
        <v>15</v>
      </c>
      <c r="F2975" s="223">
        <v>7.04</v>
      </c>
      <c r="G2975" s="66" t="str">
        <f>IFERROR(VLOOKUP(B2975:B6015,'DOI TUONG'!$C$2:$E$1306,3,FALSE), "")</f>
        <v/>
      </c>
      <c r="H2975" s="66">
        <f t="shared" si="322"/>
        <v>0</v>
      </c>
      <c r="I2975" s="215">
        <f t="shared" si="323"/>
        <v>7.04</v>
      </c>
      <c r="J2975" s="223">
        <v>87</v>
      </c>
      <c r="K2975" s="66" t="str">
        <f t="shared" si="324"/>
        <v>Khá</v>
      </c>
      <c r="L2975" s="66">
        <f t="shared" si="325"/>
        <v>395000</v>
      </c>
      <c r="M2975" s="218" t="str">
        <f t="shared" si="326"/>
        <v/>
      </c>
      <c r="N2975" s="219" t="str">
        <f t="shared" si="327"/>
        <v/>
      </c>
      <c r="O2975" s="219">
        <f t="shared" si="328"/>
        <v>1</v>
      </c>
      <c r="Q2975" s="114">
        <v>1</v>
      </c>
    </row>
    <row r="2976" spans="1:17" ht="21.75" customHeight="1" x14ac:dyDescent="0.3">
      <c r="A2976" s="214">
        <f>SUBTOTAL(9,$Q$22:Q2975)+1</f>
        <v>2954</v>
      </c>
      <c r="B2976" s="223">
        <v>117140023</v>
      </c>
      <c r="C2976" s="223" t="s">
        <v>2181</v>
      </c>
      <c r="D2976" s="223" t="s">
        <v>2144</v>
      </c>
      <c r="E2976" s="223">
        <v>18</v>
      </c>
      <c r="F2976" s="223">
        <v>7.04</v>
      </c>
      <c r="G2976" s="66" t="str">
        <f>IFERROR(VLOOKUP(B2976:B6016,'DOI TUONG'!$C$2:$E$1306,3,FALSE), "")</f>
        <v/>
      </c>
      <c r="H2976" s="66">
        <f t="shared" si="322"/>
        <v>0</v>
      </c>
      <c r="I2976" s="215">
        <f t="shared" si="323"/>
        <v>7.04</v>
      </c>
      <c r="J2976" s="223">
        <v>87</v>
      </c>
      <c r="K2976" s="66" t="str">
        <f t="shared" si="324"/>
        <v>Khá</v>
      </c>
      <c r="L2976" s="66">
        <f t="shared" si="325"/>
        <v>395000</v>
      </c>
      <c r="M2976" s="218" t="str">
        <f t="shared" si="326"/>
        <v/>
      </c>
      <c r="N2976" s="219" t="str">
        <f t="shared" si="327"/>
        <v/>
      </c>
      <c r="O2976" s="219">
        <f t="shared" si="328"/>
        <v>1</v>
      </c>
      <c r="Q2976" s="114">
        <v>1</v>
      </c>
    </row>
    <row r="2977" spans="1:17" ht="21.75" customHeight="1" x14ac:dyDescent="0.3">
      <c r="A2977" s="214">
        <f>SUBTOTAL(9,$Q$22:Q2976)+1</f>
        <v>2955</v>
      </c>
      <c r="B2977" s="223">
        <v>105140158</v>
      </c>
      <c r="C2977" s="223" t="s">
        <v>3541</v>
      </c>
      <c r="D2977" s="223" t="s">
        <v>1869</v>
      </c>
      <c r="E2977" s="223">
        <v>17</v>
      </c>
      <c r="F2977" s="223">
        <v>7.04</v>
      </c>
      <c r="G2977" s="66" t="str">
        <f>IFERROR(VLOOKUP(B2977:B6017,'DOI TUONG'!$C$2:$E$1306,3,FALSE), "")</f>
        <v/>
      </c>
      <c r="H2977" s="66">
        <f t="shared" si="322"/>
        <v>0</v>
      </c>
      <c r="I2977" s="215">
        <f t="shared" si="323"/>
        <v>7.04</v>
      </c>
      <c r="J2977" s="223">
        <v>86</v>
      </c>
      <c r="K2977" s="66" t="str">
        <f t="shared" si="324"/>
        <v>Khá</v>
      </c>
      <c r="L2977" s="66">
        <f t="shared" si="325"/>
        <v>395000</v>
      </c>
      <c r="M2977" s="218" t="str">
        <f t="shared" si="326"/>
        <v/>
      </c>
      <c r="N2977" s="219" t="str">
        <f t="shared" si="327"/>
        <v/>
      </c>
      <c r="O2977" s="219">
        <f t="shared" si="328"/>
        <v>1</v>
      </c>
      <c r="Q2977" s="114">
        <v>1</v>
      </c>
    </row>
    <row r="2978" spans="1:17" ht="21.75" customHeight="1" x14ac:dyDescent="0.3">
      <c r="A2978" s="214">
        <f>SUBTOTAL(9,$Q$22:Q2977)+1</f>
        <v>2956</v>
      </c>
      <c r="B2978" s="223">
        <v>107140189</v>
      </c>
      <c r="C2978" s="223" t="s">
        <v>2107</v>
      </c>
      <c r="D2978" s="223" t="s">
        <v>1991</v>
      </c>
      <c r="E2978" s="223">
        <v>18</v>
      </c>
      <c r="F2978" s="223">
        <v>7.04</v>
      </c>
      <c r="G2978" s="66" t="str">
        <f>IFERROR(VLOOKUP(B2978:B6018,'DOI TUONG'!$C$2:$E$1306,3,FALSE), "")</f>
        <v/>
      </c>
      <c r="H2978" s="66">
        <f t="shared" si="322"/>
        <v>0</v>
      </c>
      <c r="I2978" s="215">
        <f t="shared" si="323"/>
        <v>7.04</v>
      </c>
      <c r="J2978" s="223">
        <v>86</v>
      </c>
      <c r="K2978" s="66" t="str">
        <f t="shared" si="324"/>
        <v>Khá</v>
      </c>
      <c r="L2978" s="66">
        <f t="shared" si="325"/>
        <v>395000</v>
      </c>
      <c r="M2978" s="218" t="str">
        <f t="shared" si="326"/>
        <v/>
      </c>
      <c r="N2978" s="219" t="str">
        <f t="shared" si="327"/>
        <v/>
      </c>
      <c r="O2978" s="219">
        <f t="shared" si="328"/>
        <v>1</v>
      </c>
      <c r="Q2978" s="114">
        <v>1</v>
      </c>
    </row>
    <row r="2979" spans="1:17" ht="21.75" customHeight="1" x14ac:dyDescent="0.3">
      <c r="A2979" s="214">
        <f>SUBTOTAL(9,$Q$22:Q2978)+1</f>
        <v>2957</v>
      </c>
      <c r="B2979" s="223">
        <v>109120375</v>
      </c>
      <c r="C2979" s="223" t="s">
        <v>3903</v>
      </c>
      <c r="D2979" s="223" t="s">
        <v>99</v>
      </c>
      <c r="E2979" s="223">
        <v>19</v>
      </c>
      <c r="F2979" s="223">
        <v>7.04</v>
      </c>
      <c r="G2979" s="66" t="str">
        <f>IFERROR(VLOOKUP(B2979:B6019,'DOI TUONG'!$C$2:$E$1306,3,FALSE), "")</f>
        <v/>
      </c>
      <c r="H2979" s="66">
        <f t="shared" si="322"/>
        <v>0</v>
      </c>
      <c r="I2979" s="215">
        <f t="shared" si="323"/>
        <v>7.04</v>
      </c>
      <c r="J2979" s="223">
        <v>86</v>
      </c>
      <c r="K2979" s="66" t="str">
        <f t="shared" si="324"/>
        <v>Khá</v>
      </c>
      <c r="L2979" s="66">
        <f t="shared" si="325"/>
        <v>395000</v>
      </c>
      <c r="M2979" s="218" t="str">
        <f t="shared" si="326"/>
        <v/>
      </c>
      <c r="N2979" s="219" t="str">
        <f t="shared" si="327"/>
        <v/>
      </c>
      <c r="O2979" s="219">
        <f t="shared" si="328"/>
        <v>1</v>
      </c>
      <c r="Q2979" s="114">
        <v>1</v>
      </c>
    </row>
    <row r="2980" spans="1:17" ht="21.75" customHeight="1" x14ac:dyDescent="0.3">
      <c r="A2980" s="214">
        <f>SUBTOTAL(9,$Q$22:Q2979)+1</f>
        <v>2958</v>
      </c>
      <c r="B2980" s="223">
        <v>109120383</v>
      </c>
      <c r="C2980" s="223" t="s">
        <v>3904</v>
      </c>
      <c r="D2980" s="223" t="s">
        <v>99</v>
      </c>
      <c r="E2980" s="223">
        <v>19</v>
      </c>
      <c r="F2980" s="223">
        <v>7.04</v>
      </c>
      <c r="G2980" s="66" t="str">
        <f>IFERROR(VLOOKUP(B2980:B6020,'DOI TUONG'!$C$2:$E$1306,3,FALSE), "")</f>
        <v/>
      </c>
      <c r="H2980" s="66">
        <f t="shared" si="322"/>
        <v>0</v>
      </c>
      <c r="I2980" s="215">
        <f t="shared" si="323"/>
        <v>7.04</v>
      </c>
      <c r="J2980" s="223">
        <v>86</v>
      </c>
      <c r="K2980" s="66" t="str">
        <f t="shared" si="324"/>
        <v>Khá</v>
      </c>
      <c r="L2980" s="66">
        <f t="shared" si="325"/>
        <v>395000</v>
      </c>
      <c r="M2980" s="218" t="str">
        <f t="shared" si="326"/>
        <v/>
      </c>
      <c r="N2980" s="219" t="str">
        <f t="shared" si="327"/>
        <v/>
      </c>
      <c r="O2980" s="219">
        <f t="shared" si="328"/>
        <v>1</v>
      </c>
      <c r="Q2980" s="114">
        <v>1</v>
      </c>
    </row>
    <row r="2981" spans="1:17" ht="21.75" customHeight="1" x14ac:dyDescent="0.3">
      <c r="A2981" s="214">
        <f>SUBTOTAL(9,$Q$22:Q2980)+1</f>
        <v>2959</v>
      </c>
      <c r="B2981" s="223">
        <v>101110439</v>
      </c>
      <c r="C2981" s="223" t="s">
        <v>3256</v>
      </c>
      <c r="D2981" s="223" t="s">
        <v>100</v>
      </c>
      <c r="E2981" s="223">
        <v>21</v>
      </c>
      <c r="F2981" s="223">
        <v>7.04</v>
      </c>
      <c r="G2981" s="66" t="str">
        <f>IFERROR(VLOOKUP(B2981:B6021,'DOI TUONG'!$C$2:$E$1306,3,FALSE), "")</f>
        <v/>
      </c>
      <c r="H2981" s="66">
        <f t="shared" si="322"/>
        <v>0</v>
      </c>
      <c r="I2981" s="215">
        <f t="shared" si="323"/>
        <v>7.04</v>
      </c>
      <c r="J2981" s="223">
        <v>85</v>
      </c>
      <c r="K2981" s="66" t="str">
        <f t="shared" si="324"/>
        <v>Khá</v>
      </c>
      <c r="L2981" s="66">
        <f t="shared" si="325"/>
        <v>395000</v>
      </c>
      <c r="M2981" s="218" t="str">
        <f t="shared" si="326"/>
        <v/>
      </c>
      <c r="N2981" s="219" t="str">
        <f t="shared" si="327"/>
        <v/>
      </c>
      <c r="O2981" s="219">
        <f t="shared" si="328"/>
        <v>1</v>
      </c>
      <c r="Q2981" s="114">
        <v>1</v>
      </c>
    </row>
    <row r="2982" spans="1:17" ht="21.75" customHeight="1" x14ac:dyDescent="0.3">
      <c r="A2982" s="214">
        <f>SUBTOTAL(9,$Q$22:Q2981)+1</f>
        <v>2960</v>
      </c>
      <c r="B2982" s="223">
        <v>106120031</v>
      </c>
      <c r="C2982" s="223" t="s">
        <v>2983</v>
      </c>
      <c r="D2982" s="223" t="s">
        <v>324</v>
      </c>
      <c r="E2982" s="223">
        <v>16</v>
      </c>
      <c r="F2982" s="223">
        <v>7.04</v>
      </c>
      <c r="G2982" s="66" t="str">
        <f>IFERROR(VLOOKUP(B2982:B6022,'DOI TUONG'!$C$2:$E$1306,3,FALSE), "")</f>
        <v/>
      </c>
      <c r="H2982" s="66">
        <f t="shared" si="322"/>
        <v>0</v>
      </c>
      <c r="I2982" s="215">
        <f t="shared" si="323"/>
        <v>7.04</v>
      </c>
      <c r="J2982" s="223">
        <v>85</v>
      </c>
      <c r="K2982" s="66" t="str">
        <f t="shared" si="324"/>
        <v>Khá</v>
      </c>
      <c r="L2982" s="66">
        <f t="shared" si="325"/>
        <v>395000</v>
      </c>
      <c r="M2982" s="218" t="str">
        <f t="shared" si="326"/>
        <v/>
      </c>
      <c r="N2982" s="219" t="str">
        <f t="shared" si="327"/>
        <v/>
      </c>
      <c r="O2982" s="219">
        <f t="shared" si="328"/>
        <v>1</v>
      </c>
      <c r="Q2982" s="114">
        <v>1</v>
      </c>
    </row>
    <row r="2983" spans="1:17" ht="21.75" customHeight="1" x14ac:dyDescent="0.3">
      <c r="A2983" s="214">
        <f>SUBTOTAL(9,$Q$22:Q2982)+1</f>
        <v>2961</v>
      </c>
      <c r="B2983" s="223">
        <v>121140115</v>
      </c>
      <c r="C2983" s="223" t="s">
        <v>3721</v>
      </c>
      <c r="D2983" s="223" t="s">
        <v>2120</v>
      </c>
      <c r="E2983" s="223">
        <v>24</v>
      </c>
      <c r="F2983" s="223">
        <v>7.04</v>
      </c>
      <c r="G2983" s="66" t="str">
        <f>IFERROR(VLOOKUP(B2983:B6023,'DOI TUONG'!$C$2:$E$1306,3,FALSE), "")</f>
        <v/>
      </c>
      <c r="H2983" s="66">
        <f t="shared" si="322"/>
        <v>0</v>
      </c>
      <c r="I2983" s="215">
        <f t="shared" si="323"/>
        <v>7.04</v>
      </c>
      <c r="J2983" s="223">
        <v>84</v>
      </c>
      <c r="K2983" s="66" t="str">
        <f t="shared" si="324"/>
        <v>Khá</v>
      </c>
      <c r="L2983" s="66">
        <f t="shared" si="325"/>
        <v>395000</v>
      </c>
      <c r="M2983" s="218" t="str">
        <f t="shared" si="326"/>
        <v/>
      </c>
      <c r="N2983" s="219" t="str">
        <f t="shared" si="327"/>
        <v/>
      </c>
      <c r="O2983" s="219">
        <f t="shared" si="328"/>
        <v>1</v>
      </c>
      <c r="Q2983" s="114">
        <v>1</v>
      </c>
    </row>
    <row r="2984" spans="1:17" ht="21.75" customHeight="1" x14ac:dyDescent="0.3">
      <c r="A2984" s="214">
        <f>SUBTOTAL(9,$Q$22:Q2983)+1</f>
        <v>2962</v>
      </c>
      <c r="B2984" s="223">
        <v>109130123</v>
      </c>
      <c r="C2984" s="223" t="s">
        <v>3905</v>
      </c>
      <c r="D2984" s="223" t="s">
        <v>252</v>
      </c>
      <c r="E2984" s="223">
        <v>18.5</v>
      </c>
      <c r="F2984" s="223">
        <v>7.04</v>
      </c>
      <c r="G2984" s="66" t="str">
        <f>IFERROR(VLOOKUP(B2984:B6024,'DOI TUONG'!$C$2:$E$1306,3,FALSE), "")</f>
        <v/>
      </c>
      <c r="H2984" s="66">
        <f t="shared" si="322"/>
        <v>0</v>
      </c>
      <c r="I2984" s="215">
        <f t="shared" si="323"/>
        <v>7.04</v>
      </c>
      <c r="J2984" s="223">
        <v>83</v>
      </c>
      <c r="K2984" s="66" t="str">
        <f t="shared" si="324"/>
        <v>Khá</v>
      </c>
      <c r="L2984" s="66">
        <f t="shared" si="325"/>
        <v>395000</v>
      </c>
      <c r="M2984" s="218" t="str">
        <f t="shared" si="326"/>
        <v/>
      </c>
      <c r="N2984" s="219" t="str">
        <f t="shared" si="327"/>
        <v/>
      </c>
      <c r="O2984" s="219">
        <f t="shared" si="328"/>
        <v>1</v>
      </c>
      <c r="Q2984" s="114">
        <v>1</v>
      </c>
    </row>
    <row r="2985" spans="1:17" ht="21.75" customHeight="1" x14ac:dyDescent="0.3">
      <c r="A2985" s="214">
        <f>SUBTOTAL(9,$Q$22:Q2984)+1</f>
        <v>2963</v>
      </c>
      <c r="B2985" s="223">
        <v>102140135</v>
      </c>
      <c r="C2985" s="223" t="s">
        <v>592</v>
      </c>
      <c r="D2985" s="223" t="s">
        <v>1806</v>
      </c>
      <c r="E2985" s="223">
        <v>18</v>
      </c>
      <c r="F2985" s="223">
        <v>7.04</v>
      </c>
      <c r="G2985" s="66" t="str">
        <f>IFERROR(VLOOKUP(B2985:B6025,'DOI TUONG'!$C$2:$E$1306,3,FALSE), "")</f>
        <v/>
      </c>
      <c r="H2985" s="66">
        <f t="shared" si="322"/>
        <v>0</v>
      </c>
      <c r="I2985" s="215">
        <f t="shared" si="323"/>
        <v>7.04</v>
      </c>
      <c r="J2985" s="223">
        <v>82</v>
      </c>
      <c r="K2985" s="66" t="str">
        <f t="shared" si="324"/>
        <v>Khá</v>
      </c>
      <c r="L2985" s="66">
        <f t="shared" si="325"/>
        <v>395000</v>
      </c>
      <c r="M2985" s="218" t="str">
        <f t="shared" si="326"/>
        <v/>
      </c>
      <c r="N2985" s="219" t="str">
        <f t="shared" si="327"/>
        <v/>
      </c>
      <c r="O2985" s="219">
        <f t="shared" si="328"/>
        <v>1</v>
      </c>
      <c r="Q2985" s="114">
        <v>1</v>
      </c>
    </row>
    <row r="2986" spans="1:17" ht="21.75" customHeight="1" x14ac:dyDescent="0.3">
      <c r="A2986" s="214">
        <f>SUBTOTAL(9,$Q$22:Q2985)+1</f>
        <v>2964</v>
      </c>
      <c r="B2986" s="223">
        <v>107130031</v>
      </c>
      <c r="C2986" s="223" t="s">
        <v>2102</v>
      </c>
      <c r="D2986" s="223" t="s">
        <v>773</v>
      </c>
      <c r="E2986" s="223">
        <v>14</v>
      </c>
      <c r="F2986" s="223">
        <v>7.04</v>
      </c>
      <c r="G2986" s="66" t="str">
        <f>IFERROR(VLOOKUP(B2986:B6026,'DOI TUONG'!$C$2:$E$1306,3,FALSE), "")</f>
        <v/>
      </c>
      <c r="H2986" s="66">
        <f t="shared" si="322"/>
        <v>0</v>
      </c>
      <c r="I2986" s="215">
        <f t="shared" si="323"/>
        <v>7.04</v>
      </c>
      <c r="J2986" s="223">
        <v>82</v>
      </c>
      <c r="K2986" s="66" t="str">
        <f t="shared" si="324"/>
        <v>Khá</v>
      </c>
      <c r="L2986" s="66">
        <f t="shared" si="325"/>
        <v>395000</v>
      </c>
      <c r="M2986" s="218" t="str">
        <f t="shared" si="326"/>
        <v/>
      </c>
      <c r="N2986" s="219" t="str">
        <f t="shared" si="327"/>
        <v/>
      </c>
      <c r="O2986" s="219">
        <f t="shared" si="328"/>
        <v>1</v>
      </c>
      <c r="Q2986" s="114">
        <v>1</v>
      </c>
    </row>
    <row r="2987" spans="1:17" ht="21.75" customHeight="1" x14ac:dyDescent="0.3">
      <c r="A2987" s="214">
        <f>SUBTOTAL(9,$Q$22:Q2986)+1</f>
        <v>2965</v>
      </c>
      <c r="B2987" s="223">
        <v>101130163</v>
      </c>
      <c r="C2987" s="223" t="s">
        <v>1767</v>
      </c>
      <c r="D2987" s="223" t="s">
        <v>62</v>
      </c>
      <c r="E2987" s="223">
        <v>16.5</v>
      </c>
      <c r="F2987" s="223">
        <v>7.04</v>
      </c>
      <c r="G2987" s="66" t="str">
        <f>IFERROR(VLOOKUP(B2987:B6027,'DOI TUONG'!$C$2:$E$1306,3,FALSE), "")</f>
        <v/>
      </c>
      <c r="H2987" s="66">
        <f t="shared" si="322"/>
        <v>0</v>
      </c>
      <c r="I2987" s="215">
        <f t="shared" si="323"/>
        <v>7.04</v>
      </c>
      <c r="J2987" s="223">
        <v>80</v>
      </c>
      <c r="K2987" s="66" t="str">
        <f t="shared" si="324"/>
        <v>Khá</v>
      </c>
      <c r="L2987" s="66">
        <f t="shared" si="325"/>
        <v>395000</v>
      </c>
      <c r="M2987" s="218" t="str">
        <f t="shared" si="326"/>
        <v/>
      </c>
      <c r="N2987" s="219" t="str">
        <f t="shared" si="327"/>
        <v/>
      </c>
      <c r="O2987" s="219">
        <f t="shared" si="328"/>
        <v>1</v>
      </c>
      <c r="Q2987" s="114">
        <v>1</v>
      </c>
    </row>
    <row r="2988" spans="1:17" ht="21.75" customHeight="1" x14ac:dyDescent="0.3">
      <c r="A2988" s="214">
        <f>SUBTOTAL(9,$Q$22:Q2987)+1</f>
        <v>2966</v>
      </c>
      <c r="B2988" s="223">
        <v>110130049</v>
      </c>
      <c r="C2988" s="223" t="s">
        <v>4014</v>
      </c>
      <c r="D2988" s="223" t="s">
        <v>179</v>
      </c>
      <c r="E2988" s="223">
        <v>17.5</v>
      </c>
      <c r="F2988" s="223">
        <v>7.04</v>
      </c>
      <c r="G2988" s="66" t="str">
        <f>IFERROR(VLOOKUP(B2988:B6028,'DOI TUONG'!$C$2:$E$1306,3,FALSE), "")</f>
        <v/>
      </c>
      <c r="H2988" s="66">
        <f t="shared" si="322"/>
        <v>0</v>
      </c>
      <c r="I2988" s="215">
        <f t="shared" si="323"/>
        <v>7.04</v>
      </c>
      <c r="J2988" s="223">
        <v>80</v>
      </c>
      <c r="K2988" s="66" t="str">
        <f t="shared" si="324"/>
        <v>Khá</v>
      </c>
      <c r="L2988" s="66">
        <f t="shared" si="325"/>
        <v>395000</v>
      </c>
      <c r="M2988" s="218" t="str">
        <f t="shared" si="326"/>
        <v/>
      </c>
      <c r="N2988" s="219" t="str">
        <f t="shared" si="327"/>
        <v/>
      </c>
      <c r="O2988" s="219">
        <f t="shared" si="328"/>
        <v>1</v>
      </c>
      <c r="Q2988" s="114">
        <v>1</v>
      </c>
    </row>
    <row r="2989" spans="1:17" ht="21.75" customHeight="1" x14ac:dyDescent="0.3">
      <c r="A2989" s="214">
        <f>SUBTOTAL(9,$Q$22:Q2988)+1</f>
        <v>2967</v>
      </c>
      <c r="B2989" s="223">
        <v>121120040</v>
      </c>
      <c r="C2989" s="223" t="s">
        <v>1171</v>
      </c>
      <c r="D2989" s="223" t="s">
        <v>229</v>
      </c>
      <c r="E2989" s="223">
        <v>19</v>
      </c>
      <c r="F2989" s="223">
        <v>7.03</v>
      </c>
      <c r="G2989" s="66" t="str">
        <f>IFERROR(VLOOKUP(B2989:B6029,'DOI TUONG'!$C$2:$E$1306,3,FALSE), "")</f>
        <v/>
      </c>
      <c r="H2989" s="66">
        <f t="shared" si="322"/>
        <v>0</v>
      </c>
      <c r="I2989" s="215">
        <f t="shared" si="323"/>
        <v>7.03</v>
      </c>
      <c r="J2989" s="223">
        <v>95</v>
      </c>
      <c r="K2989" s="66" t="str">
        <f t="shared" si="324"/>
        <v>Khá</v>
      </c>
      <c r="L2989" s="66">
        <f t="shared" si="325"/>
        <v>395000</v>
      </c>
      <c r="M2989" s="218" t="str">
        <f t="shared" si="326"/>
        <v/>
      </c>
      <c r="N2989" s="219" t="str">
        <f t="shared" si="327"/>
        <v/>
      </c>
      <c r="O2989" s="219">
        <f t="shared" si="328"/>
        <v>1</v>
      </c>
      <c r="Q2989" s="114">
        <v>1</v>
      </c>
    </row>
    <row r="2990" spans="1:17" ht="21.75" customHeight="1" x14ac:dyDescent="0.3">
      <c r="A2990" s="214">
        <f>SUBTOTAL(9,$Q$22:Q2989)+1</f>
        <v>2968</v>
      </c>
      <c r="B2990" s="223">
        <v>101130157</v>
      </c>
      <c r="C2990" s="223" t="s">
        <v>3257</v>
      </c>
      <c r="D2990" s="223" t="s">
        <v>62</v>
      </c>
      <c r="E2990" s="223">
        <v>19.5</v>
      </c>
      <c r="F2990" s="223">
        <v>7.03</v>
      </c>
      <c r="G2990" s="66" t="str">
        <f>IFERROR(VLOOKUP(B2990:B6030,'DOI TUONG'!$C$2:$E$1306,3,FALSE), "")</f>
        <v/>
      </c>
      <c r="H2990" s="66">
        <f t="shared" si="322"/>
        <v>0</v>
      </c>
      <c r="I2990" s="215">
        <f t="shared" si="323"/>
        <v>7.03</v>
      </c>
      <c r="J2990" s="223">
        <v>90</v>
      </c>
      <c r="K2990" s="66" t="str">
        <f t="shared" si="324"/>
        <v>Khá</v>
      </c>
      <c r="L2990" s="66">
        <f t="shared" si="325"/>
        <v>395000</v>
      </c>
      <c r="M2990" s="218" t="str">
        <f t="shared" si="326"/>
        <v/>
      </c>
      <c r="N2990" s="219" t="str">
        <f t="shared" si="327"/>
        <v/>
      </c>
      <c r="O2990" s="219">
        <f t="shared" si="328"/>
        <v>1</v>
      </c>
      <c r="Q2990" s="114">
        <v>1</v>
      </c>
    </row>
    <row r="2991" spans="1:17" ht="21.75" customHeight="1" x14ac:dyDescent="0.3">
      <c r="A2991" s="214">
        <f>SUBTOTAL(9,$Q$22:Q2990)+1</f>
        <v>2969</v>
      </c>
      <c r="B2991" s="223">
        <v>103120049</v>
      </c>
      <c r="C2991" s="223" t="s">
        <v>3300</v>
      </c>
      <c r="D2991" s="223" t="s">
        <v>42</v>
      </c>
      <c r="E2991" s="223">
        <v>20</v>
      </c>
      <c r="F2991" s="223">
        <v>7.03</v>
      </c>
      <c r="G2991" s="66" t="str">
        <f>IFERROR(VLOOKUP(B2991:B6031,'DOI TUONG'!$C$2:$E$1306,3,FALSE), "")</f>
        <v/>
      </c>
      <c r="H2991" s="66">
        <f t="shared" si="322"/>
        <v>0</v>
      </c>
      <c r="I2991" s="215">
        <f t="shared" si="323"/>
        <v>7.03</v>
      </c>
      <c r="J2991" s="223">
        <v>88</v>
      </c>
      <c r="K2991" s="66" t="str">
        <f t="shared" si="324"/>
        <v>Khá</v>
      </c>
      <c r="L2991" s="66">
        <f t="shared" si="325"/>
        <v>395000</v>
      </c>
      <c r="M2991" s="218" t="str">
        <f t="shared" si="326"/>
        <v/>
      </c>
      <c r="N2991" s="219" t="str">
        <f t="shared" si="327"/>
        <v/>
      </c>
      <c r="O2991" s="219">
        <f t="shared" si="328"/>
        <v>1</v>
      </c>
      <c r="Q2991" s="114">
        <v>1</v>
      </c>
    </row>
    <row r="2992" spans="1:17" ht="21.75" customHeight="1" x14ac:dyDescent="0.3">
      <c r="A2992" s="214">
        <f>SUBTOTAL(9,$Q$22:Q2991)+1</f>
        <v>2970</v>
      </c>
      <c r="B2992" s="223">
        <v>121140027</v>
      </c>
      <c r="C2992" s="223" t="s">
        <v>2132</v>
      </c>
      <c r="D2992" s="223" t="s">
        <v>2118</v>
      </c>
      <c r="E2992" s="223">
        <v>22</v>
      </c>
      <c r="F2992" s="223">
        <v>7.03</v>
      </c>
      <c r="G2992" s="66" t="str">
        <f>IFERROR(VLOOKUP(B2992:B6032,'DOI TUONG'!$C$2:$E$1306,3,FALSE), "")</f>
        <v/>
      </c>
      <c r="H2992" s="66">
        <f t="shared" si="322"/>
        <v>0</v>
      </c>
      <c r="I2992" s="215">
        <f t="shared" si="323"/>
        <v>7.03</v>
      </c>
      <c r="J2992" s="223">
        <v>88</v>
      </c>
      <c r="K2992" s="66" t="str">
        <f t="shared" si="324"/>
        <v>Khá</v>
      </c>
      <c r="L2992" s="66">
        <f t="shared" si="325"/>
        <v>395000</v>
      </c>
      <c r="M2992" s="218" t="str">
        <f t="shared" si="326"/>
        <v/>
      </c>
      <c r="N2992" s="219" t="str">
        <f t="shared" si="327"/>
        <v/>
      </c>
      <c r="O2992" s="219">
        <f t="shared" si="328"/>
        <v>1</v>
      </c>
      <c r="Q2992" s="114">
        <v>1</v>
      </c>
    </row>
    <row r="2993" spans="1:17" ht="21.75" customHeight="1" x14ac:dyDescent="0.3">
      <c r="A2993" s="214">
        <f>SUBTOTAL(9,$Q$22:Q2992)+1</f>
        <v>2971</v>
      </c>
      <c r="B2993" s="223">
        <v>110130072</v>
      </c>
      <c r="C2993" s="223" t="s">
        <v>2341</v>
      </c>
      <c r="D2993" s="223" t="s">
        <v>179</v>
      </c>
      <c r="E2993" s="223">
        <v>17.5</v>
      </c>
      <c r="F2993" s="223">
        <v>7.03</v>
      </c>
      <c r="G2993" s="66" t="str">
        <f>IFERROR(VLOOKUP(B2993:B6033,'DOI TUONG'!$C$2:$E$1306,3,FALSE), "")</f>
        <v/>
      </c>
      <c r="H2993" s="66">
        <f t="shared" si="322"/>
        <v>0</v>
      </c>
      <c r="I2993" s="215">
        <f t="shared" si="323"/>
        <v>7.03</v>
      </c>
      <c r="J2993" s="223">
        <v>88</v>
      </c>
      <c r="K2993" s="66" t="str">
        <f t="shared" si="324"/>
        <v>Khá</v>
      </c>
      <c r="L2993" s="66">
        <f t="shared" si="325"/>
        <v>395000</v>
      </c>
      <c r="M2993" s="218" t="str">
        <f t="shared" si="326"/>
        <v/>
      </c>
      <c r="N2993" s="219" t="str">
        <f t="shared" si="327"/>
        <v/>
      </c>
      <c r="O2993" s="219">
        <f t="shared" si="328"/>
        <v>1</v>
      </c>
      <c r="Q2993" s="114">
        <v>1</v>
      </c>
    </row>
    <row r="2994" spans="1:17" ht="21.75" customHeight="1" x14ac:dyDescent="0.3">
      <c r="A2994" s="214">
        <f>SUBTOTAL(9,$Q$22:Q2993)+1</f>
        <v>2972</v>
      </c>
      <c r="B2994" s="223">
        <v>117110082</v>
      </c>
      <c r="C2994" s="223" t="s">
        <v>3772</v>
      </c>
      <c r="D2994" s="223" t="s">
        <v>278</v>
      </c>
      <c r="E2994" s="223">
        <v>19</v>
      </c>
      <c r="F2994" s="223">
        <v>7.03</v>
      </c>
      <c r="G2994" s="66" t="str">
        <f>IFERROR(VLOOKUP(B2994:B6034,'DOI TUONG'!$C$2:$E$1306,3,FALSE), "")</f>
        <v/>
      </c>
      <c r="H2994" s="66">
        <f t="shared" si="322"/>
        <v>0</v>
      </c>
      <c r="I2994" s="215">
        <f t="shared" si="323"/>
        <v>7.03</v>
      </c>
      <c r="J2994" s="223">
        <v>86</v>
      </c>
      <c r="K2994" s="66" t="str">
        <f t="shared" si="324"/>
        <v>Khá</v>
      </c>
      <c r="L2994" s="66">
        <f t="shared" si="325"/>
        <v>395000</v>
      </c>
      <c r="M2994" s="218" t="str">
        <f t="shared" si="326"/>
        <v/>
      </c>
      <c r="N2994" s="219" t="str">
        <f t="shared" si="327"/>
        <v/>
      </c>
      <c r="O2994" s="219">
        <f t="shared" si="328"/>
        <v>1</v>
      </c>
      <c r="Q2994" s="114">
        <v>1</v>
      </c>
    </row>
    <row r="2995" spans="1:17" ht="21.75" customHeight="1" x14ac:dyDescent="0.3">
      <c r="A2995" s="214">
        <f>SUBTOTAL(9,$Q$22:Q2994)+1</f>
        <v>2973</v>
      </c>
      <c r="B2995" s="223">
        <v>101120145</v>
      </c>
      <c r="C2995" s="223" t="s">
        <v>3258</v>
      </c>
      <c r="D2995" s="223" t="s">
        <v>155</v>
      </c>
      <c r="E2995" s="223">
        <v>19.5</v>
      </c>
      <c r="F2995" s="223">
        <v>7.03</v>
      </c>
      <c r="G2995" s="66" t="str">
        <f>IFERROR(VLOOKUP(B2995:B6035,'DOI TUONG'!$C$2:$E$1306,3,FALSE), "")</f>
        <v/>
      </c>
      <c r="H2995" s="66">
        <f t="shared" si="322"/>
        <v>0</v>
      </c>
      <c r="I2995" s="215">
        <f t="shared" si="323"/>
        <v>7.03</v>
      </c>
      <c r="J2995" s="223">
        <v>85</v>
      </c>
      <c r="K2995" s="66" t="str">
        <f t="shared" si="324"/>
        <v>Khá</v>
      </c>
      <c r="L2995" s="66">
        <f t="shared" si="325"/>
        <v>395000</v>
      </c>
      <c r="M2995" s="218" t="str">
        <f t="shared" si="326"/>
        <v/>
      </c>
      <c r="N2995" s="219" t="str">
        <f t="shared" si="327"/>
        <v/>
      </c>
      <c r="O2995" s="219">
        <f t="shared" si="328"/>
        <v>1</v>
      </c>
      <c r="Q2995" s="114">
        <v>1</v>
      </c>
    </row>
    <row r="2996" spans="1:17" ht="21.75" customHeight="1" x14ac:dyDescent="0.3">
      <c r="A2996" s="214">
        <f>SUBTOTAL(9,$Q$22:Q2995)+1</f>
        <v>2974</v>
      </c>
      <c r="B2996" s="223">
        <v>101130226</v>
      </c>
      <c r="C2996" s="223" t="s">
        <v>990</v>
      </c>
      <c r="D2996" s="223" t="s">
        <v>263</v>
      </c>
      <c r="E2996" s="223">
        <v>20.5</v>
      </c>
      <c r="F2996" s="223">
        <v>7.03</v>
      </c>
      <c r="G2996" s="66" t="str">
        <f>IFERROR(VLOOKUP(B2996:B6036,'DOI TUONG'!$C$2:$E$1306,3,FALSE), "")</f>
        <v/>
      </c>
      <c r="H2996" s="66">
        <f t="shared" si="322"/>
        <v>0</v>
      </c>
      <c r="I2996" s="215">
        <f t="shared" si="323"/>
        <v>7.03</v>
      </c>
      <c r="J2996" s="223">
        <v>85</v>
      </c>
      <c r="K2996" s="66" t="str">
        <f t="shared" si="324"/>
        <v>Khá</v>
      </c>
      <c r="L2996" s="66">
        <f t="shared" si="325"/>
        <v>395000</v>
      </c>
      <c r="M2996" s="218" t="str">
        <f t="shared" si="326"/>
        <v/>
      </c>
      <c r="N2996" s="219" t="str">
        <f t="shared" si="327"/>
        <v/>
      </c>
      <c r="O2996" s="219">
        <f t="shared" si="328"/>
        <v>1</v>
      </c>
      <c r="Q2996" s="114">
        <v>1</v>
      </c>
    </row>
    <row r="2997" spans="1:17" ht="21.75" customHeight="1" x14ac:dyDescent="0.3">
      <c r="A2997" s="214">
        <f>SUBTOTAL(9,$Q$22:Q2996)+1</f>
        <v>2975</v>
      </c>
      <c r="B2997" s="223">
        <v>105130038</v>
      </c>
      <c r="C2997" s="223" t="s">
        <v>3542</v>
      </c>
      <c r="D2997" s="223" t="s">
        <v>369</v>
      </c>
      <c r="E2997" s="223">
        <v>15.5</v>
      </c>
      <c r="F2997" s="223">
        <v>7.03</v>
      </c>
      <c r="G2997" s="66" t="str">
        <f>IFERROR(VLOOKUP(B2997:B6037,'DOI TUONG'!$C$2:$E$1306,3,FALSE), "")</f>
        <v/>
      </c>
      <c r="H2997" s="66">
        <f t="shared" si="322"/>
        <v>0</v>
      </c>
      <c r="I2997" s="215">
        <f t="shared" si="323"/>
        <v>7.03</v>
      </c>
      <c r="J2997" s="223">
        <v>85</v>
      </c>
      <c r="K2997" s="66" t="str">
        <f t="shared" si="324"/>
        <v>Khá</v>
      </c>
      <c r="L2997" s="66">
        <f t="shared" si="325"/>
        <v>395000</v>
      </c>
      <c r="M2997" s="218" t="str">
        <f t="shared" si="326"/>
        <v/>
      </c>
      <c r="N2997" s="219" t="str">
        <f t="shared" si="327"/>
        <v/>
      </c>
      <c r="O2997" s="219">
        <f t="shared" si="328"/>
        <v>1</v>
      </c>
      <c r="Q2997" s="114">
        <v>1</v>
      </c>
    </row>
    <row r="2998" spans="1:17" ht="21.75" customHeight="1" x14ac:dyDescent="0.3">
      <c r="A2998" s="214">
        <f>SUBTOTAL(9,$Q$22:Q2997)+1</f>
        <v>2976</v>
      </c>
      <c r="B2998" s="223">
        <v>107120129</v>
      </c>
      <c r="C2998" s="223" t="s">
        <v>3688</v>
      </c>
      <c r="D2998" s="223" t="s">
        <v>29</v>
      </c>
      <c r="E2998" s="223">
        <v>16</v>
      </c>
      <c r="F2998" s="223">
        <v>7.03</v>
      </c>
      <c r="G2998" s="66" t="str">
        <f>IFERROR(VLOOKUP(B2998:B6038,'DOI TUONG'!$C$2:$E$1306,3,FALSE), "")</f>
        <v/>
      </c>
      <c r="H2998" s="66">
        <f t="shared" si="322"/>
        <v>0</v>
      </c>
      <c r="I2998" s="215">
        <f t="shared" si="323"/>
        <v>7.03</v>
      </c>
      <c r="J2998" s="223">
        <v>85</v>
      </c>
      <c r="K2998" s="66" t="str">
        <f t="shared" si="324"/>
        <v>Khá</v>
      </c>
      <c r="L2998" s="66">
        <f t="shared" si="325"/>
        <v>395000</v>
      </c>
      <c r="M2998" s="218" t="str">
        <f t="shared" si="326"/>
        <v/>
      </c>
      <c r="N2998" s="219" t="str">
        <f t="shared" si="327"/>
        <v/>
      </c>
      <c r="O2998" s="219">
        <f t="shared" si="328"/>
        <v>1</v>
      </c>
      <c r="Q2998" s="114">
        <v>1</v>
      </c>
    </row>
    <row r="2999" spans="1:17" ht="21.75" customHeight="1" x14ac:dyDescent="0.3">
      <c r="A2999" s="214">
        <f>SUBTOTAL(9,$Q$22:Q2998)+1</f>
        <v>2977</v>
      </c>
      <c r="B2999" s="223">
        <v>107120284</v>
      </c>
      <c r="C2999" s="223" t="s">
        <v>3689</v>
      </c>
      <c r="D2999" s="223" t="s">
        <v>77</v>
      </c>
      <c r="E2999" s="223">
        <v>19</v>
      </c>
      <c r="F2999" s="223">
        <v>7.03</v>
      </c>
      <c r="G2999" s="66" t="str">
        <f>IFERROR(VLOOKUP(B2999:B6039,'DOI TUONG'!$C$2:$E$1306,3,FALSE), "")</f>
        <v/>
      </c>
      <c r="H2999" s="66">
        <f t="shared" si="322"/>
        <v>0</v>
      </c>
      <c r="I2999" s="215">
        <f t="shared" si="323"/>
        <v>7.03</v>
      </c>
      <c r="J2999" s="223">
        <v>84</v>
      </c>
      <c r="K2999" s="66" t="str">
        <f t="shared" si="324"/>
        <v>Khá</v>
      </c>
      <c r="L2999" s="66">
        <f t="shared" si="325"/>
        <v>395000</v>
      </c>
      <c r="M2999" s="218" t="str">
        <f t="shared" si="326"/>
        <v/>
      </c>
      <c r="N2999" s="219" t="str">
        <f t="shared" si="327"/>
        <v/>
      </c>
      <c r="O2999" s="219">
        <f t="shared" si="328"/>
        <v>1</v>
      </c>
      <c r="Q2999" s="114">
        <v>1</v>
      </c>
    </row>
    <row r="3000" spans="1:17" ht="21.75" customHeight="1" x14ac:dyDescent="0.3">
      <c r="A3000" s="214">
        <f>SUBTOTAL(9,$Q$22:Q2999)+1</f>
        <v>2978</v>
      </c>
      <c r="B3000" s="223">
        <v>104130109</v>
      </c>
      <c r="C3000" s="223" t="s">
        <v>1210</v>
      </c>
      <c r="D3000" s="223" t="s">
        <v>355</v>
      </c>
      <c r="E3000" s="223">
        <v>18</v>
      </c>
      <c r="F3000" s="223">
        <v>7.03</v>
      </c>
      <c r="G3000" s="66" t="str">
        <f>IFERROR(VLOOKUP(B3000:B6040,'DOI TUONG'!$C$2:$E$1306,3,FALSE), "")</f>
        <v/>
      </c>
      <c r="H3000" s="66">
        <f t="shared" si="322"/>
        <v>0</v>
      </c>
      <c r="I3000" s="215">
        <f t="shared" si="323"/>
        <v>7.03</v>
      </c>
      <c r="J3000" s="223">
        <v>83</v>
      </c>
      <c r="K3000" s="66" t="str">
        <f t="shared" si="324"/>
        <v>Khá</v>
      </c>
      <c r="L3000" s="66">
        <f t="shared" si="325"/>
        <v>395000</v>
      </c>
      <c r="M3000" s="218" t="str">
        <f t="shared" si="326"/>
        <v/>
      </c>
      <c r="N3000" s="219" t="str">
        <f t="shared" si="327"/>
        <v/>
      </c>
      <c r="O3000" s="219">
        <f t="shared" si="328"/>
        <v>1</v>
      </c>
      <c r="Q3000" s="114">
        <v>1</v>
      </c>
    </row>
    <row r="3001" spans="1:17" ht="21.75" customHeight="1" x14ac:dyDescent="0.3">
      <c r="A3001" s="214">
        <f>SUBTOTAL(9,$Q$22:Q3000)+1</f>
        <v>2979</v>
      </c>
      <c r="B3001" s="223">
        <v>101130219</v>
      </c>
      <c r="C3001" s="223" t="s">
        <v>3259</v>
      </c>
      <c r="D3001" s="223" t="s">
        <v>263</v>
      </c>
      <c r="E3001" s="223">
        <v>16.5</v>
      </c>
      <c r="F3001" s="223">
        <v>7.03</v>
      </c>
      <c r="G3001" s="66" t="str">
        <f>IFERROR(VLOOKUP(B3001:B6041,'DOI TUONG'!$C$2:$E$1306,3,FALSE), "")</f>
        <v/>
      </c>
      <c r="H3001" s="66">
        <f t="shared" si="322"/>
        <v>0</v>
      </c>
      <c r="I3001" s="215">
        <f t="shared" si="323"/>
        <v>7.03</v>
      </c>
      <c r="J3001" s="223">
        <v>82</v>
      </c>
      <c r="K3001" s="66" t="str">
        <f t="shared" si="324"/>
        <v>Khá</v>
      </c>
      <c r="L3001" s="66">
        <f t="shared" si="325"/>
        <v>395000</v>
      </c>
      <c r="M3001" s="218" t="str">
        <f t="shared" si="326"/>
        <v/>
      </c>
      <c r="N3001" s="219" t="str">
        <f t="shared" si="327"/>
        <v/>
      </c>
      <c r="O3001" s="219">
        <f t="shared" si="328"/>
        <v>1</v>
      </c>
      <c r="Q3001" s="114">
        <v>1</v>
      </c>
    </row>
    <row r="3002" spans="1:17" ht="21.75" customHeight="1" x14ac:dyDescent="0.3">
      <c r="A3002" s="214">
        <f>SUBTOTAL(9,$Q$22:Q3001)+1</f>
        <v>2980</v>
      </c>
      <c r="B3002" s="223">
        <v>105140381</v>
      </c>
      <c r="C3002" s="223" t="s">
        <v>1917</v>
      </c>
      <c r="D3002" s="223" t="s">
        <v>1900</v>
      </c>
      <c r="E3002" s="223">
        <v>19</v>
      </c>
      <c r="F3002" s="223">
        <v>7.03</v>
      </c>
      <c r="G3002" s="66" t="str">
        <f>IFERROR(VLOOKUP(B3002:B6042,'DOI TUONG'!$C$2:$E$1306,3,FALSE), "")</f>
        <v/>
      </c>
      <c r="H3002" s="66">
        <f t="shared" si="322"/>
        <v>0</v>
      </c>
      <c r="I3002" s="215">
        <f t="shared" si="323"/>
        <v>7.03</v>
      </c>
      <c r="J3002" s="223">
        <v>82</v>
      </c>
      <c r="K3002" s="66" t="str">
        <f t="shared" si="324"/>
        <v>Khá</v>
      </c>
      <c r="L3002" s="66">
        <f t="shared" si="325"/>
        <v>395000</v>
      </c>
      <c r="M3002" s="218" t="str">
        <f t="shared" si="326"/>
        <v/>
      </c>
      <c r="N3002" s="219" t="str">
        <f t="shared" si="327"/>
        <v/>
      </c>
      <c r="O3002" s="219">
        <f t="shared" si="328"/>
        <v>1</v>
      </c>
      <c r="Q3002" s="114">
        <v>1</v>
      </c>
    </row>
    <row r="3003" spans="1:17" ht="21.75" customHeight="1" x14ac:dyDescent="0.3">
      <c r="A3003" s="214">
        <f>SUBTOTAL(9,$Q$22:Q3002)+1</f>
        <v>2981</v>
      </c>
      <c r="B3003" s="223">
        <v>109120184</v>
      </c>
      <c r="C3003" s="223" t="s">
        <v>3906</v>
      </c>
      <c r="D3003" s="223" t="s">
        <v>158</v>
      </c>
      <c r="E3003" s="223">
        <v>14</v>
      </c>
      <c r="F3003" s="223">
        <v>7.03</v>
      </c>
      <c r="G3003" s="66" t="str">
        <f>IFERROR(VLOOKUP(B3003:B6043,'DOI TUONG'!$C$2:$E$1306,3,FALSE), "")</f>
        <v/>
      </c>
      <c r="H3003" s="66">
        <f t="shared" si="322"/>
        <v>0</v>
      </c>
      <c r="I3003" s="215">
        <f t="shared" si="323"/>
        <v>7.03</v>
      </c>
      <c r="J3003" s="223">
        <v>82</v>
      </c>
      <c r="K3003" s="66" t="str">
        <f t="shared" si="324"/>
        <v>Khá</v>
      </c>
      <c r="L3003" s="66">
        <f t="shared" si="325"/>
        <v>395000</v>
      </c>
      <c r="M3003" s="218" t="str">
        <f t="shared" si="326"/>
        <v/>
      </c>
      <c r="N3003" s="219" t="str">
        <f t="shared" si="327"/>
        <v/>
      </c>
      <c r="O3003" s="219">
        <f t="shared" si="328"/>
        <v>1</v>
      </c>
      <c r="Q3003" s="114">
        <v>1</v>
      </c>
    </row>
    <row r="3004" spans="1:17" ht="21.75" customHeight="1" x14ac:dyDescent="0.3">
      <c r="A3004" s="214">
        <f>SUBTOTAL(9,$Q$22:Q3003)+1</f>
        <v>2982</v>
      </c>
      <c r="B3004" s="223">
        <v>110140044</v>
      </c>
      <c r="C3004" s="223" t="s">
        <v>4015</v>
      </c>
      <c r="D3004" s="223" t="s">
        <v>2300</v>
      </c>
      <c r="E3004" s="223">
        <v>17</v>
      </c>
      <c r="F3004" s="223">
        <v>7.03</v>
      </c>
      <c r="G3004" s="66" t="str">
        <f>IFERROR(VLOOKUP(B3004:B6044,'DOI TUONG'!$C$2:$E$1306,3,FALSE), "")</f>
        <v/>
      </c>
      <c r="H3004" s="66">
        <f t="shared" si="322"/>
        <v>0</v>
      </c>
      <c r="I3004" s="215">
        <f t="shared" si="323"/>
        <v>7.03</v>
      </c>
      <c r="J3004" s="223">
        <v>82</v>
      </c>
      <c r="K3004" s="66" t="str">
        <f t="shared" si="324"/>
        <v>Khá</v>
      </c>
      <c r="L3004" s="66">
        <f t="shared" si="325"/>
        <v>395000</v>
      </c>
      <c r="M3004" s="218" t="str">
        <f t="shared" si="326"/>
        <v/>
      </c>
      <c r="N3004" s="219" t="str">
        <f t="shared" si="327"/>
        <v/>
      </c>
      <c r="O3004" s="219">
        <f t="shared" si="328"/>
        <v>1</v>
      </c>
      <c r="Q3004" s="114">
        <v>1</v>
      </c>
    </row>
    <row r="3005" spans="1:17" ht="21.75" customHeight="1" x14ac:dyDescent="0.3">
      <c r="A3005" s="214">
        <f>SUBTOTAL(9,$Q$22:Q3004)+1</f>
        <v>2983</v>
      </c>
      <c r="B3005" s="223">
        <v>110120240</v>
      </c>
      <c r="C3005" s="223" t="s">
        <v>4016</v>
      </c>
      <c r="D3005" s="223" t="s">
        <v>45</v>
      </c>
      <c r="E3005" s="223">
        <v>16.5</v>
      </c>
      <c r="F3005" s="223">
        <v>7.03</v>
      </c>
      <c r="G3005" s="66" t="str">
        <f>IFERROR(VLOOKUP(B3005:B6045,'DOI TUONG'!$C$2:$E$1306,3,FALSE), "")</f>
        <v/>
      </c>
      <c r="H3005" s="66">
        <f t="shared" si="322"/>
        <v>0</v>
      </c>
      <c r="I3005" s="215">
        <f t="shared" si="323"/>
        <v>7.03</v>
      </c>
      <c r="J3005" s="223">
        <v>82</v>
      </c>
      <c r="K3005" s="66" t="str">
        <f t="shared" si="324"/>
        <v>Khá</v>
      </c>
      <c r="L3005" s="66">
        <f t="shared" si="325"/>
        <v>395000</v>
      </c>
      <c r="M3005" s="218" t="str">
        <f t="shared" si="326"/>
        <v/>
      </c>
      <c r="N3005" s="219" t="str">
        <f t="shared" si="327"/>
        <v/>
      </c>
      <c r="O3005" s="219">
        <f t="shared" si="328"/>
        <v>1</v>
      </c>
      <c r="Q3005" s="114">
        <v>1</v>
      </c>
    </row>
    <row r="3006" spans="1:17" ht="21.75" customHeight="1" x14ac:dyDescent="0.3">
      <c r="A3006" s="214">
        <f>SUBTOTAL(9,$Q$22:Q3005)+1</f>
        <v>2984</v>
      </c>
      <c r="B3006" s="223">
        <v>107110273</v>
      </c>
      <c r="C3006" s="223" t="s">
        <v>3690</v>
      </c>
      <c r="D3006" s="223" t="s">
        <v>132</v>
      </c>
      <c r="E3006" s="223">
        <v>19</v>
      </c>
      <c r="F3006" s="223">
        <v>7.03</v>
      </c>
      <c r="G3006" s="66" t="str">
        <f>IFERROR(VLOOKUP(B3006:B6046,'DOI TUONG'!$C$2:$E$1306,3,FALSE), "")</f>
        <v/>
      </c>
      <c r="H3006" s="66">
        <f t="shared" si="322"/>
        <v>0</v>
      </c>
      <c r="I3006" s="215">
        <f t="shared" si="323"/>
        <v>7.03</v>
      </c>
      <c r="J3006" s="223">
        <v>81</v>
      </c>
      <c r="K3006" s="66" t="str">
        <f t="shared" si="324"/>
        <v>Khá</v>
      </c>
      <c r="L3006" s="66">
        <f t="shared" si="325"/>
        <v>395000</v>
      </c>
      <c r="M3006" s="218" t="str">
        <f t="shared" si="326"/>
        <v/>
      </c>
      <c r="N3006" s="219" t="str">
        <f t="shared" si="327"/>
        <v/>
      </c>
      <c r="O3006" s="219">
        <f t="shared" si="328"/>
        <v>1</v>
      </c>
      <c r="Q3006" s="114">
        <v>1</v>
      </c>
    </row>
    <row r="3007" spans="1:17" ht="21.75" customHeight="1" x14ac:dyDescent="0.3">
      <c r="A3007" s="214">
        <f>SUBTOTAL(9,$Q$22:Q3006)+1</f>
        <v>2985</v>
      </c>
      <c r="B3007" s="223">
        <v>103140135</v>
      </c>
      <c r="C3007" s="223" t="s">
        <v>3301</v>
      </c>
      <c r="D3007" s="223" t="s">
        <v>1798</v>
      </c>
      <c r="E3007" s="223">
        <v>18</v>
      </c>
      <c r="F3007" s="223">
        <v>7.02</v>
      </c>
      <c r="G3007" s="66" t="str">
        <f>IFERROR(VLOOKUP(B3007:B6047,'DOI TUONG'!$C$2:$E$1306,3,FALSE), "")</f>
        <v/>
      </c>
      <c r="H3007" s="66">
        <f t="shared" si="322"/>
        <v>0</v>
      </c>
      <c r="I3007" s="215">
        <f t="shared" si="323"/>
        <v>7.02</v>
      </c>
      <c r="J3007" s="223">
        <v>88</v>
      </c>
      <c r="K3007" s="66" t="str">
        <f t="shared" si="324"/>
        <v>Khá</v>
      </c>
      <c r="L3007" s="66">
        <f t="shared" si="325"/>
        <v>395000</v>
      </c>
      <c r="M3007" s="218" t="str">
        <f t="shared" si="326"/>
        <v/>
      </c>
      <c r="N3007" s="219" t="str">
        <f t="shared" si="327"/>
        <v/>
      </c>
      <c r="O3007" s="219">
        <f t="shared" si="328"/>
        <v>1</v>
      </c>
      <c r="Q3007" s="114">
        <v>1</v>
      </c>
    </row>
    <row r="3008" spans="1:17" ht="21.75" customHeight="1" x14ac:dyDescent="0.3">
      <c r="A3008" s="214">
        <f>SUBTOTAL(9,$Q$22:Q3007)+1</f>
        <v>2986</v>
      </c>
      <c r="B3008" s="223">
        <v>101110249</v>
      </c>
      <c r="C3008" s="223" t="s">
        <v>3260</v>
      </c>
      <c r="D3008" s="223" t="s">
        <v>333</v>
      </c>
      <c r="E3008" s="223">
        <v>20</v>
      </c>
      <c r="F3008" s="223">
        <v>7.02</v>
      </c>
      <c r="G3008" s="66" t="str">
        <f>IFERROR(VLOOKUP(B3008:B6048,'DOI TUONG'!$C$2:$E$1306,3,FALSE), "")</f>
        <v/>
      </c>
      <c r="H3008" s="66">
        <f t="shared" si="322"/>
        <v>0</v>
      </c>
      <c r="I3008" s="215">
        <f t="shared" si="323"/>
        <v>7.02</v>
      </c>
      <c r="J3008" s="223">
        <v>87</v>
      </c>
      <c r="K3008" s="66" t="str">
        <f t="shared" si="324"/>
        <v>Khá</v>
      </c>
      <c r="L3008" s="66">
        <f t="shared" si="325"/>
        <v>395000</v>
      </c>
      <c r="M3008" s="218" t="str">
        <f t="shared" si="326"/>
        <v/>
      </c>
      <c r="N3008" s="219" t="str">
        <f t="shared" si="327"/>
        <v/>
      </c>
      <c r="O3008" s="219">
        <f t="shared" si="328"/>
        <v>1</v>
      </c>
      <c r="Q3008" s="114">
        <v>1</v>
      </c>
    </row>
    <row r="3009" spans="1:17" ht="21.75" customHeight="1" x14ac:dyDescent="0.3">
      <c r="A3009" s="214">
        <f>SUBTOTAL(9,$Q$22:Q3008)+1</f>
        <v>2987</v>
      </c>
      <c r="B3009" s="223">
        <v>103120061</v>
      </c>
      <c r="C3009" s="223" t="s">
        <v>1783</v>
      </c>
      <c r="D3009" s="223" t="s">
        <v>42</v>
      </c>
      <c r="E3009" s="223">
        <v>15</v>
      </c>
      <c r="F3009" s="223">
        <v>7.02</v>
      </c>
      <c r="G3009" s="66" t="str">
        <f>IFERROR(VLOOKUP(B3009:B6049,'DOI TUONG'!$C$2:$E$1306,3,FALSE), "")</f>
        <v/>
      </c>
      <c r="H3009" s="66">
        <f t="shared" si="322"/>
        <v>0</v>
      </c>
      <c r="I3009" s="215">
        <f t="shared" si="323"/>
        <v>7.02</v>
      </c>
      <c r="J3009" s="223">
        <v>87</v>
      </c>
      <c r="K3009" s="66" t="str">
        <f t="shared" si="324"/>
        <v>Khá</v>
      </c>
      <c r="L3009" s="66">
        <f t="shared" si="325"/>
        <v>395000</v>
      </c>
      <c r="M3009" s="218" t="str">
        <f t="shared" si="326"/>
        <v/>
      </c>
      <c r="N3009" s="219" t="str">
        <f t="shared" si="327"/>
        <v/>
      </c>
      <c r="O3009" s="219">
        <f t="shared" si="328"/>
        <v>1</v>
      </c>
      <c r="Q3009" s="114">
        <v>1</v>
      </c>
    </row>
    <row r="3010" spans="1:17" ht="21.75" customHeight="1" x14ac:dyDescent="0.3">
      <c r="A3010" s="214">
        <f>SUBTOTAL(9,$Q$22:Q3009)+1</f>
        <v>2988</v>
      </c>
      <c r="B3010" s="223">
        <v>103140161</v>
      </c>
      <c r="C3010" s="223" t="s">
        <v>3302</v>
      </c>
      <c r="D3010" s="223" t="s">
        <v>1786</v>
      </c>
      <c r="E3010" s="223">
        <v>16</v>
      </c>
      <c r="F3010" s="223">
        <v>7.02</v>
      </c>
      <c r="G3010" s="66" t="str">
        <f>IFERROR(VLOOKUP(B3010:B6050,'DOI TUONG'!$C$2:$E$1306,3,FALSE), "")</f>
        <v/>
      </c>
      <c r="H3010" s="66">
        <f t="shared" si="322"/>
        <v>0</v>
      </c>
      <c r="I3010" s="215">
        <f t="shared" si="323"/>
        <v>7.02</v>
      </c>
      <c r="J3010" s="223">
        <v>86</v>
      </c>
      <c r="K3010" s="66" t="str">
        <f t="shared" si="324"/>
        <v>Khá</v>
      </c>
      <c r="L3010" s="66">
        <f t="shared" si="325"/>
        <v>395000</v>
      </c>
      <c r="M3010" s="218" t="str">
        <f t="shared" si="326"/>
        <v/>
      </c>
      <c r="N3010" s="219" t="str">
        <f t="shared" si="327"/>
        <v/>
      </c>
      <c r="O3010" s="219">
        <f t="shared" si="328"/>
        <v>1</v>
      </c>
      <c r="Q3010" s="114">
        <v>1</v>
      </c>
    </row>
    <row r="3011" spans="1:17" ht="21.75" customHeight="1" x14ac:dyDescent="0.3">
      <c r="A3011" s="214">
        <f>SUBTOTAL(9,$Q$22:Q3010)+1</f>
        <v>2989</v>
      </c>
      <c r="B3011" s="223">
        <v>102140126</v>
      </c>
      <c r="C3011" s="223" t="s">
        <v>1169</v>
      </c>
      <c r="D3011" s="223" t="s">
        <v>1806</v>
      </c>
      <c r="E3011" s="223">
        <v>17</v>
      </c>
      <c r="F3011" s="223">
        <v>7.02</v>
      </c>
      <c r="G3011" s="66" t="str">
        <f>IFERROR(VLOOKUP(B3011:B6051,'DOI TUONG'!$C$2:$E$1306,3,FALSE), "")</f>
        <v/>
      </c>
      <c r="H3011" s="66">
        <f t="shared" si="322"/>
        <v>0</v>
      </c>
      <c r="I3011" s="215">
        <f t="shared" si="323"/>
        <v>7.02</v>
      </c>
      <c r="J3011" s="223">
        <v>86</v>
      </c>
      <c r="K3011" s="66" t="str">
        <f t="shared" si="324"/>
        <v>Khá</v>
      </c>
      <c r="L3011" s="66">
        <f t="shared" si="325"/>
        <v>395000</v>
      </c>
      <c r="M3011" s="218" t="str">
        <f t="shared" si="326"/>
        <v/>
      </c>
      <c r="N3011" s="219" t="str">
        <f t="shared" si="327"/>
        <v/>
      </c>
      <c r="O3011" s="219">
        <f t="shared" si="328"/>
        <v>1</v>
      </c>
      <c r="Q3011" s="114">
        <v>1</v>
      </c>
    </row>
    <row r="3012" spans="1:17" ht="21.75" customHeight="1" x14ac:dyDescent="0.3">
      <c r="A3012" s="214">
        <f>SUBTOTAL(9,$Q$22:Q3011)+1</f>
        <v>2990</v>
      </c>
      <c r="B3012" s="223">
        <v>105130349</v>
      </c>
      <c r="C3012" s="223" t="s">
        <v>3543</v>
      </c>
      <c r="D3012" s="223" t="s">
        <v>84</v>
      </c>
      <c r="E3012" s="223">
        <v>18.5</v>
      </c>
      <c r="F3012" s="223">
        <v>7.02</v>
      </c>
      <c r="G3012" s="66" t="str">
        <f>IFERROR(VLOOKUP(B3012:B6052,'DOI TUONG'!$C$2:$E$1306,3,FALSE), "")</f>
        <v/>
      </c>
      <c r="H3012" s="66">
        <f t="shared" si="322"/>
        <v>0</v>
      </c>
      <c r="I3012" s="215">
        <f t="shared" si="323"/>
        <v>7.02</v>
      </c>
      <c r="J3012" s="223">
        <v>86</v>
      </c>
      <c r="K3012" s="66" t="str">
        <f t="shared" si="324"/>
        <v>Khá</v>
      </c>
      <c r="L3012" s="66">
        <f t="shared" si="325"/>
        <v>395000</v>
      </c>
      <c r="M3012" s="218" t="str">
        <f t="shared" si="326"/>
        <v/>
      </c>
      <c r="N3012" s="219" t="str">
        <f t="shared" si="327"/>
        <v/>
      </c>
      <c r="O3012" s="219">
        <f t="shared" si="328"/>
        <v>1</v>
      </c>
      <c r="Q3012" s="114">
        <v>1</v>
      </c>
    </row>
    <row r="3013" spans="1:17" ht="21.75" customHeight="1" x14ac:dyDescent="0.3">
      <c r="A3013" s="214">
        <f>SUBTOTAL(9,$Q$22:Q3012)+1</f>
        <v>2991</v>
      </c>
      <c r="B3013" s="223">
        <v>118140094</v>
      </c>
      <c r="C3013" s="223" t="s">
        <v>1422</v>
      </c>
      <c r="D3013" s="223" t="s">
        <v>2232</v>
      </c>
      <c r="E3013" s="223">
        <v>20</v>
      </c>
      <c r="F3013" s="223">
        <v>7.02</v>
      </c>
      <c r="G3013" s="66" t="str">
        <f>IFERROR(VLOOKUP(B3013:B6053,'DOI TUONG'!$C$2:$E$1306,3,FALSE), "")</f>
        <v/>
      </c>
      <c r="H3013" s="66">
        <f t="shared" si="322"/>
        <v>0</v>
      </c>
      <c r="I3013" s="215">
        <f t="shared" si="323"/>
        <v>7.02</v>
      </c>
      <c r="J3013" s="223">
        <v>85</v>
      </c>
      <c r="K3013" s="66" t="str">
        <f t="shared" si="324"/>
        <v>Khá</v>
      </c>
      <c r="L3013" s="66">
        <f t="shared" si="325"/>
        <v>395000</v>
      </c>
      <c r="M3013" s="218" t="str">
        <f t="shared" si="326"/>
        <v/>
      </c>
      <c r="N3013" s="219" t="str">
        <f t="shared" si="327"/>
        <v/>
      </c>
      <c r="O3013" s="219">
        <f t="shared" si="328"/>
        <v>1</v>
      </c>
      <c r="Q3013" s="114">
        <v>1</v>
      </c>
    </row>
    <row r="3014" spans="1:17" ht="21.75" customHeight="1" x14ac:dyDescent="0.3">
      <c r="A3014" s="214">
        <f>SUBTOTAL(9,$Q$22:Q3013)+1</f>
        <v>2992</v>
      </c>
      <c r="B3014" s="223">
        <v>105120435</v>
      </c>
      <c r="C3014" s="223" t="s">
        <v>1924</v>
      </c>
      <c r="D3014" s="223" t="s">
        <v>168</v>
      </c>
      <c r="E3014" s="223">
        <v>20</v>
      </c>
      <c r="F3014" s="223">
        <v>7.02</v>
      </c>
      <c r="G3014" s="66" t="str">
        <f>IFERROR(VLOOKUP(B3014:B6054,'DOI TUONG'!$C$2:$E$1306,3,FALSE), "")</f>
        <v/>
      </c>
      <c r="H3014" s="66">
        <f t="shared" si="322"/>
        <v>0</v>
      </c>
      <c r="I3014" s="215">
        <f t="shared" si="323"/>
        <v>7.02</v>
      </c>
      <c r="J3014" s="223">
        <v>83</v>
      </c>
      <c r="K3014" s="66" t="str">
        <f t="shared" si="324"/>
        <v>Khá</v>
      </c>
      <c r="L3014" s="66">
        <f t="shared" si="325"/>
        <v>395000</v>
      </c>
      <c r="M3014" s="218" t="str">
        <f t="shared" si="326"/>
        <v/>
      </c>
      <c r="N3014" s="219" t="str">
        <f t="shared" si="327"/>
        <v/>
      </c>
      <c r="O3014" s="219">
        <f t="shared" si="328"/>
        <v>1</v>
      </c>
      <c r="Q3014" s="114">
        <v>1</v>
      </c>
    </row>
    <row r="3015" spans="1:17" ht="21.75" customHeight="1" x14ac:dyDescent="0.3">
      <c r="A3015" s="214">
        <f>SUBTOTAL(9,$Q$22:Q3014)+1</f>
        <v>2993</v>
      </c>
      <c r="B3015" s="223">
        <v>105120285</v>
      </c>
      <c r="C3015" s="223" t="s">
        <v>1946</v>
      </c>
      <c r="D3015" s="223" t="s">
        <v>153</v>
      </c>
      <c r="E3015" s="223">
        <v>18</v>
      </c>
      <c r="F3015" s="223">
        <v>7.02</v>
      </c>
      <c r="G3015" s="66" t="str">
        <f>IFERROR(VLOOKUP(B3015:B6055,'DOI TUONG'!$C$2:$E$1306,3,FALSE), "")</f>
        <v/>
      </c>
      <c r="H3015" s="66">
        <f t="shared" si="322"/>
        <v>0</v>
      </c>
      <c r="I3015" s="215">
        <f t="shared" si="323"/>
        <v>7.02</v>
      </c>
      <c r="J3015" s="223">
        <v>83</v>
      </c>
      <c r="K3015" s="66" t="str">
        <f t="shared" si="324"/>
        <v>Khá</v>
      </c>
      <c r="L3015" s="66">
        <f t="shared" si="325"/>
        <v>395000</v>
      </c>
      <c r="M3015" s="218" t="str">
        <f t="shared" si="326"/>
        <v/>
      </c>
      <c r="N3015" s="219" t="str">
        <f t="shared" si="327"/>
        <v/>
      </c>
      <c r="O3015" s="219">
        <f t="shared" si="328"/>
        <v>1</v>
      </c>
      <c r="Q3015" s="114">
        <v>1</v>
      </c>
    </row>
    <row r="3016" spans="1:17" ht="21.75" customHeight="1" x14ac:dyDescent="0.3">
      <c r="A3016" s="214">
        <f>SUBTOTAL(9,$Q$22:Q3015)+1</f>
        <v>2994</v>
      </c>
      <c r="B3016" s="223">
        <v>110130016</v>
      </c>
      <c r="C3016" s="223" t="s">
        <v>2988</v>
      </c>
      <c r="D3016" s="223" t="s">
        <v>179</v>
      </c>
      <c r="E3016" s="223">
        <v>18.5</v>
      </c>
      <c r="F3016" s="223">
        <v>7.02</v>
      </c>
      <c r="G3016" s="66" t="str">
        <f>IFERROR(VLOOKUP(B3016:B6056,'DOI TUONG'!$C$2:$E$1306,3,FALSE), "")</f>
        <v/>
      </c>
      <c r="H3016" s="66">
        <f t="shared" si="322"/>
        <v>0</v>
      </c>
      <c r="I3016" s="215">
        <f t="shared" si="323"/>
        <v>7.02</v>
      </c>
      <c r="J3016" s="223">
        <v>83</v>
      </c>
      <c r="K3016" s="66" t="str">
        <f t="shared" si="324"/>
        <v>Khá</v>
      </c>
      <c r="L3016" s="66">
        <f t="shared" si="325"/>
        <v>395000</v>
      </c>
      <c r="M3016" s="218" t="str">
        <f t="shared" si="326"/>
        <v/>
      </c>
      <c r="N3016" s="219" t="str">
        <f t="shared" si="327"/>
        <v/>
      </c>
      <c r="O3016" s="219">
        <f t="shared" si="328"/>
        <v>1</v>
      </c>
      <c r="Q3016" s="114">
        <v>1</v>
      </c>
    </row>
    <row r="3017" spans="1:17" ht="21.75" customHeight="1" x14ac:dyDescent="0.3">
      <c r="A3017" s="214">
        <f>SUBTOTAL(9,$Q$22:Q3016)+1</f>
        <v>2995</v>
      </c>
      <c r="B3017" s="223">
        <v>109120132</v>
      </c>
      <c r="C3017" s="223" t="s">
        <v>3907</v>
      </c>
      <c r="D3017" s="223" t="s">
        <v>247</v>
      </c>
      <c r="E3017" s="223">
        <v>17</v>
      </c>
      <c r="F3017" s="223">
        <v>7.02</v>
      </c>
      <c r="G3017" s="66" t="str">
        <f>IFERROR(VLOOKUP(B3017:B6057,'DOI TUONG'!$C$2:$E$1306,3,FALSE), "")</f>
        <v/>
      </c>
      <c r="H3017" s="66">
        <f t="shared" si="322"/>
        <v>0</v>
      </c>
      <c r="I3017" s="215">
        <f t="shared" si="323"/>
        <v>7.02</v>
      </c>
      <c r="J3017" s="223">
        <v>82</v>
      </c>
      <c r="K3017" s="66" t="str">
        <f t="shared" si="324"/>
        <v>Khá</v>
      </c>
      <c r="L3017" s="66">
        <f t="shared" si="325"/>
        <v>395000</v>
      </c>
      <c r="M3017" s="218" t="str">
        <f t="shared" si="326"/>
        <v/>
      </c>
      <c r="N3017" s="219" t="str">
        <f t="shared" si="327"/>
        <v/>
      </c>
      <c r="O3017" s="219">
        <f t="shared" si="328"/>
        <v>1</v>
      </c>
      <c r="Q3017" s="114">
        <v>1</v>
      </c>
    </row>
    <row r="3018" spans="1:17" ht="21.75" customHeight="1" x14ac:dyDescent="0.3">
      <c r="A3018" s="214">
        <f>SUBTOTAL(9,$Q$22:Q3017)+1</f>
        <v>2996</v>
      </c>
      <c r="B3018" s="223">
        <v>106130035</v>
      </c>
      <c r="C3018" s="223" t="s">
        <v>1616</v>
      </c>
      <c r="D3018" s="223" t="s">
        <v>279</v>
      </c>
      <c r="E3018" s="223">
        <v>17</v>
      </c>
      <c r="F3018" s="223">
        <v>7.02</v>
      </c>
      <c r="G3018" s="66" t="str">
        <f>IFERROR(VLOOKUP(B3018:B6058,'DOI TUONG'!$C$2:$E$1306,3,FALSE), "")</f>
        <v/>
      </c>
      <c r="H3018" s="66">
        <f t="shared" si="322"/>
        <v>0</v>
      </c>
      <c r="I3018" s="215">
        <f t="shared" si="323"/>
        <v>7.02</v>
      </c>
      <c r="J3018" s="223">
        <v>81</v>
      </c>
      <c r="K3018" s="66" t="str">
        <f t="shared" si="324"/>
        <v>Khá</v>
      </c>
      <c r="L3018" s="66">
        <f t="shared" si="325"/>
        <v>395000</v>
      </c>
      <c r="M3018" s="218" t="str">
        <f t="shared" si="326"/>
        <v/>
      </c>
      <c r="N3018" s="219" t="str">
        <f t="shared" si="327"/>
        <v/>
      </c>
      <c r="O3018" s="219">
        <f t="shared" si="328"/>
        <v>1</v>
      </c>
      <c r="Q3018" s="114">
        <v>1</v>
      </c>
    </row>
    <row r="3019" spans="1:17" ht="21.75" customHeight="1" x14ac:dyDescent="0.3">
      <c r="A3019" s="214">
        <f>SUBTOTAL(9,$Q$22:Q3018)+1</f>
        <v>2997</v>
      </c>
      <c r="B3019" s="223">
        <v>109130111</v>
      </c>
      <c r="C3019" s="223" t="s">
        <v>3908</v>
      </c>
      <c r="D3019" s="223" t="s">
        <v>252</v>
      </c>
      <c r="E3019" s="223">
        <v>16.5</v>
      </c>
      <c r="F3019" s="223">
        <v>7.02</v>
      </c>
      <c r="G3019" s="66" t="str">
        <f>IFERROR(VLOOKUP(B3019:B6059,'DOI TUONG'!$C$2:$E$1306,3,FALSE), "")</f>
        <v/>
      </c>
      <c r="H3019" s="66">
        <f t="shared" si="322"/>
        <v>0</v>
      </c>
      <c r="I3019" s="215">
        <f t="shared" si="323"/>
        <v>7.02</v>
      </c>
      <c r="J3019" s="223">
        <v>81</v>
      </c>
      <c r="K3019" s="66" t="str">
        <f t="shared" si="324"/>
        <v>Khá</v>
      </c>
      <c r="L3019" s="66">
        <f t="shared" si="325"/>
        <v>395000</v>
      </c>
      <c r="M3019" s="218" t="str">
        <f t="shared" si="326"/>
        <v/>
      </c>
      <c r="N3019" s="219" t="str">
        <f t="shared" si="327"/>
        <v/>
      </c>
      <c r="O3019" s="219">
        <f t="shared" si="328"/>
        <v>1</v>
      </c>
      <c r="Q3019" s="114">
        <v>1</v>
      </c>
    </row>
    <row r="3020" spans="1:17" ht="21.75" customHeight="1" x14ac:dyDescent="0.3">
      <c r="A3020" s="214">
        <f>SUBTOTAL(9,$Q$22:Q3019)+1</f>
        <v>2998</v>
      </c>
      <c r="B3020" s="223">
        <v>110140116</v>
      </c>
      <c r="C3020" s="223" t="s">
        <v>2321</v>
      </c>
      <c r="D3020" s="223" t="s">
        <v>2296</v>
      </c>
      <c r="E3020" s="223">
        <v>17</v>
      </c>
      <c r="F3020" s="223">
        <v>7.02</v>
      </c>
      <c r="G3020" s="66" t="str">
        <f>IFERROR(VLOOKUP(B3020:B6060,'DOI TUONG'!$C$2:$E$1306,3,FALSE), "")</f>
        <v/>
      </c>
      <c r="H3020" s="66">
        <f t="shared" si="322"/>
        <v>0</v>
      </c>
      <c r="I3020" s="215">
        <f t="shared" si="323"/>
        <v>7.02</v>
      </c>
      <c r="J3020" s="223">
        <v>81</v>
      </c>
      <c r="K3020" s="66" t="str">
        <f t="shared" si="324"/>
        <v>Khá</v>
      </c>
      <c r="L3020" s="66">
        <f t="shared" si="325"/>
        <v>395000</v>
      </c>
      <c r="M3020" s="218" t="str">
        <f t="shared" si="326"/>
        <v/>
      </c>
      <c r="N3020" s="219" t="str">
        <f t="shared" si="327"/>
        <v/>
      </c>
      <c r="O3020" s="219">
        <f t="shared" si="328"/>
        <v>1</v>
      </c>
      <c r="Q3020" s="114">
        <v>1</v>
      </c>
    </row>
    <row r="3021" spans="1:17" ht="21.75" customHeight="1" x14ac:dyDescent="0.3">
      <c r="A3021" s="214">
        <f>SUBTOTAL(9,$Q$22:Q3020)+1</f>
        <v>2999</v>
      </c>
      <c r="B3021" s="223">
        <v>101130182</v>
      </c>
      <c r="C3021" s="223" t="s">
        <v>3261</v>
      </c>
      <c r="D3021" s="223" t="s">
        <v>62</v>
      </c>
      <c r="E3021" s="223">
        <v>19.5</v>
      </c>
      <c r="F3021" s="223">
        <v>7.02</v>
      </c>
      <c r="G3021" s="66" t="str">
        <f>IFERROR(VLOOKUP(B3021:B6061,'DOI TUONG'!$C$2:$E$1306,3,FALSE), "")</f>
        <v/>
      </c>
      <c r="H3021" s="66">
        <f t="shared" si="322"/>
        <v>0</v>
      </c>
      <c r="I3021" s="215">
        <f t="shared" si="323"/>
        <v>7.02</v>
      </c>
      <c r="J3021" s="223">
        <v>80</v>
      </c>
      <c r="K3021" s="66" t="str">
        <f t="shared" si="324"/>
        <v>Khá</v>
      </c>
      <c r="L3021" s="66">
        <f t="shared" si="325"/>
        <v>395000</v>
      </c>
      <c r="M3021" s="218" t="str">
        <f t="shared" si="326"/>
        <v/>
      </c>
      <c r="N3021" s="219" t="str">
        <f t="shared" si="327"/>
        <v/>
      </c>
      <c r="O3021" s="219">
        <f t="shared" si="328"/>
        <v>1</v>
      </c>
      <c r="Q3021" s="114">
        <v>1</v>
      </c>
    </row>
    <row r="3022" spans="1:17" ht="21.75" customHeight="1" x14ac:dyDescent="0.3">
      <c r="A3022" s="214">
        <f>SUBTOTAL(9,$Q$22:Q3021)+1</f>
        <v>3000</v>
      </c>
      <c r="B3022" s="223">
        <v>102140206</v>
      </c>
      <c r="C3022" s="223" t="s">
        <v>3413</v>
      </c>
      <c r="D3022" s="223" t="s">
        <v>1816</v>
      </c>
      <c r="E3022" s="223">
        <v>20</v>
      </c>
      <c r="F3022" s="223">
        <v>7.02</v>
      </c>
      <c r="G3022" s="66" t="str">
        <f>IFERROR(VLOOKUP(B3022:B6062,'DOI TUONG'!$C$2:$E$1306,3,FALSE), "")</f>
        <v/>
      </c>
      <c r="H3022" s="66">
        <f t="shared" si="322"/>
        <v>0</v>
      </c>
      <c r="I3022" s="215">
        <f t="shared" si="323"/>
        <v>7.02</v>
      </c>
      <c r="J3022" s="223">
        <v>80</v>
      </c>
      <c r="K3022" s="66" t="str">
        <f t="shared" si="324"/>
        <v>Khá</v>
      </c>
      <c r="L3022" s="66">
        <f t="shared" si="325"/>
        <v>395000</v>
      </c>
      <c r="M3022" s="218" t="str">
        <f t="shared" si="326"/>
        <v/>
      </c>
      <c r="N3022" s="219" t="str">
        <f t="shared" si="327"/>
        <v/>
      </c>
      <c r="O3022" s="219">
        <f t="shared" si="328"/>
        <v>1</v>
      </c>
      <c r="Q3022" s="114">
        <v>1</v>
      </c>
    </row>
    <row r="3023" spans="1:17" ht="21.75" customHeight="1" x14ac:dyDescent="0.3">
      <c r="A3023" s="214">
        <f>SUBTOTAL(9,$Q$22:Q3022)+1</f>
        <v>3001</v>
      </c>
      <c r="B3023" s="223">
        <v>106120034</v>
      </c>
      <c r="C3023" s="223" t="s">
        <v>3570</v>
      </c>
      <c r="D3023" s="223" t="s">
        <v>324</v>
      </c>
      <c r="E3023" s="223">
        <v>18</v>
      </c>
      <c r="F3023" s="223">
        <v>7.01</v>
      </c>
      <c r="G3023" s="66" t="str">
        <f>IFERROR(VLOOKUP(B3023:B6063,'DOI TUONG'!$C$2:$E$1306,3,FALSE), "")</f>
        <v/>
      </c>
      <c r="H3023" s="66">
        <f t="shared" si="322"/>
        <v>0</v>
      </c>
      <c r="I3023" s="215">
        <f t="shared" si="323"/>
        <v>7.01</v>
      </c>
      <c r="J3023" s="223">
        <v>90</v>
      </c>
      <c r="K3023" s="66" t="str">
        <f t="shared" si="324"/>
        <v>Khá</v>
      </c>
      <c r="L3023" s="66">
        <f t="shared" si="325"/>
        <v>395000</v>
      </c>
      <c r="M3023" s="218" t="str">
        <f t="shared" si="326"/>
        <v/>
      </c>
      <c r="N3023" s="219" t="str">
        <f t="shared" si="327"/>
        <v/>
      </c>
      <c r="O3023" s="219">
        <f t="shared" si="328"/>
        <v>1</v>
      </c>
      <c r="Q3023" s="114">
        <v>1</v>
      </c>
    </row>
    <row r="3024" spans="1:17" ht="21.75" customHeight="1" x14ac:dyDescent="0.3">
      <c r="A3024" s="214">
        <f>SUBTOTAL(9,$Q$22:Q3023)+1</f>
        <v>3002</v>
      </c>
      <c r="B3024" s="223">
        <v>121140034</v>
      </c>
      <c r="C3024" s="223" t="s">
        <v>3722</v>
      </c>
      <c r="D3024" s="223" t="s">
        <v>2118</v>
      </c>
      <c r="E3024" s="223">
        <v>16</v>
      </c>
      <c r="F3024" s="223">
        <v>7.01</v>
      </c>
      <c r="G3024" s="66" t="str">
        <f>IFERROR(VLOOKUP(B3024:B6064,'DOI TUONG'!$C$2:$E$1306,3,FALSE), "")</f>
        <v/>
      </c>
      <c r="H3024" s="66">
        <f t="shared" si="322"/>
        <v>0</v>
      </c>
      <c r="I3024" s="215">
        <f t="shared" si="323"/>
        <v>7.01</v>
      </c>
      <c r="J3024" s="223">
        <v>90</v>
      </c>
      <c r="K3024" s="66" t="str">
        <f t="shared" si="324"/>
        <v>Khá</v>
      </c>
      <c r="L3024" s="66">
        <f t="shared" si="325"/>
        <v>395000</v>
      </c>
      <c r="M3024" s="218" t="str">
        <f t="shared" si="326"/>
        <v/>
      </c>
      <c r="N3024" s="219" t="str">
        <f t="shared" si="327"/>
        <v/>
      </c>
      <c r="O3024" s="219">
        <f t="shared" si="328"/>
        <v>1</v>
      </c>
      <c r="Q3024" s="114">
        <v>1</v>
      </c>
    </row>
    <row r="3025" spans="1:17" ht="21.75" customHeight="1" x14ac:dyDescent="0.3">
      <c r="A3025" s="214">
        <f>SUBTOTAL(9,$Q$22:Q3024)+1</f>
        <v>3003</v>
      </c>
      <c r="B3025" s="223">
        <v>105140148</v>
      </c>
      <c r="C3025" s="223" t="s">
        <v>3544</v>
      </c>
      <c r="D3025" s="223" t="s">
        <v>1869</v>
      </c>
      <c r="E3025" s="223">
        <v>18</v>
      </c>
      <c r="F3025" s="223">
        <v>7.01</v>
      </c>
      <c r="G3025" s="66" t="str">
        <f>IFERROR(VLOOKUP(B3025:B6065,'DOI TUONG'!$C$2:$E$1306,3,FALSE), "")</f>
        <v/>
      </c>
      <c r="H3025" s="66">
        <f t="shared" si="322"/>
        <v>0</v>
      </c>
      <c r="I3025" s="215">
        <f t="shared" si="323"/>
        <v>7.01</v>
      </c>
      <c r="J3025" s="223">
        <v>89</v>
      </c>
      <c r="K3025" s="66" t="str">
        <f t="shared" si="324"/>
        <v>Khá</v>
      </c>
      <c r="L3025" s="66">
        <f t="shared" si="325"/>
        <v>395000</v>
      </c>
      <c r="M3025" s="218" t="str">
        <f t="shared" si="326"/>
        <v/>
      </c>
      <c r="N3025" s="219" t="str">
        <f t="shared" si="327"/>
        <v/>
      </c>
      <c r="O3025" s="219">
        <f t="shared" si="328"/>
        <v>1</v>
      </c>
      <c r="Q3025" s="114">
        <v>1</v>
      </c>
    </row>
    <row r="3026" spans="1:17" ht="21.75" customHeight="1" x14ac:dyDescent="0.3">
      <c r="A3026" s="214">
        <f>SUBTOTAL(9,$Q$22:Q3025)+1</f>
        <v>3004</v>
      </c>
      <c r="B3026" s="223">
        <v>107110251</v>
      </c>
      <c r="C3026" s="223" t="s">
        <v>1620</v>
      </c>
      <c r="D3026" s="223" t="s">
        <v>162</v>
      </c>
      <c r="E3026" s="223">
        <v>19</v>
      </c>
      <c r="F3026" s="223">
        <v>7.01</v>
      </c>
      <c r="G3026" s="66" t="str">
        <f>IFERROR(VLOOKUP(B3026:B6066,'DOI TUONG'!$C$2:$E$1306,3,FALSE), "")</f>
        <v/>
      </c>
      <c r="H3026" s="66">
        <f t="shared" si="322"/>
        <v>0</v>
      </c>
      <c r="I3026" s="215">
        <f t="shared" si="323"/>
        <v>7.01</v>
      </c>
      <c r="J3026" s="223">
        <v>88</v>
      </c>
      <c r="K3026" s="66" t="str">
        <f t="shared" si="324"/>
        <v>Khá</v>
      </c>
      <c r="L3026" s="66">
        <f t="shared" si="325"/>
        <v>395000</v>
      </c>
      <c r="M3026" s="218" t="str">
        <f t="shared" si="326"/>
        <v/>
      </c>
      <c r="N3026" s="219" t="str">
        <f t="shared" si="327"/>
        <v/>
      </c>
      <c r="O3026" s="219">
        <f t="shared" si="328"/>
        <v>1</v>
      </c>
      <c r="Q3026" s="114">
        <v>1</v>
      </c>
    </row>
    <row r="3027" spans="1:17" ht="21.75" customHeight="1" x14ac:dyDescent="0.3">
      <c r="A3027" s="214">
        <f>SUBTOTAL(9,$Q$22:Q3026)+1</f>
        <v>3005</v>
      </c>
      <c r="B3027" s="223">
        <v>103130005</v>
      </c>
      <c r="C3027" s="223" t="s">
        <v>3303</v>
      </c>
      <c r="D3027" s="223" t="s">
        <v>207</v>
      </c>
      <c r="E3027" s="223">
        <v>18</v>
      </c>
      <c r="F3027" s="223">
        <v>7.01</v>
      </c>
      <c r="G3027" s="66" t="str">
        <f>IFERROR(VLOOKUP(B3027:B6067,'DOI TUONG'!$C$2:$E$1306,3,FALSE), "")</f>
        <v/>
      </c>
      <c r="H3027" s="66">
        <f t="shared" si="322"/>
        <v>0</v>
      </c>
      <c r="I3027" s="215">
        <f t="shared" si="323"/>
        <v>7.01</v>
      </c>
      <c r="J3027" s="223">
        <v>87</v>
      </c>
      <c r="K3027" s="66" t="str">
        <f t="shared" si="324"/>
        <v>Khá</v>
      </c>
      <c r="L3027" s="66">
        <f t="shared" si="325"/>
        <v>395000</v>
      </c>
      <c r="M3027" s="218" t="str">
        <f t="shared" si="326"/>
        <v/>
      </c>
      <c r="N3027" s="219" t="str">
        <f t="shared" si="327"/>
        <v/>
      </c>
      <c r="O3027" s="219">
        <f t="shared" si="328"/>
        <v>1</v>
      </c>
      <c r="Q3027" s="114">
        <v>1</v>
      </c>
    </row>
    <row r="3028" spans="1:17" ht="21.75" customHeight="1" x14ac:dyDescent="0.3">
      <c r="A3028" s="214">
        <f>SUBTOTAL(9,$Q$22:Q3027)+1</f>
        <v>3006</v>
      </c>
      <c r="B3028" s="223">
        <v>107120169</v>
      </c>
      <c r="C3028" s="223" t="s">
        <v>3691</v>
      </c>
      <c r="D3028" s="223" t="s">
        <v>29</v>
      </c>
      <c r="E3028" s="223">
        <v>16</v>
      </c>
      <c r="F3028" s="223">
        <v>7.01</v>
      </c>
      <c r="G3028" s="66" t="str">
        <f>IFERROR(VLOOKUP(B3028:B6068,'DOI TUONG'!$C$2:$E$1306,3,FALSE), "")</f>
        <v/>
      </c>
      <c r="H3028" s="66">
        <f t="shared" si="322"/>
        <v>0</v>
      </c>
      <c r="I3028" s="215">
        <f t="shared" si="323"/>
        <v>7.01</v>
      </c>
      <c r="J3028" s="223">
        <v>87</v>
      </c>
      <c r="K3028" s="66" t="str">
        <f t="shared" si="324"/>
        <v>Khá</v>
      </c>
      <c r="L3028" s="66">
        <f t="shared" si="325"/>
        <v>395000</v>
      </c>
      <c r="M3028" s="218" t="str">
        <f t="shared" si="326"/>
        <v/>
      </c>
      <c r="N3028" s="219" t="str">
        <f t="shared" si="327"/>
        <v/>
      </c>
      <c r="O3028" s="219">
        <f t="shared" si="328"/>
        <v>1</v>
      </c>
      <c r="Q3028" s="114">
        <v>1</v>
      </c>
    </row>
    <row r="3029" spans="1:17" ht="21.75" customHeight="1" x14ac:dyDescent="0.3">
      <c r="A3029" s="214">
        <f>SUBTOTAL(9,$Q$22:Q3028)+1</f>
        <v>3007</v>
      </c>
      <c r="B3029" s="223">
        <v>107130046</v>
      </c>
      <c r="C3029" s="223" t="s">
        <v>2055</v>
      </c>
      <c r="D3029" s="223" t="s">
        <v>773</v>
      </c>
      <c r="E3029" s="223">
        <v>16</v>
      </c>
      <c r="F3029" s="223">
        <v>7.01</v>
      </c>
      <c r="G3029" s="66" t="str">
        <f>IFERROR(VLOOKUP(B3029:B6069,'DOI TUONG'!$C$2:$E$1306,3,FALSE), "")</f>
        <v/>
      </c>
      <c r="H3029" s="66">
        <f t="shared" si="322"/>
        <v>0</v>
      </c>
      <c r="I3029" s="215">
        <f t="shared" si="323"/>
        <v>7.01</v>
      </c>
      <c r="J3029" s="223">
        <v>87</v>
      </c>
      <c r="K3029" s="66" t="str">
        <f t="shared" si="324"/>
        <v>Khá</v>
      </c>
      <c r="L3029" s="66">
        <f t="shared" si="325"/>
        <v>395000</v>
      </c>
      <c r="M3029" s="218" t="str">
        <f t="shared" si="326"/>
        <v/>
      </c>
      <c r="N3029" s="219" t="str">
        <f t="shared" si="327"/>
        <v/>
      </c>
      <c r="O3029" s="219">
        <f t="shared" si="328"/>
        <v>1</v>
      </c>
      <c r="Q3029" s="114">
        <v>1</v>
      </c>
    </row>
    <row r="3030" spans="1:17" ht="21.75" customHeight="1" x14ac:dyDescent="0.3">
      <c r="A3030" s="214">
        <f>SUBTOTAL(9,$Q$22:Q3029)+1</f>
        <v>3008</v>
      </c>
      <c r="B3030" s="223">
        <v>118120149</v>
      </c>
      <c r="C3030" s="223" t="s">
        <v>3858</v>
      </c>
      <c r="D3030" s="223" t="s">
        <v>166</v>
      </c>
      <c r="E3030" s="223">
        <v>19</v>
      </c>
      <c r="F3030" s="223">
        <v>7.01</v>
      </c>
      <c r="G3030" s="66" t="str">
        <f>IFERROR(VLOOKUP(B3030:B6070,'DOI TUONG'!$C$2:$E$1306,3,FALSE), "")</f>
        <v/>
      </c>
      <c r="H3030" s="66">
        <f t="shared" ref="H3030:H3061" si="329">IF(G3030="UV ĐT",0.3, 0)+IF(G3030="UV HSV", 0.3, 0)+IF(G3030="PBT LCĐ", 0.3,0)+ IF(G3030="UV LCĐ", 0.2, 0)+IF(G3030="BT CĐ", 0.3,0)+ IF(G3030="PBT CĐ", 0.2,0)+ IF(G3030="CN CLB", 0.2,0)+ IF(G3030="CN DĐ", 0.2,0)+IF(G3030="TĐXK", 0.3, 0)+IF(G3030="PĐXK", 0.2, 0)+IF(G3030="LT", 0.3,0)+IF(G3030="LP", 0.2, 0)+IF(G3030="GK 0.2",0.2,0)+IF(G3030="GK 0.3", 0.3, 0)+IF(G3030="TB ĐD",0.3,0)+IF(G3030="PB ĐD",0.2,0)+IF(G3030="ĐT ĐTQ",0.3,0)+IF(G3030="ĐP ĐTQ",0.2,0)</f>
        <v>0</v>
      </c>
      <c r="I3030" s="215">
        <f t="shared" ref="I3030:I3061" si="330">F3030+H3030</f>
        <v>7.01</v>
      </c>
      <c r="J3030" s="223">
        <v>86</v>
      </c>
      <c r="K3030" s="66" t="str">
        <f t="shared" ref="K3030:K3061" si="331">IF(AND(I3030&gt;=9,J3030&gt;=90), "Xuất sắc", IF(AND(I3030&gt;=8,J3030&gt;=80), "Giỏi", "Khá"))</f>
        <v>Khá</v>
      </c>
      <c r="L3030" s="66">
        <f t="shared" ref="L3030:L3061" si="332">IF(K3030="Xuất sắc", 500000, IF(K3030="Giỏi", 450000, 395000))</f>
        <v>395000</v>
      </c>
      <c r="M3030" s="218" t="str">
        <f t="shared" si="326"/>
        <v/>
      </c>
      <c r="N3030" s="219" t="str">
        <f t="shared" si="327"/>
        <v/>
      </c>
      <c r="O3030" s="219">
        <f t="shared" si="328"/>
        <v>1</v>
      </c>
      <c r="Q3030" s="114">
        <v>1</v>
      </c>
    </row>
    <row r="3031" spans="1:17" ht="21.75" customHeight="1" x14ac:dyDescent="0.3">
      <c r="A3031" s="214">
        <f>SUBTOTAL(9,$Q$22:Q3030)+1</f>
        <v>3009</v>
      </c>
      <c r="B3031" s="223">
        <v>109120349</v>
      </c>
      <c r="C3031" s="223" t="s">
        <v>3909</v>
      </c>
      <c r="D3031" s="223" t="s">
        <v>99</v>
      </c>
      <c r="E3031" s="223">
        <v>19</v>
      </c>
      <c r="F3031" s="223">
        <v>7.01</v>
      </c>
      <c r="G3031" s="66" t="str">
        <f>IFERROR(VLOOKUP(B3031:B6071,'DOI TUONG'!$C$2:$E$1306,3,FALSE), "")</f>
        <v/>
      </c>
      <c r="H3031" s="66">
        <f t="shared" si="329"/>
        <v>0</v>
      </c>
      <c r="I3031" s="215">
        <f t="shared" si="330"/>
        <v>7.01</v>
      </c>
      <c r="J3031" s="223">
        <v>86</v>
      </c>
      <c r="K3031" s="66" t="str">
        <f t="shared" si="331"/>
        <v>Khá</v>
      </c>
      <c r="L3031" s="66">
        <f t="shared" si="332"/>
        <v>395000</v>
      </c>
      <c r="M3031" s="218" t="str">
        <f t="shared" si="326"/>
        <v/>
      </c>
      <c r="N3031" s="219" t="str">
        <f t="shared" si="327"/>
        <v/>
      </c>
      <c r="O3031" s="219">
        <f t="shared" si="328"/>
        <v>1</v>
      </c>
      <c r="Q3031" s="114">
        <v>1</v>
      </c>
    </row>
    <row r="3032" spans="1:17" ht="21.75" customHeight="1" x14ac:dyDescent="0.3">
      <c r="A3032" s="214">
        <f>SUBTOTAL(9,$Q$22:Q3031)+1</f>
        <v>3010</v>
      </c>
      <c r="B3032" s="223">
        <v>109140083</v>
      </c>
      <c r="C3032" s="223" t="s">
        <v>3910</v>
      </c>
      <c r="D3032" s="223" t="s">
        <v>2273</v>
      </c>
      <c r="E3032" s="223">
        <v>24</v>
      </c>
      <c r="F3032" s="223">
        <v>7.01</v>
      </c>
      <c r="G3032" s="66" t="str">
        <f>IFERROR(VLOOKUP(B3032:B6072,'DOI TUONG'!$C$2:$E$1306,3,FALSE), "")</f>
        <v/>
      </c>
      <c r="H3032" s="66">
        <f t="shared" si="329"/>
        <v>0</v>
      </c>
      <c r="I3032" s="215">
        <f t="shared" si="330"/>
        <v>7.01</v>
      </c>
      <c r="J3032" s="223">
        <v>86</v>
      </c>
      <c r="K3032" s="66" t="str">
        <f t="shared" si="331"/>
        <v>Khá</v>
      </c>
      <c r="L3032" s="66">
        <f t="shared" si="332"/>
        <v>395000</v>
      </c>
      <c r="M3032" s="218" t="str">
        <f t="shared" si="326"/>
        <v/>
      </c>
      <c r="N3032" s="219" t="str">
        <f t="shared" si="327"/>
        <v/>
      </c>
      <c r="O3032" s="219">
        <f t="shared" si="328"/>
        <v>1</v>
      </c>
      <c r="Q3032" s="114">
        <v>1</v>
      </c>
    </row>
    <row r="3033" spans="1:17" ht="21.75" customHeight="1" x14ac:dyDescent="0.3">
      <c r="A3033" s="214">
        <f>SUBTOTAL(9,$Q$22:Q3032)+1</f>
        <v>3011</v>
      </c>
      <c r="B3033" s="223">
        <v>104120041</v>
      </c>
      <c r="C3033" s="223" t="s">
        <v>3135</v>
      </c>
      <c r="D3033" s="223" t="s">
        <v>392</v>
      </c>
      <c r="E3033" s="223">
        <v>15</v>
      </c>
      <c r="F3033" s="223">
        <v>7.01</v>
      </c>
      <c r="G3033" s="66" t="str">
        <f>IFERROR(VLOOKUP(B3033:B6073,'DOI TUONG'!$C$2:$E$1306,3,FALSE), "")</f>
        <v/>
      </c>
      <c r="H3033" s="66">
        <f t="shared" si="329"/>
        <v>0</v>
      </c>
      <c r="I3033" s="215">
        <f t="shared" si="330"/>
        <v>7.01</v>
      </c>
      <c r="J3033" s="223">
        <v>85</v>
      </c>
      <c r="K3033" s="66" t="str">
        <f t="shared" si="331"/>
        <v>Khá</v>
      </c>
      <c r="L3033" s="66">
        <f t="shared" si="332"/>
        <v>395000</v>
      </c>
      <c r="M3033" s="218" t="str">
        <f t="shared" si="326"/>
        <v/>
      </c>
      <c r="N3033" s="219" t="str">
        <f t="shared" si="327"/>
        <v/>
      </c>
      <c r="O3033" s="219">
        <f t="shared" si="328"/>
        <v>1</v>
      </c>
      <c r="Q3033" s="114">
        <v>1</v>
      </c>
    </row>
    <row r="3034" spans="1:17" ht="21.75" customHeight="1" x14ac:dyDescent="0.3">
      <c r="A3034" s="214">
        <f>SUBTOTAL(9,$Q$22:Q3033)+1</f>
        <v>3012</v>
      </c>
      <c r="B3034" s="223">
        <v>105130079</v>
      </c>
      <c r="C3034" s="223" t="s">
        <v>3545</v>
      </c>
      <c r="D3034" s="223" t="s">
        <v>369</v>
      </c>
      <c r="E3034" s="223">
        <v>15.5</v>
      </c>
      <c r="F3034" s="223">
        <v>7.01</v>
      </c>
      <c r="G3034" s="66" t="str">
        <f>IFERROR(VLOOKUP(B3034:B6074,'DOI TUONG'!$C$2:$E$1306,3,FALSE), "")</f>
        <v/>
      </c>
      <c r="H3034" s="66">
        <f t="shared" si="329"/>
        <v>0</v>
      </c>
      <c r="I3034" s="215">
        <f t="shared" si="330"/>
        <v>7.01</v>
      </c>
      <c r="J3034" s="223">
        <v>85</v>
      </c>
      <c r="K3034" s="66" t="str">
        <f t="shared" si="331"/>
        <v>Khá</v>
      </c>
      <c r="L3034" s="66">
        <f t="shared" si="332"/>
        <v>395000</v>
      </c>
      <c r="M3034" s="218" t="str">
        <f t="shared" si="326"/>
        <v/>
      </c>
      <c r="N3034" s="219" t="str">
        <f t="shared" si="327"/>
        <v/>
      </c>
      <c r="O3034" s="219">
        <f t="shared" si="328"/>
        <v>1</v>
      </c>
      <c r="Q3034" s="114">
        <v>1</v>
      </c>
    </row>
    <row r="3035" spans="1:17" ht="21.75" customHeight="1" x14ac:dyDescent="0.3">
      <c r="A3035" s="214">
        <f>SUBTOTAL(9,$Q$22:Q3034)+1</f>
        <v>3013</v>
      </c>
      <c r="B3035" s="223">
        <v>110130106</v>
      </c>
      <c r="C3035" s="223" t="s">
        <v>1574</v>
      </c>
      <c r="D3035" s="223" t="s">
        <v>303</v>
      </c>
      <c r="E3035" s="223">
        <v>16.5</v>
      </c>
      <c r="F3035" s="223">
        <v>7.01</v>
      </c>
      <c r="G3035" s="66" t="str">
        <f>IFERROR(VLOOKUP(B3035:B6075,'DOI TUONG'!$C$2:$E$1306,3,FALSE), "")</f>
        <v/>
      </c>
      <c r="H3035" s="66">
        <f t="shared" si="329"/>
        <v>0</v>
      </c>
      <c r="I3035" s="215">
        <f t="shared" si="330"/>
        <v>7.01</v>
      </c>
      <c r="J3035" s="223">
        <v>85</v>
      </c>
      <c r="K3035" s="66" t="str">
        <f t="shared" si="331"/>
        <v>Khá</v>
      </c>
      <c r="L3035" s="66">
        <f t="shared" si="332"/>
        <v>395000</v>
      </c>
      <c r="M3035" s="218" t="str">
        <f t="shared" si="326"/>
        <v/>
      </c>
      <c r="N3035" s="219" t="str">
        <f t="shared" si="327"/>
        <v/>
      </c>
      <c r="O3035" s="219">
        <f t="shared" si="328"/>
        <v>1</v>
      </c>
      <c r="Q3035" s="114">
        <v>1</v>
      </c>
    </row>
    <row r="3036" spans="1:17" ht="21.75" customHeight="1" x14ac:dyDescent="0.3">
      <c r="A3036" s="214">
        <f>SUBTOTAL(9,$Q$22:Q3035)+1</f>
        <v>3014</v>
      </c>
      <c r="B3036" s="223">
        <v>105140295</v>
      </c>
      <c r="C3036" s="223" t="s">
        <v>3546</v>
      </c>
      <c r="D3036" s="223" t="s">
        <v>1893</v>
      </c>
      <c r="E3036" s="223">
        <v>16</v>
      </c>
      <c r="F3036" s="223">
        <v>7.01</v>
      </c>
      <c r="G3036" s="66" t="str">
        <f>IFERROR(VLOOKUP(B3036:B6076,'DOI TUONG'!$C$2:$E$1306,3,FALSE), "")</f>
        <v/>
      </c>
      <c r="H3036" s="66">
        <f t="shared" si="329"/>
        <v>0</v>
      </c>
      <c r="I3036" s="215">
        <f t="shared" si="330"/>
        <v>7.01</v>
      </c>
      <c r="J3036" s="223">
        <v>84</v>
      </c>
      <c r="K3036" s="66" t="str">
        <f t="shared" si="331"/>
        <v>Khá</v>
      </c>
      <c r="L3036" s="66">
        <f t="shared" si="332"/>
        <v>395000</v>
      </c>
      <c r="M3036" s="218" t="str">
        <f t="shared" ref="M3036:M3061" si="333">IF(K3036="Xuất sắc",1,"")</f>
        <v/>
      </c>
      <c r="N3036" s="219" t="str">
        <f t="shared" ref="N3036:N3061" si="334">IF(K3036="Giỏi",1,"")</f>
        <v/>
      </c>
      <c r="O3036" s="219">
        <f t="shared" ref="O3036:O3061" si="335">IF(K3036="Khá",1,"")</f>
        <v>1</v>
      </c>
      <c r="Q3036" s="114">
        <v>1</v>
      </c>
    </row>
    <row r="3037" spans="1:17" ht="21.75" customHeight="1" x14ac:dyDescent="0.3">
      <c r="A3037" s="214">
        <f>SUBTOTAL(9,$Q$22:Q3036)+1</f>
        <v>3015</v>
      </c>
      <c r="B3037" s="223">
        <v>106110068</v>
      </c>
      <c r="C3037" s="223" t="s">
        <v>1983</v>
      </c>
      <c r="D3037" s="223" t="s">
        <v>335</v>
      </c>
      <c r="E3037" s="223">
        <v>17</v>
      </c>
      <c r="F3037" s="223">
        <v>7.01</v>
      </c>
      <c r="G3037" s="66" t="str">
        <f>IFERROR(VLOOKUP(B3037:B6077,'DOI TUONG'!$C$2:$E$1306,3,FALSE), "")</f>
        <v/>
      </c>
      <c r="H3037" s="66">
        <f t="shared" si="329"/>
        <v>0</v>
      </c>
      <c r="I3037" s="215">
        <f t="shared" si="330"/>
        <v>7.01</v>
      </c>
      <c r="J3037" s="223">
        <v>84</v>
      </c>
      <c r="K3037" s="66" t="str">
        <f t="shared" si="331"/>
        <v>Khá</v>
      </c>
      <c r="L3037" s="66">
        <f t="shared" si="332"/>
        <v>395000</v>
      </c>
      <c r="M3037" s="218" t="str">
        <f t="shared" si="333"/>
        <v/>
      </c>
      <c r="N3037" s="219" t="str">
        <f t="shared" si="334"/>
        <v/>
      </c>
      <c r="O3037" s="219">
        <f t="shared" si="335"/>
        <v>1</v>
      </c>
      <c r="Q3037" s="114">
        <v>1</v>
      </c>
    </row>
    <row r="3038" spans="1:17" ht="21.75" customHeight="1" x14ac:dyDescent="0.3">
      <c r="A3038" s="214">
        <f>SUBTOTAL(9,$Q$22:Q3037)+1</f>
        <v>3016</v>
      </c>
      <c r="B3038" s="223">
        <v>103120117</v>
      </c>
      <c r="C3038" s="223" t="s">
        <v>1394</v>
      </c>
      <c r="D3038" s="223" t="s">
        <v>55</v>
      </c>
      <c r="E3038" s="223">
        <v>16</v>
      </c>
      <c r="F3038" s="223">
        <v>7.01</v>
      </c>
      <c r="G3038" s="66" t="str">
        <f>IFERROR(VLOOKUP(B3038:B6078,'DOI TUONG'!$C$2:$E$1306,3,FALSE), "")</f>
        <v/>
      </c>
      <c r="H3038" s="66">
        <f t="shared" si="329"/>
        <v>0</v>
      </c>
      <c r="I3038" s="215">
        <f t="shared" si="330"/>
        <v>7.01</v>
      </c>
      <c r="J3038" s="223">
        <v>83</v>
      </c>
      <c r="K3038" s="66" t="str">
        <f t="shared" si="331"/>
        <v>Khá</v>
      </c>
      <c r="L3038" s="66">
        <f t="shared" si="332"/>
        <v>395000</v>
      </c>
      <c r="M3038" s="218" t="str">
        <f t="shared" si="333"/>
        <v/>
      </c>
      <c r="N3038" s="219" t="str">
        <f t="shared" si="334"/>
        <v/>
      </c>
      <c r="O3038" s="219">
        <f t="shared" si="335"/>
        <v>1</v>
      </c>
      <c r="Q3038" s="114">
        <v>1</v>
      </c>
    </row>
    <row r="3039" spans="1:17" ht="21.75" customHeight="1" x14ac:dyDescent="0.3">
      <c r="A3039" s="214">
        <f>SUBTOTAL(9,$Q$22:Q3038)+1</f>
        <v>3017</v>
      </c>
      <c r="B3039" s="223">
        <v>118140020</v>
      </c>
      <c r="C3039" s="223" t="s">
        <v>354</v>
      </c>
      <c r="D3039" s="223" t="s">
        <v>2183</v>
      </c>
      <c r="E3039" s="223">
        <v>20</v>
      </c>
      <c r="F3039" s="223">
        <v>7.01</v>
      </c>
      <c r="G3039" s="66" t="str">
        <f>IFERROR(VLOOKUP(B3039:B6079,'DOI TUONG'!$C$2:$E$1306,3,FALSE), "")</f>
        <v/>
      </c>
      <c r="H3039" s="66">
        <f t="shared" si="329"/>
        <v>0</v>
      </c>
      <c r="I3039" s="215">
        <f t="shared" si="330"/>
        <v>7.01</v>
      </c>
      <c r="J3039" s="223">
        <v>83</v>
      </c>
      <c r="K3039" s="66" t="str">
        <f t="shared" si="331"/>
        <v>Khá</v>
      </c>
      <c r="L3039" s="66">
        <f t="shared" si="332"/>
        <v>395000</v>
      </c>
      <c r="M3039" s="218" t="str">
        <f t="shared" si="333"/>
        <v/>
      </c>
      <c r="N3039" s="219" t="str">
        <f t="shared" si="334"/>
        <v/>
      </c>
      <c r="O3039" s="219">
        <f t="shared" si="335"/>
        <v>1</v>
      </c>
      <c r="Q3039" s="114">
        <v>1</v>
      </c>
    </row>
    <row r="3040" spans="1:17" ht="21.75" customHeight="1" x14ac:dyDescent="0.3">
      <c r="A3040" s="214">
        <f>SUBTOTAL(9,$Q$22:Q3039)+1</f>
        <v>3018</v>
      </c>
      <c r="B3040" s="223">
        <v>101140174</v>
      </c>
      <c r="C3040" s="223" t="s">
        <v>1735</v>
      </c>
      <c r="D3040" s="223" t="s">
        <v>1733</v>
      </c>
      <c r="E3040" s="223">
        <v>22</v>
      </c>
      <c r="F3040" s="223">
        <v>7.01</v>
      </c>
      <c r="G3040" s="66" t="str">
        <f>IFERROR(VLOOKUP(B3040:B6080,'DOI TUONG'!$C$2:$E$1306,3,FALSE), "")</f>
        <v/>
      </c>
      <c r="H3040" s="66">
        <f t="shared" si="329"/>
        <v>0</v>
      </c>
      <c r="I3040" s="215">
        <f t="shared" si="330"/>
        <v>7.01</v>
      </c>
      <c r="J3040" s="223">
        <v>82</v>
      </c>
      <c r="K3040" s="66" t="str">
        <f t="shared" si="331"/>
        <v>Khá</v>
      </c>
      <c r="L3040" s="66">
        <f t="shared" si="332"/>
        <v>395000</v>
      </c>
      <c r="M3040" s="218" t="str">
        <f t="shared" si="333"/>
        <v/>
      </c>
      <c r="N3040" s="219" t="str">
        <f t="shared" si="334"/>
        <v/>
      </c>
      <c r="O3040" s="219">
        <f t="shared" si="335"/>
        <v>1</v>
      </c>
      <c r="Q3040" s="114">
        <v>1</v>
      </c>
    </row>
    <row r="3041" spans="1:17" ht="21.75" customHeight="1" x14ac:dyDescent="0.3">
      <c r="A3041" s="214">
        <f>SUBTOTAL(9,$Q$22:Q3040)+1</f>
        <v>3019</v>
      </c>
      <c r="B3041" s="223">
        <v>105140258</v>
      </c>
      <c r="C3041" s="223" t="s">
        <v>3547</v>
      </c>
      <c r="D3041" s="223" t="s">
        <v>1922</v>
      </c>
      <c r="E3041" s="223">
        <v>17</v>
      </c>
      <c r="F3041" s="223">
        <v>7.01</v>
      </c>
      <c r="G3041" s="66" t="str">
        <f>IFERROR(VLOOKUP(B3041:B6081,'DOI TUONG'!$C$2:$E$1306,3,FALSE), "")</f>
        <v/>
      </c>
      <c r="H3041" s="66">
        <f t="shared" si="329"/>
        <v>0</v>
      </c>
      <c r="I3041" s="215">
        <f t="shared" si="330"/>
        <v>7.01</v>
      </c>
      <c r="J3041" s="223">
        <v>82</v>
      </c>
      <c r="K3041" s="66" t="str">
        <f t="shared" si="331"/>
        <v>Khá</v>
      </c>
      <c r="L3041" s="66">
        <f t="shared" si="332"/>
        <v>395000</v>
      </c>
      <c r="M3041" s="218" t="str">
        <f t="shared" si="333"/>
        <v/>
      </c>
      <c r="N3041" s="219" t="str">
        <f t="shared" si="334"/>
        <v/>
      </c>
      <c r="O3041" s="219">
        <f t="shared" si="335"/>
        <v>1</v>
      </c>
      <c r="Q3041" s="114">
        <v>1</v>
      </c>
    </row>
    <row r="3042" spans="1:17" ht="21.75" customHeight="1" x14ac:dyDescent="0.3">
      <c r="A3042" s="214">
        <f>SUBTOTAL(9,$Q$22:Q3041)+1</f>
        <v>3020</v>
      </c>
      <c r="B3042" s="223">
        <v>111130044</v>
      </c>
      <c r="C3042" s="223" t="s">
        <v>4034</v>
      </c>
      <c r="D3042" s="223" t="s">
        <v>260</v>
      </c>
      <c r="E3042" s="223">
        <v>19.5</v>
      </c>
      <c r="F3042" s="223">
        <v>7.01</v>
      </c>
      <c r="G3042" s="66" t="str">
        <f>IFERROR(VLOOKUP(B3042:B6082,'DOI TUONG'!$C$2:$E$1306,3,FALSE), "")</f>
        <v/>
      </c>
      <c r="H3042" s="66">
        <f t="shared" si="329"/>
        <v>0</v>
      </c>
      <c r="I3042" s="215">
        <f t="shared" si="330"/>
        <v>7.01</v>
      </c>
      <c r="J3042" s="223">
        <v>82</v>
      </c>
      <c r="K3042" s="66" t="str">
        <f t="shared" si="331"/>
        <v>Khá</v>
      </c>
      <c r="L3042" s="66">
        <f t="shared" si="332"/>
        <v>395000</v>
      </c>
      <c r="M3042" s="218" t="str">
        <f t="shared" si="333"/>
        <v/>
      </c>
      <c r="N3042" s="219" t="str">
        <f t="shared" si="334"/>
        <v/>
      </c>
      <c r="O3042" s="219">
        <f t="shared" si="335"/>
        <v>1</v>
      </c>
      <c r="Q3042" s="114">
        <v>1</v>
      </c>
    </row>
    <row r="3043" spans="1:17" ht="21.75" customHeight="1" x14ac:dyDescent="0.3">
      <c r="A3043" s="214">
        <f>SUBTOTAL(9,$Q$22:Q3042)+1</f>
        <v>3021</v>
      </c>
      <c r="B3043" s="223">
        <v>101110350</v>
      </c>
      <c r="C3043" s="223" t="s">
        <v>3262</v>
      </c>
      <c r="D3043" s="223" t="s">
        <v>140</v>
      </c>
      <c r="E3043" s="223">
        <v>23</v>
      </c>
      <c r="F3043" s="223">
        <v>7.01</v>
      </c>
      <c r="G3043" s="66" t="str">
        <f>IFERROR(VLOOKUP(B3043:B6083,'DOI TUONG'!$C$2:$E$1306,3,FALSE), "")</f>
        <v/>
      </c>
      <c r="H3043" s="66">
        <f t="shared" si="329"/>
        <v>0</v>
      </c>
      <c r="I3043" s="215">
        <f t="shared" si="330"/>
        <v>7.01</v>
      </c>
      <c r="J3043" s="223">
        <v>81</v>
      </c>
      <c r="K3043" s="66" t="str">
        <f t="shared" si="331"/>
        <v>Khá</v>
      </c>
      <c r="L3043" s="66">
        <f t="shared" si="332"/>
        <v>395000</v>
      </c>
      <c r="M3043" s="218" t="str">
        <f t="shared" si="333"/>
        <v/>
      </c>
      <c r="N3043" s="219" t="str">
        <f t="shared" si="334"/>
        <v/>
      </c>
      <c r="O3043" s="219">
        <f t="shared" si="335"/>
        <v>1</v>
      </c>
      <c r="Q3043" s="114">
        <v>1</v>
      </c>
    </row>
    <row r="3044" spans="1:17" ht="21.75" customHeight="1" x14ac:dyDescent="0.3">
      <c r="A3044" s="214">
        <f>SUBTOTAL(9,$Q$22:Q3043)+1</f>
        <v>3022</v>
      </c>
      <c r="B3044" s="223">
        <v>101130155</v>
      </c>
      <c r="C3044" s="223" t="s">
        <v>1758</v>
      </c>
      <c r="D3044" s="223" t="s">
        <v>62</v>
      </c>
      <c r="E3044" s="223">
        <v>22.5</v>
      </c>
      <c r="F3044" s="223">
        <v>7.01</v>
      </c>
      <c r="G3044" s="66" t="str">
        <f>IFERROR(VLOOKUP(B3044:B6084,'DOI TUONG'!$C$2:$E$1306,3,FALSE), "")</f>
        <v/>
      </c>
      <c r="H3044" s="66">
        <f t="shared" si="329"/>
        <v>0</v>
      </c>
      <c r="I3044" s="215">
        <f t="shared" si="330"/>
        <v>7.01</v>
      </c>
      <c r="J3044" s="223">
        <v>80</v>
      </c>
      <c r="K3044" s="66" t="str">
        <f t="shared" si="331"/>
        <v>Khá</v>
      </c>
      <c r="L3044" s="66">
        <f t="shared" si="332"/>
        <v>395000</v>
      </c>
      <c r="M3044" s="218" t="str">
        <f t="shared" si="333"/>
        <v/>
      </c>
      <c r="N3044" s="219" t="str">
        <f t="shared" si="334"/>
        <v/>
      </c>
      <c r="O3044" s="219">
        <f t="shared" si="335"/>
        <v>1</v>
      </c>
      <c r="Q3044" s="114">
        <v>1</v>
      </c>
    </row>
    <row r="3045" spans="1:17" ht="21.75" customHeight="1" x14ac:dyDescent="0.3">
      <c r="A3045" s="214">
        <f>SUBTOTAL(9,$Q$22:Q3044)+1</f>
        <v>3023</v>
      </c>
      <c r="B3045" s="223">
        <v>121120036</v>
      </c>
      <c r="C3045" s="223" t="s">
        <v>1687</v>
      </c>
      <c r="D3045" s="223" t="s">
        <v>229</v>
      </c>
      <c r="E3045" s="223">
        <v>19</v>
      </c>
      <c r="F3045" s="223">
        <v>7.01</v>
      </c>
      <c r="G3045" s="66" t="str">
        <f>IFERROR(VLOOKUP(B3045:B6085,'DOI TUONG'!$C$2:$E$1306,3,FALSE), "")</f>
        <v/>
      </c>
      <c r="H3045" s="66">
        <f t="shared" si="329"/>
        <v>0</v>
      </c>
      <c r="I3045" s="215">
        <f t="shared" si="330"/>
        <v>7.01</v>
      </c>
      <c r="J3045" s="223">
        <v>80</v>
      </c>
      <c r="K3045" s="66" t="str">
        <f t="shared" si="331"/>
        <v>Khá</v>
      </c>
      <c r="L3045" s="66">
        <f t="shared" si="332"/>
        <v>395000</v>
      </c>
      <c r="M3045" s="218" t="str">
        <f t="shared" si="333"/>
        <v/>
      </c>
      <c r="N3045" s="219" t="str">
        <f t="shared" si="334"/>
        <v/>
      </c>
      <c r="O3045" s="219">
        <f t="shared" si="335"/>
        <v>1</v>
      </c>
      <c r="Q3045" s="114">
        <v>1</v>
      </c>
    </row>
    <row r="3046" spans="1:17" ht="21.75" customHeight="1" x14ac:dyDescent="0.3">
      <c r="A3046" s="214">
        <f>SUBTOTAL(9,$Q$22:Q3045)+1</f>
        <v>3024</v>
      </c>
      <c r="B3046" s="223">
        <v>109110255</v>
      </c>
      <c r="C3046" s="223" t="s">
        <v>3911</v>
      </c>
      <c r="D3046" s="223" t="s">
        <v>40</v>
      </c>
      <c r="E3046" s="223">
        <v>18.5</v>
      </c>
      <c r="F3046" s="223">
        <v>7.01</v>
      </c>
      <c r="G3046" s="66" t="str">
        <f>IFERROR(VLOOKUP(B3046:B6086,'DOI TUONG'!$C$2:$E$1306,3,FALSE), "")</f>
        <v/>
      </c>
      <c r="H3046" s="66">
        <f t="shared" si="329"/>
        <v>0</v>
      </c>
      <c r="I3046" s="215">
        <f t="shared" si="330"/>
        <v>7.01</v>
      </c>
      <c r="J3046" s="223">
        <v>80</v>
      </c>
      <c r="K3046" s="66" t="str">
        <f t="shared" si="331"/>
        <v>Khá</v>
      </c>
      <c r="L3046" s="66">
        <f t="shared" si="332"/>
        <v>395000</v>
      </c>
      <c r="M3046" s="218" t="str">
        <f t="shared" si="333"/>
        <v/>
      </c>
      <c r="N3046" s="219" t="str">
        <f t="shared" si="334"/>
        <v/>
      </c>
      <c r="O3046" s="219">
        <f t="shared" si="335"/>
        <v>1</v>
      </c>
      <c r="Q3046" s="114">
        <v>1</v>
      </c>
    </row>
    <row r="3047" spans="1:17" ht="21.75" customHeight="1" x14ac:dyDescent="0.3">
      <c r="A3047" s="214">
        <f>SUBTOTAL(9,$Q$22:Q3046)+1</f>
        <v>3025</v>
      </c>
      <c r="B3047" s="223">
        <v>107120264</v>
      </c>
      <c r="C3047" s="223" t="s">
        <v>3692</v>
      </c>
      <c r="D3047" s="223" t="s">
        <v>77</v>
      </c>
      <c r="E3047" s="223">
        <v>19</v>
      </c>
      <c r="F3047" s="223">
        <v>7.01</v>
      </c>
      <c r="G3047" s="66" t="str">
        <f>IFERROR(VLOOKUP(B3047:B6087,'DOI TUONG'!$C$2:$E$1306,3,FALSE), "")</f>
        <v/>
      </c>
      <c r="H3047" s="66">
        <f t="shared" si="329"/>
        <v>0</v>
      </c>
      <c r="I3047" s="215">
        <f t="shared" si="330"/>
        <v>7.01</v>
      </c>
      <c r="J3047" s="223">
        <v>78</v>
      </c>
      <c r="K3047" s="66" t="str">
        <f t="shared" si="331"/>
        <v>Khá</v>
      </c>
      <c r="L3047" s="66">
        <f t="shared" si="332"/>
        <v>395000</v>
      </c>
      <c r="M3047" s="218" t="str">
        <f t="shared" si="333"/>
        <v/>
      </c>
      <c r="N3047" s="219" t="str">
        <f t="shared" si="334"/>
        <v/>
      </c>
      <c r="O3047" s="219">
        <f t="shared" si="335"/>
        <v>1</v>
      </c>
      <c r="Q3047" s="114">
        <v>1</v>
      </c>
    </row>
    <row r="3048" spans="1:17" ht="21.75" customHeight="1" x14ac:dyDescent="0.3">
      <c r="A3048" s="214">
        <f>SUBTOTAL(9,$Q$22:Q3047)+1</f>
        <v>3026</v>
      </c>
      <c r="B3048" s="223">
        <v>118130203</v>
      </c>
      <c r="C3048" s="223" t="s">
        <v>978</v>
      </c>
      <c r="D3048" s="223" t="s">
        <v>59</v>
      </c>
      <c r="E3048" s="223">
        <v>20</v>
      </c>
      <c r="F3048" s="223">
        <v>7</v>
      </c>
      <c r="G3048" s="66" t="str">
        <f>IFERROR(VLOOKUP(B3048:B6088,'DOI TUONG'!$C$2:$E$1306,3,FALSE), "")</f>
        <v/>
      </c>
      <c r="H3048" s="66">
        <f t="shared" si="329"/>
        <v>0</v>
      </c>
      <c r="I3048" s="215">
        <f t="shared" si="330"/>
        <v>7</v>
      </c>
      <c r="J3048" s="223">
        <v>88</v>
      </c>
      <c r="K3048" s="66" t="str">
        <f t="shared" si="331"/>
        <v>Khá</v>
      </c>
      <c r="L3048" s="66">
        <f t="shared" si="332"/>
        <v>395000</v>
      </c>
      <c r="M3048" s="218" t="str">
        <f t="shared" si="333"/>
        <v/>
      </c>
      <c r="N3048" s="219" t="str">
        <f t="shared" si="334"/>
        <v/>
      </c>
      <c r="O3048" s="219">
        <f t="shared" si="335"/>
        <v>1</v>
      </c>
      <c r="Q3048" s="114">
        <v>1</v>
      </c>
    </row>
    <row r="3049" spans="1:17" ht="21.75" customHeight="1" x14ac:dyDescent="0.3">
      <c r="A3049" s="214">
        <f>SUBTOTAL(9,$Q$22:Q3048)+1</f>
        <v>3027</v>
      </c>
      <c r="B3049" s="223">
        <v>106120145</v>
      </c>
      <c r="C3049" s="223" t="s">
        <v>3571</v>
      </c>
      <c r="D3049" s="223" t="s">
        <v>323</v>
      </c>
      <c r="E3049" s="223">
        <v>18</v>
      </c>
      <c r="F3049" s="223">
        <v>7</v>
      </c>
      <c r="G3049" s="66" t="str">
        <f>IFERROR(VLOOKUP(B3049:B6089,'DOI TUONG'!$C$2:$E$1306,3,FALSE), "")</f>
        <v/>
      </c>
      <c r="H3049" s="66">
        <f t="shared" si="329"/>
        <v>0</v>
      </c>
      <c r="I3049" s="215">
        <f t="shared" si="330"/>
        <v>7</v>
      </c>
      <c r="J3049" s="223">
        <v>87</v>
      </c>
      <c r="K3049" s="66" t="str">
        <f t="shared" si="331"/>
        <v>Khá</v>
      </c>
      <c r="L3049" s="66">
        <f t="shared" si="332"/>
        <v>395000</v>
      </c>
      <c r="M3049" s="218" t="str">
        <f t="shared" si="333"/>
        <v/>
      </c>
      <c r="N3049" s="219" t="str">
        <f t="shared" si="334"/>
        <v/>
      </c>
      <c r="O3049" s="219">
        <f t="shared" si="335"/>
        <v>1</v>
      </c>
      <c r="Q3049" s="114">
        <v>1</v>
      </c>
    </row>
    <row r="3050" spans="1:17" ht="21.75" customHeight="1" x14ac:dyDescent="0.3">
      <c r="A3050" s="214">
        <f>SUBTOTAL(9,$Q$22:Q3049)+1</f>
        <v>3028</v>
      </c>
      <c r="B3050" s="223">
        <v>107130060</v>
      </c>
      <c r="C3050" s="223" t="s">
        <v>3693</v>
      </c>
      <c r="D3050" s="223" t="s">
        <v>302</v>
      </c>
      <c r="E3050" s="223">
        <v>17</v>
      </c>
      <c r="F3050" s="223">
        <v>7</v>
      </c>
      <c r="G3050" s="66" t="str">
        <f>IFERROR(VLOOKUP(B3050:B6090,'DOI TUONG'!$C$2:$E$1306,3,FALSE), "")</f>
        <v/>
      </c>
      <c r="H3050" s="66">
        <f t="shared" si="329"/>
        <v>0</v>
      </c>
      <c r="I3050" s="215">
        <f t="shared" si="330"/>
        <v>7</v>
      </c>
      <c r="J3050" s="223">
        <v>87</v>
      </c>
      <c r="K3050" s="66" t="str">
        <f t="shared" si="331"/>
        <v>Khá</v>
      </c>
      <c r="L3050" s="66">
        <f t="shared" si="332"/>
        <v>395000</v>
      </c>
      <c r="M3050" s="218" t="str">
        <f t="shared" si="333"/>
        <v/>
      </c>
      <c r="N3050" s="219" t="str">
        <f t="shared" si="334"/>
        <v/>
      </c>
      <c r="O3050" s="219">
        <f t="shared" si="335"/>
        <v>1</v>
      </c>
      <c r="Q3050" s="114">
        <v>1</v>
      </c>
    </row>
    <row r="3051" spans="1:17" ht="21.75" customHeight="1" x14ac:dyDescent="0.3">
      <c r="A3051" s="214">
        <f>SUBTOTAL(9,$Q$22:Q3050)+1</f>
        <v>3029</v>
      </c>
      <c r="B3051" s="223">
        <v>118130091</v>
      </c>
      <c r="C3051" s="223" t="s">
        <v>1369</v>
      </c>
      <c r="D3051" s="223" t="s">
        <v>97</v>
      </c>
      <c r="E3051" s="223">
        <v>21</v>
      </c>
      <c r="F3051" s="223">
        <v>7</v>
      </c>
      <c r="G3051" s="66" t="str">
        <f>IFERROR(VLOOKUP(B3051:B6091,'DOI TUONG'!$C$2:$E$1306,3,FALSE), "")</f>
        <v/>
      </c>
      <c r="H3051" s="66">
        <f t="shared" si="329"/>
        <v>0</v>
      </c>
      <c r="I3051" s="215">
        <f t="shared" si="330"/>
        <v>7</v>
      </c>
      <c r="J3051" s="223">
        <v>86</v>
      </c>
      <c r="K3051" s="66" t="str">
        <f t="shared" si="331"/>
        <v>Khá</v>
      </c>
      <c r="L3051" s="66">
        <f t="shared" si="332"/>
        <v>395000</v>
      </c>
      <c r="M3051" s="218" t="str">
        <f t="shared" si="333"/>
        <v/>
      </c>
      <c r="N3051" s="219" t="str">
        <f t="shared" si="334"/>
        <v/>
      </c>
      <c r="O3051" s="219">
        <f t="shared" si="335"/>
        <v>1</v>
      </c>
      <c r="Q3051" s="114">
        <v>1</v>
      </c>
    </row>
    <row r="3052" spans="1:17" ht="21.75" customHeight="1" x14ac:dyDescent="0.3">
      <c r="A3052" s="214">
        <f>SUBTOTAL(9,$Q$22:Q3051)+1</f>
        <v>3030</v>
      </c>
      <c r="B3052" s="223">
        <v>110140178</v>
      </c>
      <c r="C3052" s="223" t="s">
        <v>4017</v>
      </c>
      <c r="D3052" s="223" t="s">
        <v>2300</v>
      </c>
      <c r="E3052" s="223">
        <v>17</v>
      </c>
      <c r="F3052" s="223">
        <v>7</v>
      </c>
      <c r="G3052" s="66" t="str">
        <f>IFERROR(VLOOKUP(B3052:B6092,'DOI TUONG'!$C$2:$E$1306,3,FALSE), "")</f>
        <v/>
      </c>
      <c r="H3052" s="66">
        <f t="shared" si="329"/>
        <v>0</v>
      </c>
      <c r="I3052" s="215">
        <f t="shared" si="330"/>
        <v>7</v>
      </c>
      <c r="J3052" s="223">
        <v>86</v>
      </c>
      <c r="K3052" s="66" t="str">
        <f t="shared" si="331"/>
        <v>Khá</v>
      </c>
      <c r="L3052" s="66">
        <f t="shared" si="332"/>
        <v>395000</v>
      </c>
      <c r="M3052" s="218" t="str">
        <f t="shared" si="333"/>
        <v/>
      </c>
      <c r="N3052" s="219" t="str">
        <f t="shared" si="334"/>
        <v/>
      </c>
      <c r="O3052" s="219">
        <f t="shared" si="335"/>
        <v>1</v>
      </c>
      <c r="Q3052" s="114">
        <v>1</v>
      </c>
    </row>
    <row r="3053" spans="1:17" ht="21.75" customHeight="1" x14ac:dyDescent="0.3">
      <c r="A3053" s="214">
        <f>SUBTOTAL(9,$Q$22:Q3052)+1</f>
        <v>3031</v>
      </c>
      <c r="B3053" s="223">
        <v>121130029</v>
      </c>
      <c r="C3053" s="223" t="s">
        <v>1475</v>
      </c>
      <c r="D3053" s="223" t="s">
        <v>134</v>
      </c>
      <c r="E3053" s="223">
        <v>16.5</v>
      </c>
      <c r="F3053" s="223">
        <v>7</v>
      </c>
      <c r="G3053" s="66" t="str">
        <f>IFERROR(VLOOKUP(B3053:B6093,'DOI TUONG'!$C$2:$E$1306,3,FALSE), "")</f>
        <v/>
      </c>
      <c r="H3053" s="66">
        <f t="shared" si="329"/>
        <v>0</v>
      </c>
      <c r="I3053" s="215">
        <f t="shared" si="330"/>
        <v>7</v>
      </c>
      <c r="J3053" s="223">
        <v>85</v>
      </c>
      <c r="K3053" s="66" t="str">
        <f t="shared" si="331"/>
        <v>Khá</v>
      </c>
      <c r="L3053" s="66">
        <f t="shared" si="332"/>
        <v>395000</v>
      </c>
      <c r="M3053" s="218" t="str">
        <f t="shared" si="333"/>
        <v/>
      </c>
      <c r="N3053" s="219" t="str">
        <f t="shared" si="334"/>
        <v/>
      </c>
      <c r="O3053" s="219">
        <f t="shared" si="335"/>
        <v>1</v>
      </c>
      <c r="Q3053" s="114">
        <v>1</v>
      </c>
    </row>
    <row r="3054" spans="1:17" ht="21.75" customHeight="1" x14ac:dyDescent="0.3">
      <c r="A3054" s="214">
        <f>SUBTOTAL(9,$Q$22:Q3053)+1</f>
        <v>3032</v>
      </c>
      <c r="B3054" s="223">
        <v>117140110</v>
      </c>
      <c r="C3054" s="223" t="s">
        <v>3773</v>
      </c>
      <c r="D3054" s="223" t="s">
        <v>2154</v>
      </c>
      <c r="E3054" s="223">
        <v>21</v>
      </c>
      <c r="F3054" s="223">
        <v>7</v>
      </c>
      <c r="G3054" s="66" t="str">
        <f>IFERROR(VLOOKUP(B3054:B6094,'DOI TUONG'!$C$2:$E$1306,3,FALSE), "")</f>
        <v/>
      </c>
      <c r="H3054" s="66">
        <f t="shared" si="329"/>
        <v>0</v>
      </c>
      <c r="I3054" s="215">
        <f t="shared" si="330"/>
        <v>7</v>
      </c>
      <c r="J3054" s="223">
        <v>85</v>
      </c>
      <c r="K3054" s="66" t="str">
        <f t="shared" si="331"/>
        <v>Khá</v>
      </c>
      <c r="L3054" s="66">
        <f t="shared" si="332"/>
        <v>395000</v>
      </c>
      <c r="M3054" s="218" t="str">
        <f t="shared" si="333"/>
        <v/>
      </c>
      <c r="N3054" s="219" t="str">
        <f t="shared" si="334"/>
        <v/>
      </c>
      <c r="O3054" s="219">
        <f t="shared" si="335"/>
        <v>1</v>
      </c>
      <c r="Q3054" s="114">
        <v>1</v>
      </c>
    </row>
    <row r="3055" spans="1:17" ht="21.75" customHeight="1" x14ac:dyDescent="0.3">
      <c r="A3055" s="214">
        <f>SUBTOTAL(9,$Q$22:Q3054)+1</f>
        <v>3033</v>
      </c>
      <c r="B3055" s="223">
        <v>118140016</v>
      </c>
      <c r="C3055" s="223" t="s">
        <v>3859</v>
      </c>
      <c r="D3055" s="223" t="s">
        <v>2183</v>
      </c>
      <c r="E3055" s="223">
        <v>20</v>
      </c>
      <c r="F3055" s="223">
        <v>7</v>
      </c>
      <c r="G3055" s="66" t="str">
        <f>IFERROR(VLOOKUP(B3055:B6095,'DOI TUONG'!$C$2:$E$1306,3,FALSE), "")</f>
        <v/>
      </c>
      <c r="H3055" s="66">
        <f t="shared" si="329"/>
        <v>0</v>
      </c>
      <c r="I3055" s="215">
        <f t="shared" si="330"/>
        <v>7</v>
      </c>
      <c r="J3055" s="223">
        <v>85</v>
      </c>
      <c r="K3055" s="66" t="str">
        <f t="shared" si="331"/>
        <v>Khá</v>
      </c>
      <c r="L3055" s="66">
        <f t="shared" si="332"/>
        <v>395000</v>
      </c>
      <c r="M3055" s="218" t="str">
        <f t="shared" si="333"/>
        <v/>
      </c>
      <c r="N3055" s="219" t="str">
        <f t="shared" si="334"/>
        <v/>
      </c>
      <c r="O3055" s="219">
        <f t="shared" si="335"/>
        <v>1</v>
      </c>
      <c r="Q3055" s="114">
        <v>1</v>
      </c>
    </row>
    <row r="3056" spans="1:17" ht="21.75" customHeight="1" x14ac:dyDescent="0.3">
      <c r="A3056" s="214">
        <f>SUBTOTAL(9,$Q$22:Q3055)+1</f>
        <v>3034</v>
      </c>
      <c r="B3056" s="223">
        <v>102110213</v>
      </c>
      <c r="C3056" s="223" t="s">
        <v>1853</v>
      </c>
      <c r="D3056" s="223" t="s">
        <v>205</v>
      </c>
      <c r="E3056" s="223">
        <v>16</v>
      </c>
      <c r="F3056" s="223">
        <v>7</v>
      </c>
      <c r="G3056" s="66" t="str">
        <f>IFERROR(VLOOKUP(B3056:B6096,'DOI TUONG'!$C$2:$E$1306,3,FALSE), "")</f>
        <v/>
      </c>
      <c r="H3056" s="66">
        <f t="shared" si="329"/>
        <v>0</v>
      </c>
      <c r="I3056" s="215">
        <f t="shared" si="330"/>
        <v>7</v>
      </c>
      <c r="J3056" s="223">
        <v>84</v>
      </c>
      <c r="K3056" s="66" t="str">
        <f t="shared" si="331"/>
        <v>Khá</v>
      </c>
      <c r="L3056" s="66">
        <f t="shared" si="332"/>
        <v>395000</v>
      </c>
      <c r="M3056" s="218" t="str">
        <f t="shared" si="333"/>
        <v/>
      </c>
      <c r="N3056" s="219" t="str">
        <f t="shared" si="334"/>
        <v/>
      </c>
      <c r="O3056" s="219">
        <f t="shared" si="335"/>
        <v>1</v>
      </c>
      <c r="Q3056" s="114">
        <v>1</v>
      </c>
    </row>
    <row r="3057" spans="1:17" ht="21.75" customHeight="1" x14ac:dyDescent="0.3">
      <c r="A3057" s="214">
        <f>SUBTOTAL(9,$Q$22:Q3056)+1</f>
        <v>3035</v>
      </c>
      <c r="B3057" s="223">
        <v>105140298</v>
      </c>
      <c r="C3057" s="223" t="s">
        <v>3548</v>
      </c>
      <c r="D3057" s="223" t="s">
        <v>1893</v>
      </c>
      <c r="E3057" s="223">
        <v>19</v>
      </c>
      <c r="F3057" s="223">
        <v>7</v>
      </c>
      <c r="G3057" s="66" t="str">
        <f>IFERROR(VLOOKUP(B3057:B6097,'DOI TUONG'!$C$2:$E$1306,3,FALSE), "")</f>
        <v/>
      </c>
      <c r="H3057" s="66">
        <f t="shared" si="329"/>
        <v>0</v>
      </c>
      <c r="I3057" s="215">
        <f t="shared" si="330"/>
        <v>7</v>
      </c>
      <c r="J3057" s="223">
        <v>84</v>
      </c>
      <c r="K3057" s="66" t="str">
        <f t="shared" si="331"/>
        <v>Khá</v>
      </c>
      <c r="L3057" s="66">
        <f t="shared" si="332"/>
        <v>395000</v>
      </c>
      <c r="M3057" s="218" t="str">
        <f t="shared" si="333"/>
        <v/>
      </c>
      <c r="N3057" s="219" t="str">
        <f t="shared" si="334"/>
        <v/>
      </c>
      <c r="O3057" s="219">
        <f t="shared" si="335"/>
        <v>1</v>
      </c>
      <c r="Q3057" s="114">
        <v>1</v>
      </c>
    </row>
    <row r="3058" spans="1:17" ht="21.75" customHeight="1" x14ac:dyDescent="0.3">
      <c r="A3058" s="214">
        <f>SUBTOTAL(9,$Q$22:Q3057)+1</f>
        <v>3036</v>
      </c>
      <c r="B3058" s="223">
        <v>107140029</v>
      </c>
      <c r="C3058" s="223" t="s">
        <v>3694</v>
      </c>
      <c r="D3058" s="223" t="s">
        <v>2063</v>
      </c>
      <c r="E3058" s="223">
        <v>19</v>
      </c>
      <c r="F3058" s="223">
        <v>7</v>
      </c>
      <c r="G3058" s="66" t="str">
        <f>IFERROR(VLOOKUP(B3058:B6098,'DOI TUONG'!$C$2:$E$1306,3,FALSE), "")</f>
        <v/>
      </c>
      <c r="H3058" s="66">
        <f t="shared" si="329"/>
        <v>0</v>
      </c>
      <c r="I3058" s="215">
        <f t="shared" si="330"/>
        <v>7</v>
      </c>
      <c r="J3058" s="223">
        <v>84</v>
      </c>
      <c r="K3058" s="66" t="str">
        <f t="shared" si="331"/>
        <v>Khá</v>
      </c>
      <c r="L3058" s="66">
        <f t="shared" si="332"/>
        <v>395000</v>
      </c>
      <c r="M3058" s="218" t="str">
        <f t="shared" si="333"/>
        <v/>
      </c>
      <c r="N3058" s="219" t="str">
        <f t="shared" si="334"/>
        <v/>
      </c>
      <c r="O3058" s="219">
        <f t="shared" si="335"/>
        <v>1</v>
      </c>
      <c r="Q3058" s="114">
        <v>1</v>
      </c>
    </row>
    <row r="3059" spans="1:17" ht="21.75" customHeight="1" x14ac:dyDescent="0.3">
      <c r="A3059" s="214">
        <f>SUBTOTAL(9,$Q$22:Q3058)+1</f>
        <v>3037</v>
      </c>
      <c r="B3059" s="223">
        <v>109110277</v>
      </c>
      <c r="C3059" s="223" t="s">
        <v>3912</v>
      </c>
      <c r="D3059" s="223" t="s">
        <v>194</v>
      </c>
      <c r="E3059" s="223">
        <v>18.5</v>
      </c>
      <c r="F3059" s="223">
        <v>7</v>
      </c>
      <c r="G3059" s="66" t="str">
        <f>IFERROR(VLOOKUP(B3059:B6099,'DOI TUONG'!$C$2:$E$1306,3,FALSE), "")</f>
        <v/>
      </c>
      <c r="H3059" s="66">
        <f t="shared" si="329"/>
        <v>0</v>
      </c>
      <c r="I3059" s="215">
        <f t="shared" si="330"/>
        <v>7</v>
      </c>
      <c r="J3059" s="223">
        <v>83</v>
      </c>
      <c r="K3059" s="66" t="str">
        <f t="shared" si="331"/>
        <v>Khá</v>
      </c>
      <c r="L3059" s="66">
        <f t="shared" si="332"/>
        <v>395000</v>
      </c>
      <c r="M3059" s="218" t="str">
        <f t="shared" si="333"/>
        <v/>
      </c>
      <c r="N3059" s="219" t="str">
        <f t="shared" si="334"/>
        <v/>
      </c>
      <c r="O3059" s="219">
        <f t="shared" si="335"/>
        <v>1</v>
      </c>
      <c r="Q3059" s="114">
        <v>1</v>
      </c>
    </row>
    <row r="3060" spans="1:17" ht="21.75" customHeight="1" x14ac:dyDescent="0.3">
      <c r="A3060" s="214">
        <f>SUBTOTAL(9,$Q$22:Q3059)+1</f>
        <v>3038</v>
      </c>
      <c r="B3060" s="223">
        <v>105130300</v>
      </c>
      <c r="C3060" s="223" t="s">
        <v>1319</v>
      </c>
      <c r="D3060" s="223" t="s">
        <v>181</v>
      </c>
      <c r="E3060" s="223">
        <v>20.5</v>
      </c>
      <c r="F3060" s="223">
        <v>7</v>
      </c>
      <c r="G3060" s="66" t="str">
        <f>IFERROR(VLOOKUP(B3060:B6100,'DOI TUONG'!$C$2:$E$1306,3,FALSE), "")</f>
        <v/>
      </c>
      <c r="H3060" s="66">
        <f t="shared" si="329"/>
        <v>0</v>
      </c>
      <c r="I3060" s="215">
        <f t="shared" si="330"/>
        <v>7</v>
      </c>
      <c r="J3060" s="223">
        <v>82</v>
      </c>
      <c r="K3060" s="66" t="str">
        <f t="shared" si="331"/>
        <v>Khá</v>
      </c>
      <c r="L3060" s="66">
        <f t="shared" si="332"/>
        <v>395000</v>
      </c>
      <c r="M3060" s="218" t="str">
        <f t="shared" si="333"/>
        <v/>
      </c>
      <c r="N3060" s="219" t="str">
        <f t="shared" si="334"/>
        <v/>
      </c>
      <c r="O3060" s="219">
        <f t="shared" si="335"/>
        <v>1</v>
      </c>
      <c r="Q3060" s="114">
        <v>1</v>
      </c>
    </row>
    <row r="3061" spans="1:17" ht="21.75" customHeight="1" x14ac:dyDescent="0.3">
      <c r="A3061" s="214">
        <f>SUBTOTAL(9,$Q$22:Q3060)+1</f>
        <v>3039</v>
      </c>
      <c r="B3061" s="223">
        <v>110120158</v>
      </c>
      <c r="C3061" s="223" t="s">
        <v>1525</v>
      </c>
      <c r="D3061" s="223" t="s">
        <v>61</v>
      </c>
      <c r="E3061" s="223">
        <v>14.5</v>
      </c>
      <c r="F3061" s="223">
        <v>7</v>
      </c>
      <c r="G3061" s="66" t="str">
        <f>IFERROR(VLOOKUP(B3061:B6101,'DOI TUONG'!$C$2:$E$1306,3,FALSE), "")</f>
        <v/>
      </c>
      <c r="H3061" s="66">
        <f t="shared" si="329"/>
        <v>0</v>
      </c>
      <c r="I3061" s="215">
        <f t="shared" si="330"/>
        <v>7</v>
      </c>
      <c r="J3061" s="223">
        <v>82</v>
      </c>
      <c r="K3061" s="66" t="str">
        <f t="shared" si="331"/>
        <v>Khá</v>
      </c>
      <c r="L3061" s="66">
        <f t="shared" si="332"/>
        <v>395000</v>
      </c>
      <c r="M3061" s="218" t="str">
        <f t="shared" si="333"/>
        <v/>
      </c>
      <c r="N3061" s="219" t="str">
        <f t="shared" si="334"/>
        <v/>
      </c>
      <c r="O3061" s="219">
        <f t="shared" si="335"/>
        <v>1</v>
      </c>
      <c r="Q3061" s="114">
        <v>1</v>
      </c>
    </row>
    <row r="3063" spans="1:17" x14ac:dyDescent="0.3">
      <c r="C3063" s="230" t="str">
        <f>"Danh sách trên gồm:      "&amp;Q3063&amp;" Sinh viên"</f>
        <v>Danh sách trên gồm:      3039 Sinh viên</v>
      </c>
      <c r="D3063" s="230"/>
      <c r="F3063" s="117"/>
      <c r="G3063" s="231" t="s">
        <v>2986</v>
      </c>
      <c r="H3063" s="231"/>
      <c r="I3063" s="231"/>
      <c r="J3063" s="231"/>
      <c r="K3063" s="231"/>
      <c r="M3063" s="221">
        <f>SUBTOTAL(9,M23:M3061)</f>
        <v>44</v>
      </c>
      <c r="N3063" s="221">
        <f>SUBTOTAL(9,N23:N3061)</f>
        <v>1002</v>
      </c>
      <c r="O3063" s="221">
        <f>SUBTOTAL(9,O23:O3061)</f>
        <v>1993</v>
      </c>
      <c r="P3063" s="222"/>
      <c r="Q3063" s="222">
        <f>SUM(M3063:O3063)</f>
        <v>3039</v>
      </c>
    </row>
    <row r="3064" spans="1:17" x14ac:dyDescent="0.3">
      <c r="C3064" s="230" t="str">
        <f>"- Số sinh viên Xuất sắc:     "&amp;M3063&amp;" Sinh viên"</f>
        <v>- Số sinh viên Xuất sắc:     44 Sinh viên</v>
      </c>
      <c r="D3064" s="230"/>
      <c r="F3064" s="117"/>
      <c r="G3064" s="227" t="s">
        <v>22</v>
      </c>
      <c r="H3064" s="227"/>
      <c r="I3064" s="227"/>
      <c r="J3064" s="227"/>
      <c r="K3064" s="227"/>
    </row>
    <row r="3065" spans="1:17" x14ac:dyDescent="0.3">
      <c r="C3065" s="230" t="str">
        <f>"- Số sinh viên Giỏi:         "&amp;N3063&amp;" Sinh viên"</f>
        <v>- Số sinh viên Giỏi:         1002 Sinh viên</v>
      </c>
      <c r="D3065" s="230"/>
      <c r="F3065" s="117"/>
      <c r="G3065" s="227" t="s">
        <v>23</v>
      </c>
      <c r="H3065" s="227"/>
      <c r="I3065" s="227"/>
      <c r="J3065" s="227"/>
      <c r="K3065" s="227"/>
    </row>
    <row r="3066" spans="1:17" x14ac:dyDescent="0.3">
      <c r="C3066" s="230" t="str">
        <f>"- Số sinh viên Khá:        "&amp;O3063&amp;" Sinh viên"</f>
        <v>- Số sinh viên Khá:        1993 Sinh viên</v>
      </c>
      <c r="D3066" s="230"/>
      <c r="F3066" s="117"/>
      <c r="I3066" s="220"/>
      <c r="K3066" s="117"/>
    </row>
  </sheetData>
  <autoFilter ref="A22:AA3061"/>
  <sortState ref="A23:L3062">
    <sortCondition descending="1" ref="I23:I3062"/>
    <sortCondition descending="1" ref="J23:J3062"/>
  </sortState>
  <dataConsolidate/>
  <mergeCells count="14">
    <mergeCell ref="C3063:D3063"/>
    <mergeCell ref="C3064:D3064"/>
    <mergeCell ref="C3065:D3065"/>
    <mergeCell ref="C3066:D3066"/>
    <mergeCell ref="G3063:K3063"/>
    <mergeCell ref="G3064:K3064"/>
    <mergeCell ref="G3065:K3065"/>
    <mergeCell ref="B1:C1"/>
    <mergeCell ref="B2:C2"/>
    <mergeCell ref="F2:K2"/>
    <mergeCell ref="F1:K1"/>
    <mergeCell ref="E6:G6"/>
    <mergeCell ref="D4:G4"/>
    <mergeCell ref="D5:H5"/>
  </mergeCells>
  <dataValidations count="2">
    <dataValidation type="list" allowBlank="1" showInputMessage="1" showErrorMessage="1" sqref="F7">
      <formula1>$I$7:$I$20</formula1>
    </dataValidation>
    <dataValidation type="list" allowBlank="1" showInputMessage="1" showErrorMessage="1" sqref="E6">
      <formula1>$H$7:$H$20</formula1>
    </dataValidation>
  </dataValidations>
  <pageMargins left="0.46" right="0.12" top="0.23" bottom="0.26" header="0.15" footer="0.18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workbookViewId="0">
      <selection activeCell="B1310" sqref="B1310"/>
    </sheetView>
  </sheetViews>
  <sheetFormatPr defaultRowHeight="18" x14ac:dyDescent="0.25"/>
  <cols>
    <col min="1" max="1" width="7.5703125" style="4" customWidth="1"/>
    <col min="2" max="2" width="35.42578125" style="4" bestFit="1" customWidth="1"/>
    <col min="3" max="3" width="20.42578125" style="104" bestFit="1" customWidth="1"/>
    <col min="4" max="4" width="14.7109375" style="6" bestFit="1" customWidth="1"/>
    <col min="5" max="5" width="14.5703125" style="90" bestFit="1" customWidth="1"/>
    <col min="6" max="6" width="15.5703125" style="6" customWidth="1"/>
    <col min="7" max="7" width="9" style="6"/>
    <col min="8" max="8" width="12.28515625" style="4" bestFit="1" customWidth="1"/>
    <col min="9" max="9" width="4.85546875" style="4" customWidth="1"/>
    <col min="10" max="16384" width="9.140625" style="4"/>
  </cols>
  <sheetData>
    <row r="1" spans="1:11" ht="36" x14ac:dyDescent="0.25">
      <c r="A1" s="7" t="s">
        <v>12</v>
      </c>
      <c r="B1" s="7" t="s">
        <v>13</v>
      </c>
      <c r="C1" s="97" t="s">
        <v>14</v>
      </c>
      <c r="D1" s="7" t="s">
        <v>3</v>
      </c>
      <c r="E1" s="76" t="s">
        <v>15</v>
      </c>
      <c r="F1" s="8" t="s">
        <v>24</v>
      </c>
      <c r="G1" s="2">
        <f>IF(E2="UV ĐT",0.3, 0)+IF(E2="UV HSV", 0.3, 0)+IF(E2="PBT LCĐ", 0.3,0)+ IF(E2="UV LCĐ", 0.2, 0)+IF(E2="BT CĐ", 0.3,0)+ IF(E2="PBT CĐ", 0.2,0)+ IF(E2="CN CLB", 0.2,0)+ IF(E2="CN DĐ", 0.2,0)+IF(E2="TĐXK", 0.3, 0)+IF(E2="PĐXK", 0.2, 0)+IF(E2="LT", 0.3,0)+IF(E2="LP", 0.2, 0)+IF(E2="GK 0.2",0.2,0)+IF(E2="GK 0.3", 0.3, 0)</f>
        <v>0.3</v>
      </c>
      <c r="H1" s="1" t="str">
        <f>IF(F1=G1,"Trùng","====")</f>
        <v>====</v>
      </c>
    </row>
    <row r="2" spans="1:11" ht="18.75" x14ac:dyDescent="0.3">
      <c r="A2" s="11">
        <v>1</v>
      </c>
      <c r="B2" s="12" t="s">
        <v>647</v>
      </c>
      <c r="C2" s="13">
        <v>103151101120</v>
      </c>
      <c r="D2" s="11" t="s">
        <v>648</v>
      </c>
      <c r="E2" s="11" t="s">
        <v>491</v>
      </c>
      <c r="F2" s="11">
        <f>IF(E2="UV ĐT",0.3,0)+IF(E2="UV HSV",0.3,0)+IF(E2="PBT LCĐ",0.3,0)+IF(E2="UV LCĐ",0.2,0)+IF(E2="GK 0.3",0.3,0)+IF(E2="GK 0.2",0.2,0)+IF(E2="BT CĐ",0.3,0)+IF(E2="PBT CĐ",0.2,0)+IF(E2="LT", 0.3, 0)+IF(E2="LP", 0.2,0)+IF(E2="CN CLB",0.2,0)+IF(E2="CN DĐ",0.2,0)+IF(E2="TĐXK",0.3,0)+IF(E2="PĐXK",0.2,0)+IF(E2="TB ĐD",0.3,0)+IF(E2="PB ĐD",0.2,0)+IF(E2="ĐT ĐTQ",0.3,0)+IF(E2="ĐP ĐTQ",0.2,0)</f>
        <v>0.3</v>
      </c>
      <c r="G2" s="2">
        <f>IF(E2="UV ĐT",0.3, 0)+IF(E2="UV HSV", 0.3, 0)+IF(E2="PBT LCĐ", 0.3,0)+ IF(E2="UV LCĐ", 0.2, 0)+IF(E2="BT CĐ", 0.3,0)+ IF(E2="PBT CĐ", 0.2,0)+ IF(E2="CN CLB", 0.2,0)+ IF(E2="CN DĐ", 0.2,0)+IF(E2="TĐXK", 0.3, 0)+IF(E2="PĐXK", 0.2, 0)+IF(E2="LT", 0.3,0)+IF(E2="LP", 0.2, 0)+IF(E2="GK 0.2",0.2,0)+IF(E2="GK 0.3", 0.3, 0)</f>
        <v>0.3</v>
      </c>
      <c r="H2" s="1" t="str">
        <f>IF(C2=C3,"Trùng","----")</f>
        <v>----</v>
      </c>
      <c r="I2" s="4">
        <v>1</v>
      </c>
      <c r="K2" s="3">
        <f>IF(J2="UV ĐT",0.3,0)+IF(J2="UV HSV",0.3,0)+IF(J2="PBT LCĐ",0.3,0)+IF(J2="UV LCĐ",0.2,0)+IF(J2="BT CĐ",0.3,0)+IF(J2="PBT CĐ",0.2,0)+IF(J2="CN CLB",0.2,0)+IF(J2="CN DĐ",0.2,0)+IF(J2="TĐXK",0.3,0)+IF(J2="PĐXK",0.2,0)+IF(J2="TB ĐD",0.3,0)+IF(J2="PB ĐD",0.2,0)+IF(J2="ĐT ĐTQ",0.3,0)+IF(J2="ĐP ĐTQ",0.2,0)</f>
        <v>0</v>
      </c>
    </row>
    <row r="3" spans="1:11" ht="18.75" x14ac:dyDescent="0.3">
      <c r="A3" s="11">
        <v>2</v>
      </c>
      <c r="B3" s="12" t="s">
        <v>649</v>
      </c>
      <c r="C3" s="13">
        <v>103151101149</v>
      </c>
      <c r="D3" s="11" t="s">
        <v>648</v>
      </c>
      <c r="E3" s="11" t="s">
        <v>499</v>
      </c>
      <c r="F3" s="11">
        <f t="shared" ref="F3:F66" si="0">IF(E3="UV ĐT",0.3,0)+IF(E3="UV HSV",0.3,0)+IF(E3="PBT LCĐ",0.3,0)+IF(E3="UV LCĐ",0.2,0)+IF(E3="GK 0.3",0.3,0)+IF(E3="GK 0.2",0.2,0)+IF(E3="BT CĐ",0.3,0)+IF(E3="PBT CĐ",0.2,0)+IF(E3="LT", 0.3, 0)+IF(E3="LP", 0.2,0)+IF(E3="CN CLB",0.2,0)+IF(E3="CN DĐ",0.2,0)+IF(E3="TĐXK",0.3,0)+IF(E3="PĐXK",0.2,0)+IF(E3="TB ĐD",0.3,0)+IF(E3="PB ĐD",0.2,0)+IF(E3="ĐT ĐTQ",0.3,0)+IF(E3="ĐP ĐTQ",0.2,0)</f>
        <v>0.2</v>
      </c>
      <c r="G3" s="2"/>
      <c r="H3" s="1" t="str">
        <f t="shared" ref="H3:H66" si="1">IF(C3=C4,"Trùng","----")</f>
        <v>----</v>
      </c>
      <c r="I3" s="4">
        <v>1</v>
      </c>
    </row>
    <row r="4" spans="1:11" ht="18.75" x14ac:dyDescent="0.3">
      <c r="A4" s="11">
        <v>3</v>
      </c>
      <c r="B4" s="12" t="s">
        <v>2404</v>
      </c>
      <c r="C4" s="13">
        <v>103151101140</v>
      </c>
      <c r="D4" s="11" t="s">
        <v>648</v>
      </c>
      <c r="E4" s="11" t="s">
        <v>490</v>
      </c>
      <c r="F4" s="11">
        <f t="shared" si="0"/>
        <v>0.2</v>
      </c>
      <c r="G4" s="2"/>
      <c r="H4" s="1" t="str">
        <f t="shared" si="1"/>
        <v>----</v>
      </c>
      <c r="I4" s="4">
        <v>1</v>
      </c>
    </row>
    <row r="5" spans="1:11" ht="18.75" x14ac:dyDescent="0.3">
      <c r="A5" s="11">
        <v>4</v>
      </c>
      <c r="B5" s="12" t="s">
        <v>2405</v>
      </c>
      <c r="C5" s="13">
        <v>103151101108</v>
      </c>
      <c r="D5" s="11" t="s">
        <v>648</v>
      </c>
      <c r="E5" s="11" t="s">
        <v>490</v>
      </c>
      <c r="F5" s="11">
        <f t="shared" si="0"/>
        <v>0.2</v>
      </c>
      <c r="G5" s="2"/>
      <c r="H5" s="1" t="str">
        <f t="shared" si="1"/>
        <v>----</v>
      </c>
      <c r="I5" s="4">
        <v>1</v>
      </c>
    </row>
    <row r="6" spans="1:11" ht="18.75" x14ac:dyDescent="0.3">
      <c r="A6" s="11">
        <v>5</v>
      </c>
      <c r="B6" s="12" t="s">
        <v>650</v>
      </c>
      <c r="C6" s="13">
        <v>103152101121</v>
      </c>
      <c r="D6" s="11" t="s">
        <v>413</v>
      </c>
      <c r="E6" s="77" t="s">
        <v>489</v>
      </c>
      <c r="F6" s="11">
        <f t="shared" si="0"/>
        <v>0.3</v>
      </c>
      <c r="G6" s="2"/>
      <c r="H6" s="1" t="str">
        <f t="shared" si="1"/>
        <v>----</v>
      </c>
      <c r="I6" s="4">
        <v>1</v>
      </c>
    </row>
    <row r="7" spans="1:11" ht="18.75" x14ac:dyDescent="0.3">
      <c r="A7" s="11">
        <v>6</v>
      </c>
      <c r="B7" s="12" t="s">
        <v>651</v>
      </c>
      <c r="C7" s="13">
        <v>103152101107</v>
      </c>
      <c r="D7" s="11" t="s">
        <v>413</v>
      </c>
      <c r="E7" s="77" t="s">
        <v>490</v>
      </c>
      <c r="F7" s="11">
        <f t="shared" si="0"/>
        <v>0.2</v>
      </c>
      <c r="G7" s="2"/>
      <c r="H7" s="1" t="str">
        <f t="shared" si="1"/>
        <v>----</v>
      </c>
      <c r="I7" s="4">
        <v>1</v>
      </c>
    </row>
    <row r="8" spans="1:11" ht="18.75" x14ac:dyDescent="0.3">
      <c r="A8" s="11">
        <v>7</v>
      </c>
      <c r="B8" s="12" t="s">
        <v>308</v>
      </c>
      <c r="C8" s="13">
        <v>103221101120</v>
      </c>
      <c r="D8" s="11" t="s">
        <v>380</v>
      </c>
      <c r="E8" s="77" t="s">
        <v>489</v>
      </c>
      <c r="F8" s="11">
        <f t="shared" si="0"/>
        <v>0.3</v>
      </c>
      <c r="G8" s="2"/>
      <c r="H8" s="1" t="str">
        <f t="shared" si="1"/>
        <v>----</v>
      </c>
      <c r="I8" s="4">
        <v>1</v>
      </c>
    </row>
    <row r="9" spans="1:11" ht="18.75" x14ac:dyDescent="0.3">
      <c r="A9" s="11">
        <v>8</v>
      </c>
      <c r="B9" s="12" t="s">
        <v>652</v>
      </c>
      <c r="C9" s="13">
        <v>103221101101</v>
      </c>
      <c r="D9" s="11" t="s">
        <v>380</v>
      </c>
      <c r="E9" s="77" t="s">
        <v>490</v>
      </c>
      <c r="F9" s="11">
        <f t="shared" si="0"/>
        <v>0.2</v>
      </c>
      <c r="G9" s="2"/>
      <c r="H9" s="1" t="str">
        <f t="shared" si="1"/>
        <v>----</v>
      </c>
      <c r="I9" s="4">
        <v>1</v>
      </c>
    </row>
    <row r="10" spans="1:11" ht="18.75" x14ac:dyDescent="0.3">
      <c r="A10" s="11">
        <v>9</v>
      </c>
      <c r="B10" s="12" t="s">
        <v>2406</v>
      </c>
      <c r="C10" s="13">
        <v>103110135</v>
      </c>
      <c r="D10" s="11" t="s">
        <v>131</v>
      </c>
      <c r="E10" s="77" t="s">
        <v>489</v>
      </c>
      <c r="F10" s="11">
        <f t="shared" si="0"/>
        <v>0.3</v>
      </c>
      <c r="G10" s="2"/>
      <c r="H10" s="1" t="str">
        <f t="shared" si="1"/>
        <v>----</v>
      </c>
      <c r="I10" s="4">
        <v>1</v>
      </c>
    </row>
    <row r="11" spans="1:11" ht="18.75" x14ac:dyDescent="0.3">
      <c r="A11" s="11">
        <v>10</v>
      </c>
      <c r="B11" s="12" t="s">
        <v>663</v>
      </c>
      <c r="C11" s="13">
        <v>103110128</v>
      </c>
      <c r="D11" s="11" t="s">
        <v>131</v>
      </c>
      <c r="E11" s="77" t="s">
        <v>490</v>
      </c>
      <c r="F11" s="11">
        <f t="shared" si="0"/>
        <v>0.2</v>
      </c>
      <c r="G11" s="2"/>
      <c r="H11" s="1" t="str">
        <f t="shared" si="1"/>
        <v>----</v>
      </c>
      <c r="I11" s="4">
        <v>1</v>
      </c>
    </row>
    <row r="12" spans="1:11" ht="18.75" x14ac:dyDescent="0.3">
      <c r="A12" s="11">
        <v>11</v>
      </c>
      <c r="B12" s="12" t="s">
        <v>2407</v>
      </c>
      <c r="C12" s="13">
        <v>103110191</v>
      </c>
      <c r="D12" s="11" t="s">
        <v>139</v>
      </c>
      <c r="E12" s="77" t="s">
        <v>489</v>
      </c>
      <c r="F12" s="11">
        <f t="shared" si="0"/>
        <v>0.3</v>
      </c>
      <c r="G12" s="2"/>
      <c r="H12" s="1" t="str">
        <f t="shared" si="1"/>
        <v>----</v>
      </c>
      <c r="I12" s="4">
        <v>1</v>
      </c>
    </row>
    <row r="13" spans="1:11" ht="18.75" x14ac:dyDescent="0.3">
      <c r="A13" s="11">
        <v>12</v>
      </c>
      <c r="B13" s="12" t="s">
        <v>311</v>
      </c>
      <c r="C13" s="13">
        <v>103110212</v>
      </c>
      <c r="D13" s="11" t="s">
        <v>139</v>
      </c>
      <c r="E13" s="77" t="s">
        <v>490</v>
      </c>
      <c r="F13" s="11">
        <f t="shared" si="0"/>
        <v>0.2</v>
      </c>
      <c r="G13" s="2"/>
      <c r="H13" s="1" t="str">
        <f t="shared" si="1"/>
        <v>----</v>
      </c>
      <c r="I13" s="4">
        <v>1</v>
      </c>
    </row>
    <row r="14" spans="1:11" ht="18.75" x14ac:dyDescent="0.3">
      <c r="A14" s="11">
        <v>13</v>
      </c>
      <c r="B14" s="12" t="s">
        <v>876</v>
      </c>
      <c r="C14" s="13">
        <v>103110175</v>
      </c>
      <c r="D14" s="11" t="s">
        <v>139</v>
      </c>
      <c r="E14" s="77" t="s">
        <v>490</v>
      </c>
      <c r="F14" s="11">
        <f t="shared" si="0"/>
        <v>0.2</v>
      </c>
      <c r="G14" s="2"/>
      <c r="H14" s="1" t="str">
        <f t="shared" si="1"/>
        <v>----</v>
      </c>
      <c r="I14" s="4">
        <v>1</v>
      </c>
    </row>
    <row r="15" spans="1:11" ht="18.75" x14ac:dyDescent="0.3">
      <c r="A15" s="11">
        <v>14</v>
      </c>
      <c r="B15" s="12" t="s">
        <v>653</v>
      </c>
      <c r="C15" s="13">
        <v>103110243</v>
      </c>
      <c r="D15" s="11" t="s">
        <v>414</v>
      </c>
      <c r="E15" s="77" t="s">
        <v>489</v>
      </c>
      <c r="F15" s="11">
        <f t="shared" si="0"/>
        <v>0.3</v>
      </c>
      <c r="G15" s="2"/>
      <c r="H15" s="1" t="str">
        <f t="shared" si="1"/>
        <v>----</v>
      </c>
      <c r="I15" s="4">
        <v>1</v>
      </c>
    </row>
    <row r="16" spans="1:11" ht="18.75" x14ac:dyDescent="0.3">
      <c r="A16" s="11">
        <v>15</v>
      </c>
      <c r="B16" s="12" t="s">
        <v>2408</v>
      </c>
      <c r="C16" s="13">
        <v>103110266</v>
      </c>
      <c r="D16" s="11" t="s">
        <v>414</v>
      </c>
      <c r="E16" s="77" t="s">
        <v>490</v>
      </c>
      <c r="F16" s="11">
        <f t="shared" si="0"/>
        <v>0.2</v>
      </c>
      <c r="G16" s="2"/>
      <c r="H16" s="1" t="str">
        <f t="shared" si="1"/>
        <v>----</v>
      </c>
      <c r="I16" s="4">
        <v>1</v>
      </c>
    </row>
    <row r="17" spans="1:9" ht="18.75" x14ac:dyDescent="0.3">
      <c r="A17" s="11">
        <v>16</v>
      </c>
      <c r="B17" s="12" t="s">
        <v>2409</v>
      </c>
      <c r="C17" s="13">
        <v>103110236</v>
      </c>
      <c r="D17" s="11" t="s">
        <v>414</v>
      </c>
      <c r="E17" s="77" t="s">
        <v>490</v>
      </c>
      <c r="F17" s="11">
        <f t="shared" si="0"/>
        <v>0.2</v>
      </c>
      <c r="G17" s="2"/>
      <c r="H17" s="1" t="str">
        <f t="shared" si="1"/>
        <v>----</v>
      </c>
      <c r="I17" s="4">
        <v>1</v>
      </c>
    </row>
    <row r="18" spans="1:9" ht="18.75" x14ac:dyDescent="0.3">
      <c r="A18" s="11">
        <v>17</v>
      </c>
      <c r="B18" s="12" t="s">
        <v>468</v>
      </c>
      <c r="C18" s="13">
        <v>103120081</v>
      </c>
      <c r="D18" s="11" t="s">
        <v>42</v>
      </c>
      <c r="E18" s="77" t="s">
        <v>489</v>
      </c>
      <c r="F18" s="11">
        <f t="shared" si="0"/>
        <v>0.3</v>
      </c>
      <c r="G18" s="2"/>
      <c r="H18" s="1" t="str">
        <f t="shared" si="1"/>
        <v>----</v>
      </c>
      <c r="I18" s="4">
        <v>1</v>
      </c>
    </row>
    <row r="19" spans="1:9" ht="18.75" x14ac:dyDescent="0.3">
      <c r="A19" s="11">
        <v>18</v>
      </c>
      <c r="B19" s="12" t="s">
        <v>809</v>
      </c>
      <c r="C19" s="13">
        <v>103120068</v>
      </c>
      <c r="D19" s="11" t="s">
        <v>42</v>
      </c>
      <c r="E19" s="77" t="s">
        <v>490</v>
      </c>
      <c r="F19" s="11">
        <f t="shared" si="0"/>
        <v>0.2</v>
      </c>
      <c r="G19" s="2"/>
      <c r="H19" s="1" t="str">
        <f t="shared" si="1"/>
        <v>----</v>
      </c>
      <c r="I19" s="4">
        <v>1</v>
      </c>
    </row>
    <row r="20" spans="1:9" ht="18.75" x14ac:dyDescent="0.3">
      <c r="A20" s="11">
        <v>19</v>
      </c>
      <c r="B20" s="12" t="s">
        <v>224</v>
      </c>
      <c r="C20" s="13">
        <v>103120052</v>
      </c>
      <c r="D20" s="11" t="s">
        <v>42</v>
      </c>
      <c r="E20" s="77" t="s">
        <v>499</v>
      </c>
      <c r="F20" s="11">
        <f t="shared" si="0"/>
        <v>0.2</v>
      </c>
      <c r="G20" s="2"/>
      <c r="H20" s="1" t="str">
        <f t="shared" si="1"/>
        <v>----</v>
      </c>
      <c r="I20" s="4">
        <v>1</v>
      </c>
    </row>
    <row r="21" spans="1:9" ht="18.75" x14ac:dyDescent="0.3">
      <c r="A21" s="11">
        <v>20</v>
      </c>
      <c r="B21" s="12" t="s">
        <v>1784</v>
      </c>
      <c r="C21" s="13">
        <v>103120109</v>
      </c>
      <c r="D21" s="11" t="s">
        <v>42</v>
      </c>
      <c r="E21" s="77" t="s">
        <v>499</v>
      </c>
      <c r="F21" s="11">
        <f t="shared" si="0"/>
        <v>0.2</v>
      </c>
      <c r="G21" s="2"/>
      <c r="H21" s="1" t="str">
        <f t="shared" si="1"/>
        <v>----</v>
      </c>
      <c r="I21" s="4">
        <v>1</v>
      </c>
    </row>
    <row r="22" spans="1:9" ht="18.75" x14ac:dyDescent="0.3">
      <c r="A22" s="11">
        <v>21</v>
      </c>
      <c r="B22" s="12" t="s">
        <v>234</v>
      </c>
      <c r="C22" s="13">
        <v>103120063</v>
      </c>
      <c r="D22" s="11" t="s">
        <v>42</v>
      </c>
      <c r="E22" s="77" t="s">
        <v>499</v>
      </c>
      <c r="F22" s="11">
        <f t="shared" si="0"/>
        <v>0.2</v>
      </c>
      <c r="G22" s="2"/>
      <c r="H22" s="1" t="str">
        <f t="shared" si="1"/>
        <v>----</v>
      </c>
      <c r="I22" s="4">
        <v>1</v>
      </c>
    </row>
    <row r="23" spans="1:9" ht="18.75" x14ac:dyDescent="0.3">
      <c r="A23" s="11">
        <v>22</v>
      </c>
      <c r="B23" s="12" t="s">
        <v>592</v>
      </c>
      <c r="C23" s="13">
        <v>103120149</v>
      </c>
      <c r="D23" s="11" t="s">
        <v>55</v>
      </c>
      <c r="E23" s="77" t="s">
        <v>490</v>
      </c>
      <c r="F23" s="11">
        <f t="shared" si="0"/>
        <v>0.2</v>
      </c>
      <c r="G23" s="2"/>
      <c r="H23" s="1" t="str">
        <f t="shared" si="1"/>
        <v>----</v>
      </c>
      <c r="I23" s="4">
        <v>1</v>
      </c>
    </row>
    <row r="24" spans="1:9" ht="18.75" x14ac:dyDescent="0.3">
      <c r="A24" s="11">
        <v>23</v>
      </c>
      <c r="B24" s="12" t="s">
        <v>804</v>
      </c>
      <c r="C24" s="13">
        <v>103120178</v>
      </c>
      <c r="D24" s="11" t="s">
        <v>55</v>
      </c>
      <c r="E24" s="77" t="s">
        <v>489</v>
      </c>
      <c r="F24" s="11">
        <f t="shared" si="0"/>
        <v>0.3</v>
      </c>
      <c r="G24" s="2"/>
      <c r="H24" s="1" t="str">
        <f t="shared" si="1"/>
        <v>----</v>
      </c>
      <c r="I24" s="4">
        <v>1</v>
      </c>
    </row>
    <row r="25" spans="1:9" ht="18.75" x14ac:dyDescent="0.3">
      <c r="A25" s="11">
        <v>24</v>
      </c>
      <c r="B25" s="12" t="s">
        <v>654</v>
      </c>
      <c r="C25" s="13">
        <v>103120202</v>
      </c>
      <c r="D25" s="11" t="s">
        <v>241</v>
      </c>
      <c r="E25" s="77" t="s">
        <v>489</v>
      </c>
      <c r="F25" s="11">
        <f t="shared" si="0"/>
        <v>0.3</v>
      </c>
      <c r="G25" s="2"/>
      <c r="H25" s="1" t="str">
        <f t="shared" si="1"/>
        <v>----</v>
      </c>
      <c r="I25" s="4">
        <v>1</v>
      </c>
    </row>
    <row r="26" spans="1:9" ht="18.75" x14ac:dyDescent="0.3">
      <c r="A26" s="11">
        <v>25</v>
      </c>
      <c r="B26" s="12" t="s">
        <v>655</v>
      </c>
      <c r="C26" s="13">
        <v>103120212</v>
      </c>
      <c r="D26" s="11" t="s">
        <v>241</v>
      </c>
      <c r="E26" s="77" t="s">
        <v>499</v>
      </c>
      <c r="F26" s="11">
        <f t="shared" si="0"/>
        <v>0.2</v>
      </c>
      <c r="G26" s="2"/>
      <c r="H26" s="1" t="str">
        <f t="shared" si="1"/>
        <v>----</v>
      </c>
      <c r="I26" s="4">
        <v>1</v>
      </c>
    </row>
    <row r="27" spans="1:9" ht="18.75" x14ac:dyDescent="0.3">
      <c r="A27" s="11">
        <v>26</v>
      </c>
      <c r="B27" s="12" t="s">
        <v>412</v>
      </c>
      <c r="C27" s="13">
        <v>103120201</v>
      </c>
      <c r="D27" s="11" t="s">
        <v>241</v>
      </c>
      <c r="E27" s="77" t="s">
        <v>490</v>
      </c>
      <c r="F27" s="11">
        <f t="shared" si="0"/>
        <v>0.2</v>
      </c>
      <c r="G27" s="2"/>
      <c r="H27" s="1" t="str">
        <f t="shared" si="1"/>
        <v>----</v>
      </c>
      <c r="I27" s="4">
        <v>1</v>
      </c>
    </row>
    <row r="28" spans="1:9" ht="18.75" x14ac:dyDescent="0.3">
      <c r="A28" s="11">
        <v>27</v>
      </c>
      <c r="B28" s="12" t="s">
        <v>656</v>
      </c>
      <c r="C28" s="13">
        <v>103130080</v>
      </c>
      <c r="D28" s="11" t="s">
        <v>207</v>
      </c>
      <c r="E28" s="77" t="s">
        <v>489</v>
      </c>
      <c r="F28" s="11">
        <f t="shared" si="0"/>
        <v>0.3</v>
      </c>
      <c r="G28" s="2"/>
      <c r="H28" s="1" t="str">
        <f t="shared" si="1"/>
        <v>----</v>
      </c>
      <c r="I28" s="4">
        <v>1</v>
      </c>
    </row>
    <row r="29" spans="1:9" ht="18.75" x14ac:dyDescent="0.3">
      <c r="A29" s="11">
        <v>28</v>
      </c>
      <c r="B29" s="12" t="s">
        <v>1800</v>
      </c>
      <c r="C29" s="13">
        <v>103130025</v>
      </c>
      <c r="D29" s="11" t="s">
        <v>207</v>
      </c>
      <c r="E29" s="77" t="s">
        <v>490</v>
      </c>
      <c r="F29" s="11">
        <f t="shared" si="0"/>
        <v>0.2</v>
      </c>
      <c r="G29" s="2"/>
      <c r="H29" s="1" t="str">
        <f t="shared" si="1"/>
        <v>----</v>
      </c>
      <c r="I29" s="4">
        <v>1</v>
      </c>
    </row>
    <row r="30" spans="1:9" ht="18.75" x14ac:dyDescent="0.3">
      <c r="A30" s="11">
        <v>29</v>
      </c>
      <c r="B30" s="12" t="s">
        <v>657</v>
      </c>
      <c r="C30" s="175">
        <v>103130135</v>
      </c>
      <c r="D30" s="11" t="s">
        <v>314</v>
      </c>
      <c r="E30" s="77" t="s">
        <v>489</v>
      </c>
      <c r="F30" s="11">
        <f t="shared" si="0"/>
        <v>0.3</v>
      </c>
      <c r="G30" s="2"/>
      <c r="H30" s="1" t="str">
        <f t="shared" si="1"/>
        <v>----</v>
      </c>
      <c r="I30" s="4">
        <v>1</v>
      </c>
    </row>
    <row r="31" spans="1:9" ht="18.75" x14ac:dyDescent="0.3">
      <c r="A31" s="11">
        <v>30</v>
      </c>
      <c r="B31" s="12" t="s">
        <v>2410</v>
      </c>
      <c r="C31" s="175">
        <v>103130141</v>
      </c>
      <c r="D31" s="11" t="s">
        <v>314</v>
      </c>
      <c r="E31" s="77" t="s">
        <v>490</v>
      </c>
      <c r="F31" s="11">
        <f t="shared" si="0"/>
        <v>0.2</v>
      </c>
      <c r="G31" s="2"/>
      <c r="H31" s="1" t="str">
        <f t="shared" si="1"/>
        <v>----</v>
      </c>
      <c r="I31" s="4">
        <v>1</v>
      </c>
    </row>
    <row r="32" spans="1:9" ht="18.75" x14ac:dyDescent="0.3">
      <c r="A32" s="11">
        <v>31</v>
      </c>
      <c r="B32" s="12" t="s">
        <v>1513</v>
      </c>
      <c r="C32" s="175">
        <v>103130183</v>
      </c>
      <c r="D32" s="11" t="s">
        <v>314</v>
      </c>
      <c r="E32" s="77" t="s">
        <v>499</v>
      </c>
      <c r="F32" s="11">
        <f t="shared" si="0"/>
        <v>0.2</v>
      </c>
      <c r="G32" s="2"/>
      <c r="H32" s="1" t="str">
        <f t="shared" si="1"/>
        <v>----</v>
      </c>
      <c r="I32" s="4">
        <v>1</v>
      </c>
    </row>
    <row r="33" spans="1:9" ht="18.75" x14ac:dyDescent="0.3">
      <c r="A33" s="11">
        <v>32</v>
      </c>
      <c r="B33" s="12" t="s">
        <v>438</v>
      </c>
      <c r="C33" s="175">
        <v>103130129</v>
      </c>
      <c r="D33" s="11" t="s">
        <v>314</v>
      </c>
      <c r="E33" s="77" t="s">
        <v>499</v>
      </c>
      <c r="F33" s="11">
        <f t="shared" si="0"/>
        <v>0.2</v>
      </c>
      <c r="G33" s="2"/>
      <c r="H33" s="1" t="str">
        <f t="shared" si="1"/>
        <v>----</v>
      </c>
      <c r="I33" s="4">
        <v>1</v>
      </c>
    </row>
    <row r="34" spans="1:9" ht="18.75" x14ac:dyDescent="0.3">
      <c r="A34" s="11">
        <v>33</v>
      </c>
      <c r="B34" s="12" t="s">
        <v>658</v>
      </c>
      <c r="C34" s="175">
        <v>103130209</v>
      </c>
      <c r="D34" s="11" t="s">
        <v>411</v>
      </c>
      <c r="E34" s="77" t="s">
        <v>489</v>
      </c>
      <c r="F34" s="11">
        <f t="shared" si="0"/>
        <v>0.3</v>
      </c>
      <c r="G34" s="2"/>
      <c r="H34" s="1" t="str">
        <f t="shared" si="1"/>
        <v>----</v>
      </c>
      <c r="I34" s="4">
        <v>1</v>
      </c>
    </row>
    <row r="35" spans="1:9" ht="18.75" x14ac:dyDescent="0.3">
      <c r="A35" s="11">
        <v>34</v>
      </c>
      <c r="B35" s="12" t="s">
        <v>659</v>
      </c>
      <c r="C35" s="175">
        <v>103130229</v>
      </c>
      <c r="D35" s="11" t="s">
        <v>411</v>
      </c>
      <c r="E35" s="77" t="s">
        <v>490</v>
      </c>
      <c r="F35" s="11">
        <f t="shared" si="0"/>
        <v>0.2</v>
      </c>
      <c r="G35" s="2"/>
      <c r="H35" s="1" t="str">
        <f t="shared" si="1"/>
        <v>----</v>
      </c>
      <c r="I35" s="4">
        <v>1</v>
      </c>
    </row>
    <row r="36" spans="1:9" ht="18.75" x14ac:dyDescent="0.3">
      <c r="A36" s="11">
        <v>35</v>
      </c>
      <c r="B36" s="12" t="s">
        <v>2411</v>
      </c>
      <c r="C36" s="13">
        <v>103140176</v>
      </c>
      <c r="D36" s="11" t="s">
        <v>1786</v>
      </c>
      <c r="E36" s="77" t="s">
        <v>489</v>
      </c>
      <c r="F36" s="11">
        <f t="shared" si="0"/>
        <v>0.3</v>
      </c>
      <c r="G36" s="2"/>
      <c r="H36" s="1" t="str">
        <f t="shared" si="1"/>
        <v>----</v>
      </c>
      <c r="I36" s="4">
        <v>1</v>
      </c>
    </row>
    <row r="37" spans="1:9" ht="18.75" x14ac:dyDescent="0.3">
      <c r="A37" s="11">
        <v>36</v>
      </c>
      <c r="B37" s="12" t="s">
        <v>2412</v>
      </c>
      <c r="C37" s="13">
        <v>103140152</v>
      </c>
      <c r="D37" s="11" t="s">
        <v>1786</v>
      </c>
      <c r="E37" s="77" t="s">
        <v>490</v>
      </c>
      <c r="F37" s="11">
        <f t="shared" si="0"/>
        <v>0.2</v>
      </c>
      <c r="G37" s="2"/>
      <c r="H37" s="1" t="str">
        <f t="shared" si="1"/>
        <v>----</v>
      </c>
      <c r="I37" s="4">
        <v>1</v>
      </c>
    </row>
    <row r="38" spans="1:9" ht="18.75" x14ac:dyDescent="0.3">
      <c r="A38" s="11">
        <v>37</v>
      </c>
      <c r="B38" s="12" t="s">
        <v>2413</v>
      </c>
      <c r="C38" s="13">
        <v>103140006</v>
      </c>
      <c r="D38" s="11" t="s">
        <v>1788</v>
      </c>
      <c r="E38" s="77" t="s">
        <v>489</v>
      </c>
      <c r="F38" s="11">
        <f t="shared" si="0"/>
        <v>0.3</v>
      </c>
      <c r="G38" s="2"/>
      <c r="H38" s="1" t="str">
        <f t="shared" si="1"/>
        <v>----</v>
      </c>
      <c r="I38" s="4">
        <v>1</v>
      </c>
    </row>
    <row r="39" spans="1:9" ht="18.75" x14ac:dyDescent="0.3">
      <c r="A39" s="11">
        <v>38</v>
      </c>
      <c r="B39" s="12" t="s">
        <v>2414</v>
      </c>
      <c r="C39" s="13">
        <v>103140023</v>
      </c>
      <c r="D39" s="11" t="s">
        <v>1788</v>
      </c>
      <c r="E39" s="77" t="s">
        <v>490</v>
      </c>
      <c r="F39" s="11">
        <f t="shared" si="0"/>
        <v>0.2</v>
      </c>
      <c r="G39" s="2"/>
      <c r="H39" s="1" t="str">
        <f t="shared" si="1"/>
        <v>----</v>
      </c>
      <c r="I39" s="4">
        <v>1</v>
      </c>
    </row>
    <row r="40" spans="1:9" ht="18.75" x14ac:dyDescent="0.3">
      <c r="A40" s="11">
        <v>39</v>
      </c>
      <c r="B40" s="12" t="s">
        <v>2415</v>
      </c>
      <c r="C40" s="13">
        <v>103140116</v>
      </c>
      <c r="D40" s="11" t="s">
        <v>1798</v>
      </c>
      <c r="E40" s="77" t="s">
        <v>489</v>
      </c>
      <c r="F40" s="11">
        <f t="shared" si="0"/>
        <v>0.3</v>
      </c>
      <c r="G40" s="2"/>
      <c r="H40" s="1" t="str">
        <f t="shared" si="1"/>
        <v>----</v>
      </c>
      <c r="I40" s="4">
        <v>1</v>
      </c>
    </row>
    <row r="41" spans="1:9" ht="18.75" x14ac:dyDescent="0.3">
      <c r="A41" s="11">
        <v>40</v>
      </c>
      <c r="B41" s="12" t="s">
        <v>2416</v>
      </c>
      <c r="C41" s="13">
        <v>103140101</v>
      </c>
      <c r="D41" s="11" t="s">
        <v>1798</v>
      </c>
      <c r="E41" s="77" t="s">
        <v>490</v>
      </c>
      <c r="F41" s="11">
        <f t="shared" si="0"/>
        <v>0.2</v>
      </c>
      <c r="G41" s="2"/>
      <c r="H41" s="1" t="str">
        <f t="shared" si="1"/>
        <v>----</v>
      </c>
      <c r="I41" s="4">
        <v>1</v>
      </c>
    </row>
    <row r="42" spans="1:9" ht="18.75" x14ac:dyDescent="0.3">
      <c r="A42" s="11">
        <v>41</v>
      </c>
      <c r="B42" s="12" t="s">
        <v>2417</v>
      </c>
      <c r="C42" s="13">
        <v>103140109</v>
      </c>
      <c r="D42" s="11" t="s">
        <v>1798</v>
      </c>
      <c r="E42" s="77" t="s">
        <v>490</v>
      </c>
      <c r="F42" s="11">
        <f t="shared" si="0"/>
        <v>0.2</v>
      </c>
      <c r="G42" s="2"/>
      <c r="H42" s="1" t="str">
        <f t="shared" si="1"/>
        <v>----</v>
      </c>
      <c r="I42" s="4">
        <v>1</v>
      </c>
    </row>
    <row r="43" spans="1:9" ht="18.75" x14ac:dyDescent="0.3">
      <c r="A43" s="11">
        <v>42</v>
      </c>
      <c r="B43" s="14" t="s">
        <v>2418</v>
      </c>
      <c r="C43" s="15">
        <v>103151101149</v>
      </c>
      <c r="D43" s="11" t="s">
        <v>648</v>
      </c>
      <c r="E43" s="77" t="s">
        <v>564</v>
      </c>
      <c r="F43" s="11">
        <f t="shared" si="0"/>
        <v>0.3</v>
      </c>
      <c r="G43" s="2"/>
      <c r="H43" s="1" t="str">
        <f t="shared" si="1"/>
        <v>----</v>
      </c>
      <c r="I43" s="4">
        <v>1</v>
      </c>
    </row>
    <row r="44" spans="1:9" ht="18.75" x14ac:dyDescent="0.3">
      <c r="A44" s="11">
        <v>43</v>
      </c>
      <c r="B44" s="14" t="s">
        <v>1796</v>
      </c>
      <c r="C44" s="15">
        <v>103151101126</v>
      </c>
      <c r="D44" s="11" t="s">
        <v>648</v>
      </c>
      <c r="E44" s="77" t="s">
        <v>563</v>
      </c>
      <c r="F44" s="11">
        <f t="shared" si="0"/>
        <v>0.2</v>
      </c>
      <c r="G44" s="2"/>
      <c r="H44" s="1" t="str">
        <f t="shared" si="1"/>
        <v>----</v>
      </c>
      <c r="I44" s="4">
        <v>1</v>
      </c>
    </row>
    <row r="45" spans="1:9" ht="18.75" x14ac:dyDescent="0.3">
      <c r="A45" s="11">
        <v>44</v>
      </c>
      <c r="B45" s="14" t="s">
        <v>2419</v>
      </c>
      <c r="C45" s="15">
        <v>103152101144</v>
      </c>
      <c r="D45" s="11" t="s">
        <v>413</v>
      </c>
      <c r="E45" s="77" t="s">
        <v>564</v>
      </c>
      <c r="F45" s="11">
        <f t="shared" si="0"/>
        <v>0.3</v>
      </c>
      <c r="G45" s="2"/>
      <c r="H45" s="1" t="str">
        <f t="shared" si="1"/>
        <v>----</v>
      </c>
      <c r="I45" s="4">
        <v>1</v>
      </c>
    </row>
    <row r="46" spans="1:9" ht="18.75" x14ac:dyDescent="0.3">
      <c r="A46" s="11">
        <v>45</v>
      </c>
      <c r="B46" s="14" t="s">
        <v>660</v>
      </c>
      <c r="C46" s="15">
        <v>103152101108</v>
      </c>
      <c r="D46" s="11" t="s">
        <v>413</v>
      </c>
      <c r="E46" s="77" t="s">
        <v>563</v>
      </c>
      <c r="F46" s="11">
        <f t="shared" si="0"/>
        <v>0.2</v>
      </c>
      <c r="G46" s="2"/>
      <c r="H46" s="1" t="str">
        <f t="shared" si="1"/>
        <v>----</v>
      </c>
      <c r="I46" s="4">
        <v>1</v>
      </c>
    </row>
    <row r="47" spans="1:9" ht="18.75" x14ac:dyDescent="0.3">
      <c r="A47" s="11">
        <v>46</v>
      </c>
      <c r="B47" s="14" t="s">
        <v>661</v>
      </c>
      <c r="C47" s="15">
        <v>103221101125</v>
      </c>
      <c r="D47" s="11" t="s">
        <v>380</v>
      </c>
      <c r="E47" s="77" t="s">
        <v>564</v>
      </c>
      <c r="F47" s="11">
        <f t="shared" si="0"/>
        <v>0.3</v>
      </c>
      <c r="G47" s="2"/>
      <c r="H47" s="1" t="str">
        <f t="shared" si="1"/>
        <v>----</v>
      </c>
      <c r="I47" s="4">
        <v>1</v>
      </c>
    </row>
    <row r="48" spans="1:9" ht="18.75" x14ac:dyDescent="0.3">
      <c r="A48" s="11">
        <v>47</v>
      </c>
      <c r="B48" s="14" t="s">
        <v>662</v>
      </c>
      <c r="C48" s="15">
        <v>103221101147</v>
      </c>
      <c r="D48" s="11" t="s">
        <v>380</v>
      </c>
      <c r="E48" s="77" t="s">
        <v>563</v>
      </c>
      <c r="F48" s="11">
        <f t="shared" si="0"/>
        <v>0.2</v>
      </c>
      <c r="G48" s="2"/>
      <c r="H48" s="1" t="str">
        <f t="shared" si="1"/>
        <v>----</v>
      </c>
      <c r="I48" s="4">
        <v>1</v>
      </c>
    </row>
    <row r="49" spans="1:9" ht="18.75" x14ac:dyDescent="0.3">
      <c r="A49" s="11">
        <v>48</v>
      </c>
      <c r="B49" s="14" t="s">
        <v>2420</v>
      </c>
      <c r="C49" s="15">
        <v>103110119</v>
      </c>
      <c r="D49" s="11" t="s">
        <v>131</v>
      </c>
      <c r="E49" s="77" t="s">
        <v>564</v>
      </c>
      <c r="F49" s="11">
        <f t="shared" si="0"/>
        <v>0.3</v>
      </c>
      <c r="G49" s="2"/>
      <c r="H49" s="1" t="str">
        <f t="shared" si="1"/>
        <v>----</v>
      </c>
      <c r="I49" s="4">
        <v>1</v>
      </c>
    </row>
    <row r="50" spans="1:9" ht="18.75" x14ac:dyDescent="0.3">
      <c r="A50" s="11">
        <v>49</v>
      </c>
      <c r="B50" s="14" t="s">
        <v>664</v>
      </c>
      <c r="C50" s="15">
        <v>103110184</v>
      </c>
      <c r="D50" s="11" t="s">
        <v>139</v>
      </c>
      <c r="E50" s="77" t="s">
        <v>564</v>
      </c>
      <c r="F50" s="11">
        <f t="shared" si="0"/>
        <v>0.3</v>
      </c>
      <c r="G50" s="2"/>
      <c r="H50" s="1" t="str">
        <f t="shared" si="1"/>
        <v>----</v>
      </c>
      <c r="I50" s="4">
        <v>1</v>
      </c>
    </row>
    <row r="51" spans="1:9" ht="18.75" x14ac:dyDescent="0.3">
      <c r="A51" s="11">
        <v>50</v>
      </c>
      <c r="B51" s="14" t="s">
        <v>192</v>
      </c>
      <c r="C51" s="15">
        <v>103110189</v>
      </c>
      <c r="D51" s="11" t="s">
        <v>139</v>
      </c>
      <c r="E51" s="77" t="s">
        <v>563</v>
      </c>
      <c r="F51" s="11">
        <f t="shared" si="0"/>
        <v>0.2</v>
      </c>
      <c r="G51" s="2"/>
      <c r="H51" s="1" t="str">
        <f t="shared" si="1"/>
        <v>----</v>
      </c>
      <c r="I51" s="4">
        <v>1</v>
      </c>
    </row>
    <row r="52" spans="1:9" ht="18.75" x14ac:dyDescent="0.3">
      <c r="A52" s="11">
        <v>51</v>
      </c>
      <c r="B52" s="14" t="s">
        <v>665</v>
      </c>
      <c r="C52" s="15">
        <v>103110268</v>
      </c>
      <c r="D52" s="11" t="s">
        <v>414</v>
      </c>
      <c r="E52" s="77" t="s">
        <v>564</v>
      </c>
      <c r="F52" s="11">
        <f t="shared" si="0"/>
        <v>0.3</v>
      </c>
      <c r="G52" s="2"/>
      <c r="H52" s="1" t="str">
        <f t="shared" si="1"/>
        <v>----</v>
      </c>
      <c r="I52" s="4">
        <v>1</v>
      </c>
    </row>
    <row r="53" spans="1:9" ht="18.75" x14ac:dyDescent="0.3">
      <c r="A53" s="11">
        <v>52</v>
      </c>
      <c r="B53" s="14" t="s">
        <v>1245</v>
      </c>
      <c r="C53" s="15">
        <v>103110244</v>
      </c>
      <c r="D53" s="11" t="s">
        <v>414</v>
      </c>
      <c r="E53" s="77" t="s">
        <v>563</v>
      </c>
      <c r="F53" s="11">
        <f t="shared" si="0"/>
        <v>0.2</v>
      </c>
      <c r="G53" s="2"/>
      <c r="H53" s="1" t="str">
        <f t="shared" si="1"/>
        <v>----</v>
      </c>
      <c r="I53" s="4">
        <v>1</v>
      </c>
    </row>
    <row r="54" spans="1:9" ht="18.75" x14ac:dyDescent="0.3">
      <c r="A54" s="11">
        <v>53</v>
      </c>
      <c r="B54" s="14" t="s">
        <v>75</v>
      </c>
      <c r="C54" s="15">
        <v>103120071</v>
      </c>
      <c r="D54" s="11" t="s">
        <v>42</v>
      </c>
      <c r="E54" s="77" t="s">
        <v>564</v>
      </c>
      <c r="F54" s="11">
        <f t="shared" si="0"/>
        <v>0.3</v>
      </c>
      <c r="G54" s="2"/>
      <c r="H54" s="1" t="str">
        <f t="shared" si="1"/>
        <v>----</v>
      </c>
      <c r="I54" s="4">
        <v>1</v>
      </c>
    </row>
    <row r="55" spans="1:9" ht="18.75" x14ac:dyDescent="0.3">
      <c r="A55" s="11">
        <v>54</v>
      </c>
      <c r="B55" s="14" t="s">
        <v>321</v>
      </c>
      <c r="C55" s="15">
        <v>103120043</v>
      </c>
      <c r="D55" s="11" t="s">
        <v>42</v>
      </c>
      <c r="E55" s="77" t="s">
        <v>563</v>
      </c>
      <c r="F55" s="11">
        <f t="shared" si="0"/>
        <v>0.2</v>
      </c>
      <c r="G55" s="2"/>
      <c r="H55" s="1" t="str">
        <f t="shared" si="1"/>
        <v>----</v>
      </c>
      <c r="I55" s="4">
        <v>1</v>
      </c>
    </row>
    <row r="56" spans="1:9" ht="18.75" x14ac:dyDescent="0.3">
      <c r="A56" s="11">
        <v>55</v>
      </c>
      <c r="B56" s="14" t="s">
        <v>666</v>
      </c>
      <c r="C56" s="15">
        <v>103120143</v>
      </c>
      <c r="D56" s="11" t="s">
        <v>55</v>
      </c>
      <c r="E56" s="77" t="s">
        <v>564</v>
      </c>
      <c r="F56" s="11">
        <f t="shared" si="0"/>
        <v>0.3</v>
      </c>
      <c r="G56" s="2"/>
      <c r="H56" s="1" t="str">
        <f t="shared" si="1"/>
        <v>----</v>
      </c>
      <c r="I56" s="4">
        <v>1</v>
      </c>
    </row>
    <row r="57" spans="1:9" ht="18.75" x14ac:dyDescent="0.3">
      <c r="A57" s="11">
        <v>56</v>
      </c>
      <c r="B57" s="14" t="s">
        <v>1333</v>
      </c>
      <c r="C57" s="15">
        <v>103120176</v>
      </c>
      <c r="D57" s="11" t="s">
        <v>55</v>
      </c>
      <c r="E57" s="77" t="s">
        <v>563</v>
      </c>
      <c r="F57" s="11">
        <f t="shared" si="0"/>
        <v>0.2</v>
      </c>
      <c r="G57" s="2"/>
      <c r="H57" s="1" t="str">
        <f t="shared" si="1"/>
        <v>----</v>
      </c>
      <c r="I57" s="4">
        <v>1</v>
      </c>
    </row>
    <row r="58" spans="1:9" ht="18.75" x14ac:dyDescent="0.3">
      <c r="A58" s="11">
        <v>57</v>
      </c>
      <c r="B58" s="14" t="s">
        <v>177</v>
      </c>
      <c r="C58" s="15">
        <v>103120164</v>
      </c>
      <c r="D58" s="11" t="s">
        <v>55</v>
      </c>
      <c r="E58" s="77" t="s">
        <v>563</v>
      </c>
      <c r="F58" s="11">
        <f t="shared" si="0"/>
        <v>0.2</v>
      </c>
      <c r="G58" s="2"/>
      <c r="H58" s="1" t="str">
        <f t="shared" si="1"/>
        <v>----</v>
      </c>
      <c r="I58" s="4">
        <v>1</v>
      </c>
    </row>
    <row r="59" spans="1:9" ht="18.75" x14ac:dyDescent="0.3">
      <c r="A59" s="11">
        <v>58</v>
      </c>
      <c r="B59" s="14" t="s">
        <v>2421</v>
      </c>
      <c r="C59" s="15">
        <v>103120196</v>
      </c>
      <c r="D59" s="11" t="s">
        <v>241</v>
      </c>
      <c r="E59" s="77" t="s">
        <v>564</v>
      </c>
      <c r="F59" s="11">
        <f t="shared" si="0"/>
        <v>0.3</v>
      </c>
      <c r="G59" s="2"/>
      <c r="H59" s="1" t="str">
        <f t="shared" si="1"/>
        <v>----</v>
      </c>
      <c r="I59" s="4">
        <v>1</v>
      </c>
    </row>
    <row r="60" spans="1:9" ht="18.75" x14ac:dyDescent="0.3">
      <c r="A60" s="11">
        <v>59</v>
      </c>
      <c r="B60" s="14" t="s">
        <v>240</v>
      </c>
      <c r="C60" s="15">
        <v>103120214</v>
      </c>
      <c r="D60" s="11" t="s">
        <v>241</v>
      </c>
      <c r="E60" s="77" t="s">
        <v>563</v>
      </c>
      <c r="F60" s="11">
        <f t="shared" si="0"/>
        <v>0.2</v>
      </c>
      <c r="G60" s="2"/>
      <c r="H60" s="1" t="str">
        <f t="shared" si="1"/>
        <v>----</v>
      </c>
      <c r="I60" s="4">
        <v>1</v>
      </c>
    </row>
    <row r="61" spans="1:9" ht="18.75" x14ac:dyDescent="0.3">
      <c r="A61" s="11">
        <v>60</v>
      </c>
      <c r="B61" s="14" t="s">
        <v>447</v>
      </c>
      <c r="C61" s="15">
        <v>103130037</v>
      </c>
      <c r="D61" s="11" t="s">
        <v>207</v>
      </c>
      <c r="E61" s="77" t="s">
        <v>564</v>
      </c>
      <c r="F61" s="11">
        <f t="shared" si="0"/>
        <v>0.3</v>
      </c>
      <c r="G61" s="2"/>
      <c r="H61" s="1" t="str">
        <f t="shared" si="1"/>
        <v>----</v>
      </c>
      <c r="I61" s="4">
        <v>1</v>
      </c>
    </row>
    <row r="62" spans="1:9" ht="18.75" x14ac:dyDescent="0.3">
      <c r="A62" s="11">
        <v>61</v>
      </c>
      <c r="B62" s="14" t="s">
        <v>667</v>
      </c>
      <c r="C62" s="15">
        <v>103130023</v>
      </c>
      <c r="D62" s="11" t="s">
        <v>207</v>
      </c>
      <c r="E62" s="77" t="s">
        <v>563</v>
      </c>
      <c r="F62" s="11">
        <f t="shared" si="0"/>
        <v>0.2</v>
      </c>
      <c r="G62" s="2"/>
      <c r="H62" s="1" t="str">
        <f t="shared" si="1"/>
        <v>----</v>
      </c>
      <c r="I62" s="4">
        <v>1</v>
      </c>
    </row>
    <row r="63" spans="1:9" ht="18.75" x14ac:dyDescent="0.3">
      <c r="A63" s="11">
        <v>62</v>
      </c>
      <c r="B63" s="14" t="s">
        <v>206</v>
      </c>
      <c r="C63" s="15">
        <v>103130042</v>
      </c>
      <c r="D63" s="11" t="s">
        <v>207</v>
      </c>
      <c r="E63" s="77" t="s">
        <v>563</v>
      </c>
      <c r="F63" s="11">
        <f t="shared" si="0"/>
        <v>0.2</v>
      </c>
      <c r="G63" s="2"/>
      <c r="H63" s="1" t="str">
        <f t="shared" si="1"/>
        <v>----</v>
      </c>
      <c r="I63" s="4">
        <v>1</v>
      </c>
    </row>
    <row r="64" spans="1:9" ht="18.75" x14ac:dyDescent="0.3">
      <c r="A64" s="11">
        <v>63</v>
      </c>
      <c r="B64" s="12" t="s">
        <v>668</v>
      </c>
      <c r="C64" s="15">
        <v>103130168</v>
      </c>
      <c r="D64" s="11" t="s">
        <v>314</v>
      </c>
      <c r="E64" s="77" t="s">
        <v>564</v>
      </c>
      <c r="F64" s="11">
        <f t="shared" si="0"/>
        <v>0.3</v>
      </c>
      <c r="G64" s="2"/>
      <c r="H64" s="1" t="str">
        <f t="shared" si="1"/>
        <v>----</v>
      </c>
      <c r="I64" s="4">
        <v>1</v>
      </c>
    </row>
    <row r="65" spans="1:9" ht="18.75" x14ac:dyDescent="0.3">
      <c r="A65" s="11">
        <v>64</v>
      </c>
      <c r="B65" s="12" t="s">
        <v>851</v>
      </c>
      <c r="C65" s="15">
        <v>103130198</v>
      </c>
      <c r="D65" s="11" t="s">
        <v>314</v>
      </c>
      <c r="E65" s="77" t="s">
        <v>563</v>
      </c>
      <c r="F65" s="11">
        <f t="shared" si="0"/>
        <v>0.2</v>
      </c>
      <c r="G65" s="2"/>
      <c r="H65" s="1" t="str">
        <f t="shared" si="1"/>
        <v>----</v>
      </c>
      <c r="I65" s="4">
        <v>1</v>
      </c>
    </row>
    <row r="66" spans="1:9" ht="18.75" x14ac:dyDescent="0.3">
      <c r="A66" s="11">
        <v>65</v>
      </c>
      <c r="B66" s="12" t="s">
        <v>2422</v>
      </c>
      <c r="C66" s="15">
        <v>103130108</v>
      </c>
      <c r="D66" s="11" t="s">
        <v>314</v>
      </c>
      <c r="E66" s="77" t="s">
        <v>563</v>
      </c>
      <c r="F66" s="11">
        <f t="shared" si="0"/>
        <v>0.2</v>
      </c>
      <c r="G66" s="2"/>
      <c r="H66" s="1" t="str">
        <f t="shared" si="1"/>
        <v>----</v>
      </c>
      <c r="I66" s="4">
        <v>1</v>
      </c>
    </row>
    <row r="67" spans="1:9" ht="18.75" x14ac:dyDescent="0.3">
      <c r="A67" s="11">
        <v>66</v>
      </c>
      <c r="B67" s="14" t="s">
        <v>457</v>
      </c>
      <c r="C67" s="15">
        <v>103130211</v>
      </c>
      <c r="D67" s="11" t="s">
        <v>411</v>
      </c>
      <c r="E67" s="77" t="s">
        <v>564</v>
      </c>
      <c r="F67" s="11">
        <f t="shared" ref="F67:F130" si="2">IF(E67="UV ĐT",0.3,0)+IF(E67="UV HSV",0.3,0)+IF(E67="PBT LCĐ",0.3,0)+IF(E67="UV LCĐ",0.2,0)+IF(E67="GK 0.3",0.3,0)+IF(E67="GK 0.2",0.2,0)+IF(E67="BT CĐ",0.3,0)+IF(E67="PBT CĐ",0.2,0)+IF(E67="LT", 0.3, 0)+IF(E67="LP", 0.2,0)+IF(E67="CN CLB",0.2,0)+IF(E67="CN DĐ",0.2,0)+IF(E67="TĐXK",0.3,0)+IF(E67="PĐXK",0.2,0)+IF(E67="TB ĐD",0.3,0)+IF(E67="PB ĐD",0.2,0)+IF(E67="ĐT ĐTQ",0.3,0)+IF(E67="ĐP ĐTQ",0.2,0)</f>
        <v>0.3</v>
      </c>
      <c r="G67" s="2"/>
      <c r="H67" s="1" t="str">
        <f t="shared" ref="H67:H130" si="3">IF(C67=C68,"Trùng","----")</f>
        <v>----</v>
      </c>
      <c r="I67" s="4">
        <v>1</v>
      </c>
    </row>
    <row r="68" spans="1:9" ht="18.75" x14ac:dyDescent="0.3">
      <c r="A68" s="11">
        <v>67</v>
      </c>
      <c r="B68" s="14" t="s">
        <v>458</v>
      </c>
      <c r="C68" s="15">
        <v>103130237</v>
      </c>
      <c r="D68" s="11" t="s">
        <v>411</v>
      </c>
      <c r="E68" s="77" t="s">
        <v>563</v>
      </c>
      <c r="F68" s="11">
        <f t="shared" si="2"/>
        <v>0.2</v>
      </c>
      <c r="G68" s="2"/>
      <c r="H68" s="1" t="str">
        <f t="shared" si="3"/>
        <v>----</v>
      </c>
      <c r="I68" s="4">
        <v>1</v>
      </c>
    </row>
    <row r="69" spans="1:9" ht="18.75" x14ac:dyDescent="0.3">
      <c r="A69" s="11">
        <v>68</v>
      </c>
      <c r="B69" s="14" t="s">
        <v>397</v>
      </c>
      <c r="C69" s="15">
        <v>103130225</v>
      </c>
      <c r="D69" s="11" t="s">
        <v>411</v>
      </c>
      <c r="E69" s="77" t="s">
        <v>563</v>
      </c>
      <c r="F69" s="11">
        <f t="shared" si="2"/>
        <v>0.2</v>
      </c>
      <c r="G69" s="2"/>
      <c r="H69" s="1" t="str">
        <f t="shared" si="3"/>
        <v>----</v>
      </c>
      <c r="I69" s="4">
        <v>1</v>
      </c>
    </row>
    <row r="70" spans="1:9" ht="18.75" x14ac:dyDescent="0.3">
      <c r="A70" s="11">
        <v>69</v>
      </c>
      <c r="B70" s="14" t="s">
        <v>2423</v>
      </c>
      <c r="C70" s="15">
        <v>103140180</v>
      </c>
      <c r="D70" s="11" t="s">
        <v>1786</v>
      </c>
      <c r="E70" s="77" t="s">
        <v>564</v>
      </c>
      <c r="F70" s="11">
        <f t="shared" si="2"/>
        <v>0.3</v>
      </c>
      <c r="G70" s="2"/>
      <c r="H70" s="1" t="str">
        <f t="shared" si="3"/>
        <v>----</v>
      </c>
      <c r="I70" s="4">
        <v>1</v>
      </c>
    </row>
    <row r="71" spans="1:9" ht="18.75" x14ac:dyDescent="0.3">
      <c r="A71" s="11">
        <v>70</v>
      </c>
      <c r="B71" s="14" t="s">
        <v>2424</v>
      </c>
      <c r="C71" s="15">
        <v>103140144</v>
      </c>
      <c r="D71" s="11" t="s">
        <v>1786</v>
      </c>
      <c r="E71" s="77" t="s">
        <v>563</v>
      </c>
      <c r="F71" s="11">
        <f t="shared" si="2"/>
        <v>0.2</v>
      </c>
      <c r="G71" s="2"/>
      <c r="H71" s="1" t="str">
        <f t="shared" si="3"/>
        <v>----</v>
      </c>
      <c r="I71" s="4">
        <v>1</v>
      </c>
    </row>
    <row r="72" spans="1:9" ht="18.75" x14ac:dyDescent="0.3">
      <c r="A72" s="11">
        <v>71</v>
      </c>
      <c r="B72" s="14" t="s">
        <v>1793</v>
      </c>
      <c r="C72" s="15">
        <v>103140047</v>
      </c>
      <c r="D72" s="11" t="s">
        <v>1788</v>
      </c>
      <c r="E72" s="77" t="s">
        <v>564</v>
      </c>
      <c r="F72" s="11">
        <f t="shared" si="2"/>
        <v>0.3</v>
      </c>
      <c r="G72" s="2"/>
      <c r="H72" s="1" t="str">
        <f t="shared" si="3"/>
        <v>----</v>
      </c>
      <c r="I72" s="4">
        <v>1</v>
      </c>
    </row>
    <row r="73" spans="1:9" ht="18.75" x14ac:dyDescent="0.3">
      <c r="A73" s="11">
        <v>72</v>
      </c>
      <c r="B73" s="14" t="s">
        <v>2425</v>
      </c>
      <c r="C73" s="15">
        <v>103140063</v>
      </c>
      <c r="D73" s="11" t="s">
        <v>1788</v>
      </c>
      <c r="E73" s="77" t="s">
        <v>563</v>
      </c>
      <c r="F73" s="11">
        <f t="shared" si="2"/>
        <v>0.2</v>
      </c>
      <c r="G73" s="2"/>
      <c r="H73" s="1" t="str">
        <f t="shared" si="3"/>
        <v>----</v>
      </c>
      <c r="I73" s="4">
        <v>1</v>
      </c>
    </row>
    <row r="74" spans="1:9" ht="18.75" x14ac:dyDescent="0.3">
      <c r="A74" s="11">
        <v>73</v>
      </c>
      <c r="B74" s="14" t="s">
        <v>2426</v>
      </c>
      <c r="C74" s="15">
        <v>103140072</v>
      </c>
      <c r="D74" s="11" t="s">
        <v>1798</v>
      </c>
      <c r="E74" s="77" t="s">
        <v>564</v>
      </c>
      <c r="F74" s="11">
        <f t="shared" si="2"/>
        <v>0.3</v>
      </c>
      <c r="G74" s="2"/>
      <c r="H74" s="1" t="str">
        <f t="shared" si="3"/>
        <v>----</v>
      </c>
      <c r="I74" s="4">
        <v>1</v>
      </c>
    </row>
    <row r="75" spans="1:9" ht="18.75" x14ac:dyDescent="0.3">
      <c r="A75" s="11">
        <v>74</v>
      </c>
      <c r="B75" s="14" t="s">
        <v>1238</v>
      </c>
      <c r="C75" s="15">
        <v>103140110</v>
      </c>
      <c r="D75" s="11" t="s">
        <v>1798</v>
      </c>
      <c r="E75" s="77" t="s">
        <v>563</v>
      </c>
      <c r="F75" s="11">
        <f t="shared" si="2"/>
        <v>0.2</v>
      </c>
      <c r="G75" s="2"/>
      <c r="H75" s="1" t="str">
        <f t="shared" si="3"/>
        <v>----</v>
      </c>
      <c r="I75" s="4">
        <v>1</v>
      </c>
    </row>
    <row r="76" spans="1:9" ht="18.75" x14ac:dyDescent="0.3">
      <c r="A76" s="11">
        <v>75</v>
      </c>
      <c r="B76" s="14" t="s">
        <v>2427</v>
      </c>
      <c r="C76" s="15">
        <v>103140098</v>
      </c>
      <c r="D76" s="11" t="s">
        <v>1798</v>
      </c>
      <c r="E76" s="77" t="s">
        <v>563</v>
      </c>
      <c r="F76" s="11">
        <f t="shared" si="2"/>
        <v>0.2</v>
      </c>
      <c r="G76" s="2"/>
      <c r="H76" s="1" t="str">
        <f t="shared" si="3"/>
        <v>----</v>
      </c>
      <c r="I76" s="4">
        <v>1</v>
      </c>
    </row>
    <row r="77" spans="1:9" ht="18.75" x14ac:dyDescent="0.3">
      <c r="A77" s="11">
        <v>76</v>
      </c>
      <c r="B77" s="16" t="s">
        <v>226</v>
      </c>
      <c r="C77" s="183" t="s">
        <v>2428</v>
      </c>
      <c r="D77" s="17" t="s">
        <v>47</v>
      </c>
      <c r="E77" s="91" t="s">
        <v>489</v>
      </c>
      <c r="F77" s="11">
        <f t="shared" si="2"/>
        <v>0.3</v>
      </c>
      <c r="G77" s="2"/>
      <c r="H77" s="1" t="str">
        <f t="shared" si="3"/>
        <v>----</v>
      </c>
      <c r="I77" s="4">
        <v>1</v>
      </c>
    </row>
    <row r="78" spans="1:9" ht="18.75" x14ac:dyDescent="0.3">
      <c r="A78" s="11">
        <v>77</v>
      </c>
      <c r="B78" s="16" t="s">
        <v>351</v>
      </c>
      <c r="C78" s="183" t="s">
        <v>2429</v>
      </c>
      <c r="D78" s="17" t="s">
        <v>47</v>
      </c>
      <c r="E78" s="91" t="s">
        <v>490</v>
      </c>
      <c r="F78" s="11">
        <f t="shared" si="2"/>
        <v>0.2</v>
      </c>
      <c r="G78" s="2"/>
      <c r="H78" s="1" t="str">
        <f t="shared" si="3"/>
        <v>----</v>
      </c>
      <c r="I78" s="4">
        <v>1</v>
      </c>
    </row>
    <row r="79" spans="1:9" ht="18.75" x14ac:dyDescent="0.3">
      <c r="A79" s="11">
        <v>78</v>
      </c>
      <c r="B79" s="16" t="s">
        <v>682</v>
      </c>
      <c r="C79" s="183" t="s">
        <v>2430</v>
      </c>
      <c r="D79" s="17" t="s">
        <v>91</v>
      </c>
      <c r="E79" s="91" t="s">
        <v>489</v>
      </c>
      <c r="F79" s="11">
        <f t="shared" si="2"/>
        <v>0.3</v>
      </c>
      <c r="G79" s="2"/>
      <c r="H79" s="1" t="str">
        <f t="shared" si="3"/>
        <v>----</v>
      </c>
      <c r="I79" s="4">
        <v>1</v>
      </c>
    </row>
    <row r="80" spans="1:9" ht="18.75" x14ac:dyDescent="0.3">
      <c r="A80" s="11">
        <v>79</v>
      </c>
      <c r="B80" s="16" t="s">
        <v>299</v>
      </c>
      <c r="C80" s="183" t="s">
        <v>2431</v>
      </c>
      <c r="D80" s="17" t="s">
        <v>91</v>
      </c>
      <c r="E80" s="91" t="s">
        <v>490</v>
      </c>
      <c r="F80" s="11">
        <f t="shared" si="2"/>
        <v>0.2</v>
      </c>
      <c r="G80" s="2"/>
      <c r="H80" s="1" t="str">
        <f t="shared" si="3"/>
        <v>----</v>
      </c>
      <c r="I80" s="4">
        <v>1</v>
      </c>
    </row>
    <row r="81" spans="1:9" ht="18.75" x14ac:dyDescent="0.3">
      <c r="A81" s="11">
        <v>80</v>
      </c>
      <c r="B81" s="16" t="s">
        <v>340</v>
      </c>
      <c r="C81" s="183" t="s">
        <v>2432</v>
      </c>
      <c r="D81" s="17" t="s">
        <v>65</v>
      </c>
      <c r="E81" s="91" t="s">
        <v>489</v>
      </c>
      <c r="F81" s="11">
        <f t="shared" si="2"/>
        <v>0.3</v>
      </c>
      <c r="G81" s="2"/>
      <c r="H81" s="1" t="str">
        <f t="shared" si="3"/>
        <v>----</v>
      </c>
      <c r="I81" s="4">
        <v>1</v>
      </c>
    </row>
    <row r="82" spans="1:9" ht="18.75" x14ac:dyDescent="0.3">
      <c r="A82" s="11">
        <v>81</v>
      </c>
      <c r="B82" s="16" t="s">
        <v>291</v>
      </c>
      <c r="C82" s="183" t="s">
        <v>2433</v>
      </c>
      <c r="D82" s="17" t="s">
        <v>65</v>
      </c>
      <c r="E82" s="91" t="s">
        <v>490</v>
      </c>
      <c r="F82" s="11">
        <f t="shared" si="2"/>
        <v>0.2</v>
      </c>
      <c r="G82" s="2"/>
      <c r="H82" s="1" t="str">
        <f t="shared" si="3"/>
        <v>----</v>
      </c>
      <c r="I82" s="4">
        <v>1</v>
      </c>
    </row>
    <row r="83" spans="1:9" ht="18.75" x14ac:dyDescent="0.3">
      <c r="A83" s="11">
        <v>82</v>
      </c>
      <c r="B83" s="16" t="s">
        <v>683</v>
      </c>
      <c r="C83" s="183" t="s">
        <v>2434</v>
      </c>
      <c r="D83" s="17" t="s">
        <v>57</v>
      </c>
      <c r="E83" s="91" t="s">
        <v>489</v>
      </c>
      <c r="F83" s="11">
        <f t="shared" si="2"/>
        <v>0.3</v>
      </c>
      <c r="G83" s="2"/>
      <c r="H83" s="1" t="str">
        <f t="shared" si="3"/>
        <v>----</v>
      </c>
      <c r="I83" s="4">
        <v>1</v>
      </c>
    </row>
    <row r="84" spans="1:9" ht="18.75" x14ac:dyDescent="0.3">
      <c r="A84" s="11">
        <v>83</v>
      </c>
      <c r="B84" s="16" t="s">
        <v>309</v>
      </c>
      <c r="C84" s="183" t="s">
        <v>2435</v>
      </c>
      <c r="D84" s="17" t="s">
        <v>57</v>
      </c>
      <c r="E84" s="91" t="s">
        <v>490</v>
      </c>
      <c r="F84" s="11">
        <f t="shared" si="2"/>
        <v>0.2</v>
      </c>
      <c r="G84" s="2"/>
      <c r="H84" s="1" t="str">
        <f t="shared" si="3"/>
        <v>----</v>
      </c>
      <c r="I84" s="4">
        <v>1</v>
      </c>
    </row>
    <row r="85" spans="1:9" ht="18.75" x14ac:dyDescent="0.3">
      <c r="A85" s="11">
        <v>84</v>
      </c>
      <c r="B85" s="16" t="s">
        <v>684</v>
      </c>
      <c r="C85" s="183" t="s">
        <v>2436</v>
      </c>
      <c r="D85" s="17" t="s">
        <v>115</v>
      </c>
      <c r="E85" s="91" t="s">
        <v>489</v>
      </c>
      <c r="F85" s="11">
        <f t="shared" si="2"/>
        <v>0.3</v>
      </c>
      <c r="G85" s="2"/>
      <c r="H85" s="1" t="str">
        <f t="shared" si="3"/>
        <v>----</v>
      </c>
      <c r="I85" s="4">
        <v>1</v>
      </c>
    </row>
    <row r="86" spans="1:9" ht="18.75" x14ac:dyDescent="0.3">
      <c r="A86" s="11">
        <v>85</v>
      </c>
      <c r="B86" s="16" t="s">
        <v>685</v>
      </c>
      <c r="C86" s="183" t="s">
        <v>2437</v>
      </c>
      <c r="D86" s="17" t="s">
        <v>115</v>
      </c>
      <c r="E86" s="91" t="s">
        <v>490</v>
      </c>
      <c r="F86" s="11">
        <f t="shared" si="2"/>
        <v>0.2</v>
      </c>
      <c r="G86" s="2"/>
      <c r="H86" s="1" t="str">
        <f t="shared" si="3"/>
        <v>----</v>
      </c>
      <c r="I86" s="4">
        <v>1</v>
      </c>
    </row>
    <row r="87" spans="1:9" ht="18.75" x14ac:dyDescent="0.3">
      <c r="A87" s="11">
        <v>86</v>
      </c>
      <c r="B87" s="16" t="s">
        <v>686</v>
      </c>
      <c r="C87" s="183" t="s">
        <v>2438</v>
      </c>
      <c r="D87" s="17" t="s">
        <v>205</v>
      </c>
      <c r="E87" s="91" t="s">
        <v>489</v>
      </c>
      <c r="F87" s="11">
        <f t="shared" si="2"/>
        <v>0.3</v>
      </c>
      <c r="G87" s="2"/>
      <c r="H87" s="1" t="str">
        <f t="shared" si="3"/>
        <v>----</v>
      </c>
      <c r="I87" s="4">
        <v>1</v>
      </c>
    </row>
    <row r="88" spans="1:9" ht="18.75" x14ac:dyDescent="0.3">
      <c r="A88" s="11">
        <v>87</v>
      </c>
      <c r="B88" s="16" t="s">
        <v>1539</v>
      </c>
      <c r="C88" s="183" t="s">
        <v>2439</v>
      </c>
      <c r="D88" s="17" t="s">
        <v>205</v>
      </c>
      <c r="E88" s="91" t="s">
        <v>490</v>
      </c>
      <c r="F88" s="11">
        <f t="shared" si="2"/>
        <v>0.2</v>
      </c>
      <c r="G88" s="2"/>
      <c r="H88" s="1" t="str">
        <f t="shared" si="3"/>
        <v>----</v>
      </c>
      <c r="I88" s="4">
        <v>1</v>
      </c>
    </row>
    <row r="89" spans="1:9" ht="18.75" x14ac:dyDescent="0.3">
      <c r="A89" s="11">
        <v>88</v>
      </c>
      <c r="B89" s="16" t="s">
        <v>676</v>
      </c>
      <c r="C89" s="183" t="s">
        <v>2440</v>
      </c>
      <c r="D89" s="17" t="s">
        <v>64</v>
      </c>
      <c r="E89" s="91" t="s">
        <v>489</v>
      </c>
      <c r="F89" s="11">
        <f t="shared" si="2"/>
        <v>0.3</v>
      </c>
      <c r="G89" s="2"/>
      <c r="H89" s="1" t="str">
        <f t="shared" si="3"/>
        <v>----</v>
      </c>
      <c r="I89" s="4">
        <v>1</v>
      </c>
    </row>
    <row r="90" spans="1:9" ht="18.75" x14ac:dyDescent="0.3">
      <c r="A90" s="11">
        <v>89</v>
      </c>
      <c r="B90" s="16" t="s">
        <v>687</v>
      </c>
      <c r="C90" s="183" t="s">
        <v>2441</v>
      </c>
      <c r="D90" s="17" t="s">
        <v>64</v>
      </c>
      <c r="E90" s="91" t="s">
        <v>490</v>
      </c>
      <c r="F90" s="11">
        <f t="shared" si="2"/>
        <v>0.2</v>
      </c>
      <c r="G90" s="2"/>
      <c r="H90" s="1" t="str">
        <f t="shared" si="3"/>
        <v>----</v>
      </c>
      <c r="I90" s="4">
        <v>1</v>
      </c>
    </row>
    <row r="91" spans="1:9" ht="18.75" x14ac:dyDescent="0.3">
      <c r="A91" s="11">
        <v>90</v>
      </c>
      <c r="B91" s="16" t="s">
        <v>677</v>
      </c>
      <c r="C91" s="183" t="s">
        <v>2442</v>
      </c>
      <c r="D91" s="17" t="s">
        <v>145</v>
      </c>
      <c r="E91" s="91" t="s">
        <v>489</v>
      </c>
      <c r="F91" s="11">
        <f t="shared" si="2"/>
        <v>0.3</v>
      </c>
      <c r="G91" s="2"/>
      <c r="H91" s="1" t="str">
        <f t="shared" si="3"/>
        <v>----</v>
      </c>
      <c r="I91" s="4">
        <v>1</v>
      </c>
    </row>
    <row r="92" spans="1:9" ht="18.75" x14ac:dyDescent="0.3">
      <c r="A92" s="11">
        <v>91</v>
      </c>
      <c r="B92" s="16" t="s">
        <v>224</v>
      </c>
      <c r="C92" s="183" t="s">
        <v>2443</v>
      </c>
      <c r="D92" s="17" t="s">
        <v>145</v>
      </c>
      <c r="E92" s="91" t="s">
        <v>490</v>
      </c>
      <c r="F92" s="11">
        <f t="shared" si="2"/>
        <v>0.2</v>
      </c>
      <c r="G92" s="2"/>
      <c r="H92" s="1" t="str">
        <f t="shared" si="3"/>
        <v>----</v>
      </c>
      <c r="I92" s="4">
        <v>1</v>
      </c>
    </row>
    <row r="93" spans="1:9" ht="18.75" x14ac:dyDescent="0.3">
      <c r="A93" s="11">
        <v>92</v>
      </c>
      <c r="B93" s="16" t="s">
        <v>474</v>
      </c>
      <c r="C93" s="183" t="s">
        <v>2444</v>
      </c>
      <c r="D93" s="17" t="s">
        <v>32</v>
      </c>
      <c r="E93" s="91" t="s">
        <v>489</v>
      </c>
      <c r="F93" s="11">
        <f t="shared" si="2"/>
        <v>0.3</v>
      </c>
      <c r="G93" s="2"/>
      <c r="H93" s="1" t="str">
        <f t="shared" si="3"/>
        <v>----</v>
      </c>
      <c r="I93" s="4">
        <v>1</v>
      </c>
    </row>
    <row r="94" spans="1:9" ht="18.75" x14ac:dyDescent="0.3">
      <c r="A94" s="11">
        <v>93</v>
      </c>
      <c r="B94" s="16" t="s">
        <v>31</v>
      </c>
      <c r="C94" s="183" t="s">
        <v>2445</v>
      </c>
      <c r="D94" s="17" t="s">
        <v>32</v>
      </c>
      <c r="E94" s="91" t="s">
        <v>490</v>
      </c>
      <c r="F94" s="11">
        <f t="shared" si="2"/>
        <v>0.2</v>
      </c>
      <c r="G94" s="2"/>
      <c r="H94" s="1" t="str">
        <f t="shared" si="3"/>
        <v>----</v>
      </c>
      <c r="I94" s="4">
        <v>1</v>
      </c>
    </row>
    <row r="95" spans="1:9" ht="18.75" x14ac:dyDescent="0.3">
      <c r="A95" s="11">
        <v>94</v>
      </c>
      <c r="B95" s="16" t="s">
        <v>2446</v>
      </c>
      <c r="C95" s="183" t="s">
        <v>2447</v>
      </c>
      <c r="D95" s="17" t="s">
        <v>163</v>
      </c>
      <c r="E95" s="91" t="s">
        <v>489</v>
      </c>
      <c r="F95" s="11">
        <f t="shared" si="2"/>
        <v>0.3</v>
      </c>
      <c r="G95" s="2"/>
      <c r="H95" s="1" t="str">
        <f t="shared" si="3"/>
        <v>----</v>
      </c>
      <c r="I95" s="4">
        <v>1</v>
      </c>
    </row>
    <row r="96" spans="1:9" ht="18.75" x14ac:dyDescent="0.3">
      <c r="A96" s="11">
        <v>95</v>
      </c>
      <c r="B96" s="16" t="s">
        <v>2448</v>
      </c>
      <c r="C96" s="183" t="s">
        <v>2449</v>
      </c>
      <c r="D96" s="17" t="s">
        <v>163</v>
      </c>
      <c r="E96" s="91" t="s">
        <v>490</v>
      </c>
      <c r="F96" s="11">
        <f t="shared" si="2"/>
        <v>0.2</v>
      </c>
      <c r="G96" s="2"/>
      <c r="H96" s="1" t="str">
        <f t="shared" si="3"/>
        <v>----</v>
      </c>
      <c r="I96" s="4">
        <v>1</v>
      </c>
    </row>
    <row r="97" spans="1:9" ht="18.75" x14ac:dyDescent="0.3">
      <c r="A97" s="11">
        <v>96</v>
      </c>
      <c r="B97" s="16" t="s">
        <v>2450</v>
      </c>
      <c r="C97" s="183" t="s">
        <v>2451</v>
      </c>
      <c r="D97" s="17" t="s">
        <v>172</v>
      </c>
      <c r="E97" s="91" t="s">
        <v>489</v>
      </c>
      <c r="F97" s="11">
        <f t="shared" si="2"/>
        <v>0.3</v>
      </c>
      <c r="G97" s="2"/>
      <c r="H97" s="1" t="str">
        <f t="shared" si="3"/>
        <v>----</v>
      </c>
      <c r="I97" s="4">
        <v>1</v>
      </c>
    </row>
    <row r="98" spans="1:9" ht="18.75" x14ac:dyDescent="0.3">
      <c r="A98" s="11">
        <v>97</v>
      </c>
      <c r="B98" s="16" t="s">
        <v>2452</v>
      </c>
      <c r="C98" s="183" t="s">
        <v>2453</v>
      </c>
      <c r="D98" s="17" t="s">
        <v>172</v>
      </c>
      <c r="E98" s="91" t="s">
        <v>490</v>
      </c>
      <c r="F98" s="11">
        <f t="shared" si="2"/>
        <v>0.2</v>
      </c>
      <c r="G98" s="2"/>
      <c r="H98" s="1" t="str">
        <f t="shared" si="3"/>
        <v>----</v>
      </c>
      <c r="I98" s="4">
        <v>1</v>
      </c>
    </row>
    <row r="99" spans="1:9" ht="18.75" x14ac:dyDescent="0.3">
      <c r="A99" s="11">
        <v>98</v>
      </c>
      <c r="B99" s="16" t="s">
        <v>267</v>
      </c>
      <c r="C99" s="183" t="s">
        <v>2454</v>
      </c>
      <c r="D99" s="17" t="s">
        <v>49</v>
      </c>
      <c r="E99" s="91" t="s">
        <v>489</v>
      </c>
      <c r="F99" s="11">
        <f t="shared" si="2"/>
        <v>0.3</v>
      </c>
      <c r="G99" s="2"/>
      <c r="H99" s="1" t="str">
        <f t="shared" si="3"/>
        <v>----</v>
      </c>
      <c r="I99" s="4">
        <v>1</v>
      </c>
    </row>
    <row r="100" spans="1:9" ht="18.75" x14ac:dyDescent="0.3">
      <c r="A100" s="11">
        <v>99</v>
      </c>
      <c r="B100" s="16" t="s">
        <v>463</v>
      </c>
      <c r="C100" s="183" t="s">
        <v>2455</v>
      </c>
      <c r="D100" s="17" t="s">
        <v>49</v>
      </c>
      <c r="E100" s="91" t="s">
        <v>490</v>
      </c>
      <c r="F100" s="11">
        <f t="shared" si="2"/>
        <v>0.2</v>
      </c>
      <c r="G100" s="2"/>
      <c r="H100" s="1" t="str">
        <f t="shared" si="3"/>
        <v>----</v>
      </c>
      <c r="I100" s="4">
        <v>1</v>
      </c>
    </row>
    <row r="101" spans="1:9" ht="18.75" x14ac:dyDescent="0.3">
      <c r="A101" s="11">
        <v>100</v>
      </c>
      <c r="B101" s="16" t="s">
        <v>322</v>
      </c>
      <c r="C101" s="183" t="s">
        <v>2456</v>
      </c>
      <c r="D101" s="17" t="s">
        <v>78</v>
      </c>
      <c r="E101" s="91" t="s">
        <v>489</v>
      </c>
      <c r="F101" s="11">
        <f t="shared" si="2"/>
        <v>0.3</v>
      </c>
      <c r="G101" s="2"/>
      <c r="H101" s="1" t="str">
        <f t="shared" si="3"/>
        <v>----</v>
      </c>
      <c r="I101" s="4">
        <v>1</v>
      </c>
    </row>
    <row r="102" spans="1:9" ht="18.75" x14ac:dyDescent="0.3">
      <c r="A102" s="11">
        <v>101</v>
      </c>
      <c r="B102" s="16" t="s">
        <v>161</v>
      </c>
      <c r="C102" s="183" t="s">
        <v>2457</v>
      </c>
      <c r="D102" s="17" t="s">
        <v>78</v>
      </c>
      <c r="E102" s="91" t="s">
        <v>490</v>
      </c>
      <c r="F102" s="11">
        <f t="shared" si="2"/>
        <v>0.2</v>
      </c>
      <c r="G102" s="2"/>
      <c r="H102" s="1" t="str">
        <f t="shared" si="3"/>
        <v>----</v>
      </c>
      <c r="I102" s="4">
        <v>1</v>
      </c>
    </row>
    <row r="103" spans="1:9" ht="18.75" x14ac:dyDescent="0.3">
      <c r="A103" s="11">
        <v>102</v>
      </c>
      <c r="B103" s="16" t="s">
        <v>2458</v>
      </c>
      <c r="C103" s="183" t="s">
        <v>2459</v>
      </c>
      <c r="D103" s="17" t="s">
        <v>78</v>
      </c>
      <c r="E103" s="91" t="s">
        <v>2460</v>
      </c>
      <c r="F103" s="11">
        <f t="shared" si="2"/>
        <v>0.2</v>
      </c>
      <c r="G103" s="2"/>
      <c r="H103" s="1" t="str">
        <f t="shared" si="3"/>
        <v>----</v>
      </c>
      <c r="I103" s="4">
        <v>1</v>
      </c>
    </row>
    <row r="104" spans="1:9" ht="18.75" x14ac:dyDescent="0.3">
      <c r="A104" s="11">
        <v>103</v>
      </c>
      <c r="B104" s="16" t="s">
        <v>275</v>
      </c>
      <c r="C104" s="183" t="s">
        <v>2461</v>
      </c>
      <c r="D104" s="17" t="s">
        <v>119</v>
      </c>
      <c r="E104" s="91" t="s">
        <v>489</v>
      </c>
      <c r="F104" s="11">
        <f t="shared" si="2"/>
        <v>0.3</v>
      </c>
      <c r="G104" s="2"/>
      <c r="H104" s="1" t="str">
        <f t="shared" si="3"/>
        <v>----</v>
      </c>
      <c r="I104" s="4">
        <v>1</v>
      </c>
    </row>
    <row r="105" spans="1:9" ht="18.75" x14ac:dyDescent="0.3">
      <c r="A105" s="11">
        <v>104</v>
      </c>
      <c r="B105" s="16" t="s">
        <v>2462</v>
      </c>
      <c r="C105" s="183" t="s">
        <v>2463</v>
      </c>
      <c r="D105" s="17" t="s">
        <v>119</v>
      </c>
      <c r="E105" s="91" t="s">
        <v>490</v>
      </c>
      <c r="F105" s="11">
        <f t="shared" si="2"/>
        <v>0.2</v>
      </c>
      <c r="G105" s="2"/>
      <c r="H105" s="1" t="str">
        <f t="shared" si="3"/>
        <v>----</v>
      </c>
      <c r="I105" s="4">
        <v>1</v>
      </c>
    </row>
    <row r="106" spans="1:9" ht="18.75" x14ac:dyDescent="0.3">
      <c r="A106" s="11">
        <v>105</v>
      </c>
      <c r="B106" s="16" t="s">
        <v>338</v>
      </c>
      <c r="C106" s="183" t="s">
        <v>2464</v>
      </c>
      <c r="D106" s="17" t="s">
        <v>44</v>
      </c>
      <c r="E106" s="91" t="s">
        <v>489</v>
      </c>
      <c r="F106" s="11">
        <f t="shared" si="2"/>
        <v>0.3</v>
      </c>
      <c r="G106" s="2"/>
      <c r="H106" s="1" t="str">
        <f t="shared" si="3"/>
        <v>----</v>
      </c>
      <c r="I106" s="4">
        <v>1</v>
      </c>
    </row>
    <row r="107" spans="1:9" ht="18.75" x14ac:dyDescent="0.3">
      <c r="A107" s="11">
        <v>106</v>
      </c>
      <c r="B107" s="16" t="s">
        <v>167</v>
      </c>
      <c r="C107" s="183" t="s">
        <v>2465</v>
      </c>
      <c r="D107" s="17" t="s">
        <v>44</v>
      </c>
      <c r="E107" s="91" t="s">
        <v>490</v>
      </c>
      <c r="F107" s="11">
        <f t="shared" si="2"/>
        <v>0.2</v>
      </c>
      <c r="G107" s="2"/>
      <c r="H107" s="1" t="str">
        <f t="shared" si="3"/>
        <v>----</v>
      </c>
      <c r="I107" s="4">
        <v>1</v>
      </c>
    </row>
    <row r="108" spans="1:9" ht="18.75" x14ac:dyDescent="0.3">
      <c r="A108" s="11">
        <v>107</v>
      </c>
      <c r="B108" s="16" t="s">
        <v>1267</v>
      </c>
      <c r="C108" s="183" t="s">
        <v>2466</v>
      </c>
      <c r="D108" s="17" t="s">
        <v>339</v>
      </c>
      <c r="E108" s="91" t="s">
        <v>489</v>
      </c>
      <c r="F108" s="11">
        <f t="shared" si="2"/>
        <v>0.3</v>
      </c>
      <c r="G108" s="2"/>
      <c r="H108" s="1" t="str">
        <f t="shared" si="3"/>
        <v>----</v>
      </c>
      <c r="I108" s="4">
        <v>1</v>
      </c>
    </row>
    <row r="109" spans="1:9" ht="18.75" x14ac:dyDescent="0.3">
      <c r="A109" s="11">
        <v>108</v>
      </c>
      <c r="B109" s="16" t="s">
        <v>688</v>
      </c>
      <c r="C109" s="183" t="s">
        <v>2467</v>
      </c>
      <c r="D109" s="17" t="s">
        <v>339</v>
      </c>
      <c r="E109" s="91" t="s">
        <v>490</v>
      </c>
      <c r="F109" s="11">
        <f t="shared" si="2"/>
        <v>0.2</v>
      </c>
      <c r="G109" s="2"/>
      <c r="H109" s="1" t="str">
        <f t="shared" si="3"/>
        <v>----</v>
      </c>
      <c r="I109" s="4">
        <v>1</v>
      </c>
    </row>
    <row r="110" spans="1:9" ht="18.75" x14ac:dyDescent="0.3">
      <c r="A110" s="11">
        <v>109</v>
      </c>
      <c r="B110" s="18" t="s">
        <v>1172</v>
      </c>
      <c r="C110" s="183" t="s">
        <v>2468</v>
      </c>
      <c r="D110" s="17" t="s">
        <v>142</v>
      </c>
      <c r="E110" s="91" t="s">
        <v>489</v>
      </c>
      <c r="F110" s="11">
        <f t="shared" si="2"/>
        <v>0.3</v>
      </c>
      <c r="G110" s="2"/>
      <c r="H110" s="1" t="str">
        <f t="shared" si="3"/>
        <v>----</v>
      </c>
      <c r="I110" s="4">
        <v>1</v>
      </c>
    </row>
    <row r="111" spans="1:9" ht="18.75" x14ac:dyDescent="0.3">
      <c r="A111" s="11">
        <v>110</v>
      </c>
      <c r="B111" s="16" t="s">
        <v>1454</v>
      </c>
      <c r="C111" s="183" t="s">
        <v>2469</v>
      </c>
      <c r="D111" s="17" t="s">
        <v>142</v>
      </c>
      <c r="E111" s="91" t="s">
        <v>490</v>
      </c>
      <c r="F111" s="11">
        <f t="shared" si="2"/>
        <v>0.2</v>
      </c>
      <c r="G111" s="2"/>
      <c r="H111" s="1" t="str">
        <f t="shared" si="3"/>
        <v>----</v>
      </c>
      <c r="I111" s="4">
        <v>1</v>
      </c>
    </row>
    <row r="112" spans="1:9" ht="18.75" x14ac:dyDescent="0.3">
      <c r="A112" s="11">
        <v>111</v>
      </c>
      <c r="B112" s="16" t="s">
        <v>2470</v>
      </c>
      <c r="C112" s="183" t="s">
        <v>2471</v>
      </c>
      <c r="D112" s="17" t="s">
        <v>142</v>
      </c>
      <c r="E112" s="91" t="s">
        <v>2460</v>
      </c>
      <c r="F112" s="11">
        <f t="shared" si="2"/>
        <v>0.2</v>
      </c>
      <c r="G112" s="2"/>
      <c r="H112" s="1" t="str">
        <f t="shared" si="3"/>
        <v>----</v>
      </c>
      <c r="I112" s="4">
        <v>1</v>
      </c>
    </row>
    <row r="113" spans="1:9" ht="18.75" x14ac:dyDescent="0.3">
      <c r="A113" s="11">
        <v>112</v>
      </c>
      <c r="B113" s="16" t="s">
        <v>122</v>
      </c>
      <c r="C113" s="183" t="s">
        <v>2472</v>
      </c>
      <c r="D113" s="17" t="s">
        <v>53</v>
      </c>
      <c r="E113" s="91" t="s">
        <v>489</v>
      </c>
      <c r="F113" s="11">
        <f t="shared" si="2"/>
        <v>0.3</v>
      </c>
      <c r="G113" s="2"/>
      <c r="H113" s="1" t="str">
        <f t="shared" si="3"/>
        <v>----</v>
      </c>
      <c r="I113" s="4">
        <v>1</v>
      </c>
    </row>
    <row r="114" spans="1:9" ht="18.75" x14ac:dyDescent="0.3">
      <c r="A114" s="11">
        <v>113</v>
      </c>
      <c r="B114" s="16" t="s">
        <v>2473</v>
      </c>
      <c r="C114" s="183" t="s">
        <v>2474</v>
      </c>
      <c r="D114" s="17" t="s">
        <v>53</v>
      </c>
      <c r="E114" s="91" t="s">
        <v>490</v>
      </c>
      <c r="F114" s="11">
        <f t="shared" si="2"/>
        <v>0.2</v>
      </c>
      <c r="G114" s="2"/>
      <c r="H114" s="1" t="str">
        <f t="shared" si="3"/>
        <v>----</v>
      </c>
      <c r="I114" s="4">
        <v>1</v>
      </c>
    </row>
    <row r="115" spans="1:9" ht="18.75" x14ac:dyDescent="0.3">
      <c r="A115" s="11">
        <v>114</v>
      </c>
      <c r="B115" s="16" t="s">
        <v>2475</v>
      </c>
      <c r="C115" s="183" t="s">
        <v>2476</v>
      </c>
      <c r="D115" s="17" t="s">
        <v>1802</v>
      </c>
      <c r="E115" s="91" t="s">
        <v>489</v>
      </c>
      <c r="F115" s="11">
        <f t="shared" si="2"/>
        <v>0.3</v>
      </c>
      <c r="G115" s="2"/>
      <c r="H115" s="1" t="str">
        <f t="shared" si="3"/>
        <v>----</v>
      </c>
      <c r="I115" s="4">
        <v>1</v>
      </c>
    </row>
    <row r="116" spans="1:9" ht="18.75" x14ac:dyDescent="0.3">
      <c r="A116" s="11">
        <v>115</v>
      </c>
      <c r="B116" s="16" t="s">
        <v>2477</v>
      </c>
      <c r="C116" s="183" t="s">
        <v>2478</v>
      </c>
      <c r="D116" s="17" t="s">
        <v>1802</v>
      </c>
      <c r="E116" s="91" t="s">
        <v>490</v>
      </c>
      <c r="F116" s="11">
        <f t="shared" si="2"/>
        <v>0.2</v>
      </c>
      <c r="G116" s="2"/>
      <c r="H116" s="1" t="str">
        <f t="shared" si="3"/>
        <v>----</v>
      </c>
      <c r="I116" s="4">
        <v>1</v>
      </c>
    </row>
    <row r="117" spans="1:9" ht="18.75" x14ac:dyDescent="0.3">
      <c r="A117" s="11">
        <v>116</v>
      </c>
      <c r="B117" s="16" t="s">
        <v>1827</v>
      </c>
      <c r="C117" s="183" t="s">
        <v>2479</v>
      </c>
      <c r="D117" s="17" t="s">
        <v>1804</v>
      </c>
      <c r="E117" s="91" t="s">
        <v>489</v>
      </c>
      <c r="F117" s="11">
        <f t="shared" si="2"/>
        <v>0.3</v>
      </c>
      <c r="G117" s="2"/>
      <c r="H117" s="1" t="str">
        <f t="shared" si="3"/>
        <v>----</v>
      </c>
      <c r="I117" s="4">
        <v>1</v>
      </c>
    </row>
    <row r="118" spans="1:9" ht="18.75" x14ac:dyDescent="0.3">
      <c r="A118" s="11">
        <v>117</v>
      </c>
      <c r="B118" s="16" t="s">
        <v>2480</v>
      </c>
      <c r="C118" s="183" t="s">
        <v>2481</v>
      </c>
      <c r="D118" s="17" t="s">
        <v>1804</v>
      </c>
      <c r="E118" s="91" t="s">
        <v>490</v>
      </c>
      <c r="F118" s="11">
        <f t="shared" si="2"/>
        <v>0.2</v>
      </c>
      <c r="G118" s="2"/>
      <c r="H118" s="1" t="str">
        <f t="shared" si="3"/>
        <v>----</v>
      </c>
      <c r="I118" s="4">
        <v>1</v>
      </c>
    </row>
    <row r="119" spans="1:9" ht="18.75" x14ac:dyDescent="0.3">
      <c r="A119" s="11">
        <v>118</v>
      </c>
      <c r="B119" s="16" t="s">
        <v>2482</v>
      </c>
      <c r="C119" s="183" t="s">
        <v>2483</v>
      </c>
      <c r="D119" s="17" t="s">
        <v>1806</v>
      </c>
      <c r="E119" s="91" t="s">
        <v>489</v>
      </c>
      <c r="F119" s="11">
        <f t="shared" si="2"/>
        <v>0.3</v>
      </c>
      <c r="G119" s="2"/>
      <c r="H119" s="1" t="str">
        <f t="shared" si="3"/>
        <v>----</v>
      </c>
      <c r="I119" s="4">
        <v>1</v>
      </c>
    </row>
    <row r="120" spans="1:9" ht="18.75" x14ac:dyDescent="0.3">
      <c r="A120" s="11">
        <v>119</v>
      </c>
      <c r="B120" s="16" t="s">
        <v>2484</v>
      </c>
      <c r="C120" s="183" t="s">
        <v>2485</v>
      </c>
      <c r="D120" s="17" t="s">
        <v>1806</v>
      </c>
      <c r="E120" s="91" t="s">
        <v>490</v>
      </c>
      <c r="F120" s="11">
        <f t="shared" si="2"/>
        <v>0.2</v>
      </c>
      <c r="G120" s="2"/>
      <c r="H120" s="1" t="str">
        <f t="shared" si="3"/>
        <v>----</v>
      </c>
      <c r="I120" s="4">
        <v>1</v>
      </c>
    </row>
    <row r="121" spans="1:9" ht="18.75" x14ac:dyDescent="0.3">
      <c r="A121" s="11">
        <v>120</v>
      </c>
      <c r="B121" s="16" t="s">
        <v>2486</v>
      </c>
      <c r="C121" s="183" t="s">
        <v>2487</v>
      </c>
      <c r="D121" s="17" t="s">
        <v>1859</v>
      </c>
      <c r="E121" s="91" t="s">
        <v>489</v>
      </c>
      <c r="F121" s="11">
        <f t="shared" si="2"/>
        <v>0.3</v>
      </c>
      <c r="G121" s="2"/>
      <c r="H121" s="1" t="str">
        <f t="shared" si="3"/>
        <v>----</v>
      </c>
      <c r="I121" s="4">
        <v>1</v>
      </c>
    </row>
    <row r="122" spans="1:9" ht="18.75" x14ac:dyDescent="0.3">
      <c r="A122" s="11">
        <v>121</v>
      </c>
      <c r="B122" s="16" t="s">
        <v>2488</v>
      </c>
      <c r="C122" s="183" t="s">
        <v>2489</v>
      </c>
      <c r="D122" s="17" t="s">
        <v>1859</v>
      </c>
      <c r="E122" s="91" t="s">
        <v>490</v>
      </c>
      <c r="F122" s="11">
        <f t="shared" si="2"/>
        <v>0.2</v>
      </c>
      <c r="G122" s="2"/>
      <c r="H122" s="1" t="str">
        <f t="shared" si="3"/>
        <v>----</v>
      </c>
      <c r="I122" s="4">
        <v>1</v>
      </c>
    </row>
    <row r="123" spans="1:9" ht="18.75" x14ac:dyDescent="0.3">
      <c r="A123" s="11">
        <v>122</v>
      </c>
      <c r="B123" s="16" t="s">
        <v>1862</v>
      </c>
      <c r="C123" s="183" t="s">
        <v>2490</v>
      </c>
      <c r="D123" s="17" t="s">
        <v>1816</v>
      </c>
      <c r="E123" s="91" t="s">
        <v>489</v>
      </c>
      <c r="F123" s="11">
        <f t="shared" si="2"/>
        <v>0.3</v>
      </c>
      <c r="G123" s="2"/>
      <c r="H123" s="1" t="str">
        <f t="shared" si="3"/>
        <v>----</v>
      </c>
      <c r="I123" s="4">
        <v>1</v>
      </c>
    </row>
    <row r="124" spans="1:9" ht="18.75" x14ac:dyDescent="0.3">
      <c r="A124" s="11">
        <v>123</v>
      </c>
      <c r="B124" s="16" t="s">
        <v>2491</v>
      </c>
      <c r="C124" s="183" t="s">
        <v>2492</v>
      </c>
      <c r="D124" s="17" t="s">
        <v>1816</v>
      </c>
      <c r="E124" s="91" t="s">
        <v>490</v>
      </c>
      <c r="F124" s="11">
        <f t="shared" si="2"/>
        <v>0.2</v>
      </c>
      <c r="G124" s="2"/>
      <c r="H124" s="1" t="str">
        <f t="shared" si="3"/>
        <v>----</v>
      </c>
      <c r="I124" s="4">
        <v>1</v>
      </c>
    </row>
    <row r="125" spans="1:9" ht="18.75" x14ac:dyDescent="0.3">
      <c r="A125" s="11">
        <v>124</v>
      </c>
      <c r="B125" s="19" t="s">
        <v>679</v>
      </c>
      <c r="C125" s="183" t="s">
        <v>2493</v>
      </c>
      <c r="D125" s="20" t="s">
        <v>163</v>
      </c>
      <c r="E125" s="91" t="s">
        <v>491</v>
      </c>
      <c r="F125" s="11">
        <f t="shared" si="2"/>
        <v>0.3</v>
      </c>
      <c r="G125" s="2"/>
      <c r="H125" s="1" t="str">
        <f t="shared" si="3"/>
        <v>----</v>
      </c>
      <c r="I125" s="4">
        <v>1</v>
      </c>
    </row>
    <row r="126" spans="1:9" ht="18.75" x14ac:dyDescent="0.3">
      <c r="A126" s="11">
        <v>125</v>
      </c>
      <c r="B126" s="19" t="s">
        <v>187</v>
      </c>
      <c r="C126" s="183">
        <v>102120151</v>
      </c>
      <c r="D126" s="20" t="s">
        <v>172</v>
      </c>
      <c r="E126" s="91" t="s">
        <v>491</v>
      </c>
      <c r="F126" s="11">
        <f t="shared" si="2"/>
        <v>0.3</v>
      </c>
      <c r="G126" s="2"/>
      <c r="H126" s="1" t="str">
        <f t="shared" si="3"/>
        <v>----</v>
      </c>
      <c r="I126" s="4">
        <v>1</v>
      </c>
    </row>
    <row r="127" spans="1:9" ht="18.75" x14ac:dyDescent="0.3">
      <c r="A127" s="11">
        <v>126</v>
      </c>
      <c r="B127" s="19" t="s">
        <v>675</v>
      </c>
      <c r="C127" s="183">
        <v>102110339</v>
      </c>
      <c r="D127" s="20" t="s">
        <v>32</v>
      </c>
      <c r="E127" s="91" t="s">
        <v>499</v>
      </c>
      <c r="F127" s="11">
        <f t="shared" si="2"/>
        <v>0.2</v>
      </c>
      <c r="G127" s="2"/>
      <c r="H127" s="1" t="str">
        <f t="shared" si="3"/>
        <v>----</v>
      </c>
      <c r="I127" s="4">
        <v>1</v>
      </c>
    </row>
    <row r="128" spans="1:9" ht="18.75" x14ac:dyDescent="0.3">
      <c r="A128" s="11">
        <v>127</v>
      </c>
      <c r="B128" s="19" t="s">
        <v>678</v>
      </c>
      <c r="C128" s="183">
        <v>102120208</v>
      </c>
      <c r="D128" s="20" t="s">
        <v>78</v>
      </c>
      <c r="E128" s="91" t="s">
        <v>499</v>
      </c>
      <c r="F128" s="11">
        <f t="shared" si="2"/>
        <v>0.2</v>
      </c>
      <c r="G128" s="2"/>
      <c r="H128" s="1" t="str">
        <f t="shared" si="3"/>
        <v>----</v>
      </c>
      <c r="I128" s="4">
        <v>1</v>
      </c>
    </row>
    <row r="129" spans="1:9" ht="18.75" x14ac:dyDescent="0.3">
      <c r="A129" s="11">
        <v>128</v>
      </c>
      <c r="B129" s="19" t="s">
        <v>681</v>
      </c>
      <c r="C129" s="183">
        <v>102120234</v>
      </c>
      <c r="D129" s="20" t="s">
        <v>78</v>
      </c>
      <c r="E129" s="91" t="s">
        <v>499</v>
      </c>
      <c r="F129" s="11">
        <f t="shared" si="2"/>
        <v>0.2</v>
      </c>
      <c r="G129" s="2"/>
      <c r="H129" s="1" t="str">
        <f t="shared" si="3"/>
        <v>----</v>
      </c>
      <c r="I129" s="4">
        <v>1</v>
      </c>
    </row>
    <row r="130" spans="1:9" ht="18.75" x14ac:dyDescent="0.3">
      <c r="A130" s="11">
        <v>129</v>
      </c>
      <c r="B130" s="19" t="s">
        <v>2494</v>
      </c>
      <c r="C130" s="183">
        <v>102130004</v>
      </c>
      <c r="D130" s="20" t="s">
        <v>119</v>
      </c>
      <c r="E130" s="91" t="s">
        <v>499</v>
      </c>
      <c r="F130" s="11">
        <f t="shared" si="2"/>
        <v>0.2</v>
      </c>
      <c r="G130" s="2"/>
      <c r="H130" s="1" t="str">
        <f t="shared" si="3"/>
        <v>----</v>
      </c>
      <c r="I130" s="4">
        <v>1</v>
      </c>
    </row>
    <row r="131" spans="1:9" ht="18.75" x14ac:dyDescent="0.3">
      <c r="A131" s="11">
        <v>130</v>
      </c>
      <c r="B131" s="19" t="s">
        <v>2495</v>
      </c>
      <c r="C131" s="183">
        <v>102130179</v>
      </c>
      <c r="D131" s="20" t="s">
        <v>142</v>
      </c>
      <c r="E131" s="91" t="s">
        <v>499</v>
      </c>
      <c r="F131" s="11">
        <f t="shared" ref="F131:F194" si="4">IF(E131="UV ĐT",0.3,0)+IF(E131="UV HSV",0.3,0)+IF(E131="PBT LCĐ",0.3,0)+IF(E131="UV LCĐ",0.2,0)+IF(E131="GK 0.3",0.3,0)+IF(E131="GK 0.2",0.2,0)+IF(E131="BT CĐ",0.3,0)+IF(E131="PBT CĐ",0.2,0)+IF(E131="LT", 0.3, 0)+IF(E131="LP", 0.2,0)+IF(E131="CN CLB",0.2,0)+IF(E131="CN DĐ",0.2,0)+IF(E131="TĐXK",0.3,0)+IF(E131="PĐXK",0.2,0)+IF(E131="TB ĐD",0.3,0)+IF(E131="PB ĐD",0.2,0)+IF(E131="ĐT ĐTQ",0.3,0)+IF(E131="ĐP ĐTQ",0.2,0)</f>
        <v>0.2</v>
      </c>
      <c r="G131" s="2"/>
      <c r="H131" s="1" t="str">
        <f t="shared" ref="H131:H194" si="5">IF(C131=C132,"Trùng","----")</f>
        <v>----</v>
      </c>
      <c r="I131" s="4">
        <v>1</v>
      </c>
    </row>
    <row r="132" spans="1:9" ht="18.75" x14ac:dyDescent="0.3">
      <c r="A132" s="11">
        <v>131</v>
      </c>
      <c r="B132" s="19" t="s">
        <v>2496</v>
      </c>
      <c r="C132" s="183">
        <v>102140051</v>
      </c>
      <c r="D132" s="20" t="s">
        <v>1802</v>
      </c>
      <c r="E132" s="91" t="s">
        <v>499</v>
      </c>
      <c r="F132" s="11">
        <f t="shared" si="4"/>
        <v>0.2</v>
      </c>
      <c r="G132" s="2"/>
      <c r="H132" s="1" t="str">
        <f t="shared" si="5"/>
        <v>----</v>
      </c>
      <c r="I132" s="4">
        <v>1</v>
      </c>
    </row>
    <row r="133" spans="1:9" ht="18.75" x14ac:dyDescent="0.3">
      <c r="A133" s="11">
        <v>132</v>
      </c>
      <c r="B133" s="14" t="s">
        <v>46</v>
      </c>
      <c r="C133" s="15" t="s">
        <v>2497</v>
      </c>
      <c r="D133" s="11" t="s">
        <v>47</v>
      </c>
      <c r="E133" s="77" t="s">
        <v>564</v>
      </c>
      <c r="F133" s="11">
        <f t="shared" si="4"/>
        <v>0.3</v>
      </c>
      <c r="G133" s="2"/>
      <c r="H133" s="1" t="str">
        <f t="shared" si="5"/>
        <v>----</v>
      </c>
      <c r="I133" s="4">
        <v>1</v>
      </c>
    </row>
    <row r="134" spans="1:9" ht="18.75" x14ac:dyDescent="0.3">
      <c r="A134" s="11">
        <v>133</v>
      </c>
      <c r="B134" s="14" t="s">
        <v>363</v>
      </c>
      <c r="C134" s="15" t="s">
        <v>2498</v>
      </c>
      <c r="D134" s="11" t="s">
        <v>47</v>
      </c>
      <c r="E134" s="77" t="s">
        <v>563</v>
      </c>
      <c r="F134" s="11">
        <f t="shared" si="4"/>
        <v>0.2</v>
      </c>
      <c r="G134" s="2"/>
      <c r="H134" s="1" t="str">
        <f t="shared" si="5"/>
        <v>----</v>
      </c>
      <c r="I134" s="4">
        <v>1</v>
      </c>
    </row>
    <row r="135" spans="1:9" ht="18.75" x14ac:dyDescent="0.3">
      <c r="A135" s="11">
        <v>134</v>
      </c>
      <c r="B135" s="14" t="s">
        <v>689</v>
      </c>
      <c r="C135" s="15" t="s">
        <v>2499</v>
      </c>
      <c r="D135" s="11" t="s">
        <v>91</v>
      </c>
      <c r="E135" s="77" t="s">
        <v>564</v>
      </c>
      <c r="F135" s="11">
        <f t="shared" si="4"/>
        <v>0.3</v>
      </c>
      <c r="G135" s="2"/>
      <c r="H135" s="1" t="str">
        <f t="shared" si="5"/>
        <v>----</v>
      </c>
      <c r="I135" s="4">
        <v>1</v>
      </c>
    </row>
    <row r="136" spans="1:9" ht="18.75" x14ac:dyDescent="0.3">
      <c r="A136" s="11">
        <v>135</v>
      </c>
      <c r="B136" s="14" t="s">
        <v>359</v>
      </c>
      <c r="C136" s="15" t="s">
        <v>2500</v>
      </c>
      <c r="D136" s="11" t="s">
        <v>91</v>
      </c>
      <c r="E136" s="77" t="s">
        <v>563</v>
      </c>
      <c r="F136" s="11">
        <f t="shared" si="4"/>
        <v>0.2</v>
      </c>
      <c r="G136" s="2"/>
      <c r="H136" s="1" t="str">
        <f t="shared" si="5"/>
        <v>----</v>
      </c>
      <c r="I136" s="4">
        <v>1</v>
      </c>
    </row>
    <row r="137" spans="1:9" ht="18.75" x14ac:dyDescent="0.3">
      <c r="A137" s="11">
        <v>136</v>
      </c>
      <c r="B137" s="14" t="s">
        <v>248</v>
      </c>
      <c r="C137" s="15" t="s">
        <v>2501</v>
      </c>
      <c r="D137" s="64" t="s">
        <v>91</v>
      </c>
      <c r="E137" s="77" t="s">
        <v>563</v>
      </c>
      <c r="F137" s="11">
        <f t="shared" si="4"/>
        <v>0.2</v>
      </c>
      <c r="G137" s="2"/>
      <c r="H137" s="1" t="str">
        <f t="shared" si="5"/>
        <v>----</v>
      </c>
      <c r="I137" s="4">
        <v>1</v>
      </c>
    </row>
    <row r="138" spans="1:9" ht="18.75" x14ac:dyDescent="0.3">
      <c r="A138" s="11">
        <v>137</v>
      </c>
      <c r="B138" s="14" t="s">
        <v>367</v>
      </c>
      <c r="C138" s="15" t="s">
        <v>2502</v>
      </c>
      <c r="D138" s="11" t="s">
        <v>65</v>
      </c>
      <c r="E138" s="77" t="s">
        <v>564</v>
      </c>
      <c r="F138" s="11">
        <f t="shared" si="4"/>
        <v>0.3</v>
      </c>
      <c r="G138" s="2"/>
      <c r="H138" s="1" t="str">
        <f t="shared" si="5"/>
        <v>----</v>
      </c>
      <c r="I138" s="4">
        <v>1</v>
      </c>
    </row>
    <row r="139" spans="1:9" ht="18.75" x14ac:dyDescent="0.3">
      <c r="A139" s="11">
        <v>138</v>
      </c>
      <c r="B139" s="14" t="s">
        <v>135</v>
      </c>
      <c r="C139" s="15" t="s">
        <v>2503</v>
      </c>
      <c r="D139" s="11" t="s">
        <v>65</v>
      </c>
      <c r="E139" s="77" t="s">
        <v>563</v>
      </c>
      <c r="F139" s="11">
        <f t="shared" si="4"/>
        <v>0.2</v>
      </c>
      <c r="G139" s="2"/>
      <c r="H139" s="1" t="str">
        <f t="shared" si="5"/>
        <v>----</v>
      </c>
      <c r="I139" s="4">
        <v>1</v>
      </c>
    </row>
    <row r="140" spans="1:9" ht="18.75" x14ac:dyDescent="0.3">
      <c r="A140" s="11">
        <v>139</v>
      </c>
      <c r="B140" s="14" t="s">
        <v>690</v>
      </c>
      <c r="C140" s="15" t="s">
        <v>2504</v>
      </c>
      <c r="D140" s="11" t="s">
        <v>57</v>
      </c>
      <c r="E140" s="77" t="s">
        <v>564</v>
      </c>
      <c r="F140" s="11">
        <f t="shared" si="4"/>
        <v>0.3</v>
      </c>
      <c r="G140" s="2"/>
      <c r="H140" s="1" t="str">
        <f t="shared" si="5"/>
        <v>----</v>
      </c>
      <c r="I140" s="4">
        <v>1</v>
      </c>
    </row>
    <row r="141" spans="1:9" ht="18.75" x14ac:dyDescent="0.3">
      <c r="A141" s="11">
        <v>140</v>
      </c>
      <c r="B141" s="14" t="s">
        <v>223</v>
      </c>
      <c r="C141" s="15" t="s">
        <v>2505</v>
      </c>
      <c r="D141" s="11" t="s">
        <v>57</v>
      </c>
      <c r="E141" s="77" t="s">
        <v>563</v>
      </c>
      <c r="F141" s="11">
        <f t="shared" si="4"/>
        <v>0.2</v>
      </c>
      <c r="G141" s="2"/>
      <c r="H141" s="1" t="str">
        <f t="shared" si="5"/>
        <v>----</v>
      </c>
      <c r="I141" s="4">
        <v>1</v>
      </c>
    </row>
    <row r="142" spans="1:9" ht="18.75" x14ac:dyDescent="0.3">
      <c r="A142" s="11">
        <v>141</v>
      </c>
      <c r="B142" s="14" t="s">
        <v>691</v>
      </c>
      <c r="C142" s="15" t="s">
        <v>2506</v>
      </c>
      <c r="D142" s="11" t="s">
        <v>115</v>
      </c>
      <c r="E142" s="77" t="s">
        <v>564</v>
      </c>
      <c r="F142" s="11">
        <f t="shared" si="4"/>
        <v>0.3</v>
      </c>
      <c r="G142" s="2"/>
      <c r="H142" s="1" t="str">
        <f t="shared" si="5"/>
        <v>----</v>
      </c>
      <c r="I142" s="4">
        <v>1</v>
      </c>
    </row>
    <row r="143" spans="1:9" ht="18.75" x14ac:dyDescent="0.3">
      <c r="A143" s="11">
        <v>142</v>
      </c>
      <c r="B143" s="14" t="s">
        <v>357</v>
      </c>
      <c r="C143" s="15" t="s">
        <v>2507</v>
      </c>
      <c r="D143" s="11" t="s">
        <v>115</v>
      </c>
      <c r="E143" s="77" t="s">
        <v>563</v>
      </c>
      <c r="F143" s="11">
        <f t="shared" si="4"/>
        <v>0.2</v>
      </c>
      <c r="G143" s="2"/>
      <c r="H143" s="1" t="str">
        <f t="shared" si="5"/>
        <v>----</v>
      </c>
      <c r="I143" s="4">
        <v>1</v>
      </c>
    </row>
    <row r="144" spans="1:9" ht="18.75" x14ac:dyDescent="0.3">
      <c r="A144" s="11">
        <v>143</v>
      </c>
      <c r="B144" s="14" t="s">
        <v>2508</v>
      </c>
      <c r="C144" s="15" t="s">
        <v>2509</v>
      </c>
      <c r="D144" s="64" t="s">
        <v>115</v>
      </c>
      <c r="E144" s="77" t="s">
        <v>581</v>
      </c>
      <c r="F144" s="11">
        <f t="shared" si="4"/>
        <v>0.3</v>
      </c>
      <c r="G144" s="2"/>
      <c r="H144" s="1" t="str">
        <f t="shared" si="5"/>
        <v>----</v>
      </c>
      <c r="I144" s="4">
        <v>1</v>
      </c>
    </row>
    <row r="145" spans="1:9" ht="18.75" x14ac:dyDescent="0.3">
      <c r="A145" s="11">
        <v>144</v>
      </c>
      <c r="B145" s="14" t="s">
        <v>156</v>
      </c>
      <c r="C145" s="15" t="s">
        <v>2510</v>
      </c>
      <c r="D145" s="11" t="s">
        <v>205</v>
      </c>
      <c r="E145" s="77" t="s">
        <v>564</v>
      </c>
      <c r="F145" s="11">
        <f t="shared" si="4"/>
        <v>0.3</v>
      </c>
      <c r="G145" s="2"/>
      <c r="H145" s="1" t="str">
        <f t="shared" si="5"/>
        <v>----</v>
      </c>
      <c r="I145" s="4">
        <v>1</v>
      </c>
    </row>
    <row r="146" spans="1:9" ht="18.75" x14ac:dyDescent="0.3">
      <c r="A146" s="11">
        <v>145</v>
      </c>
      <c r="B146" s="14" t="s">
        <v>692</v>
      </c>
      <c r="C146" s="15" t="s">
        <v>2511</v>
      </c>
      <c r="D146" s="11" t="s">
        <v>205</v>
      </c>
      <c r="E146" s="77" t="s">
        <v>563</v>
      </c>
      <c r="F146" s="11">
        <f t="shared" si="4"/>
        <v>0.2</v>
      </c>
      <c r="G146" s="2"/>
      <c r="H146" s="1" t="str">
        <f t="shared" si="5"/>
        <v>----</v>
      </c>
      <c r="I146" s="4">
        <v>1</v>
      </c>
    </row>
    <row r="147" spans="1:9" ht="18.75" x14ac:dyDescent="0.3">
      <c r="A147" s="11">
        <v>146</v>
      </c>
      <c r="B147" s="14" t="s">
        <v>63</v>
      </c>
      <c r="C147" s="15" t="s">
        <v>2512</v>
      </c>
      <c r="D147" s="11" t="s">
        <v>64</v>
      </c>
      <c r="E147" s="77" t="s">
        <v>564</v>
      </c>
      <c r="F147" s="11">
        <f t="shared" si="4"/>
        <v>0.3</v>
      </c>
      <c r="G147" s="2"/>
      <c r="H147" s="1" t="str">
        <f t="shared" si="5"/>
        <v>----</v>
      </c>
      <c r="I147" s="4">
        <v>1</v>
      </c>
    </row>
    <row r="148" spans="1:9" ht="18.75" x14ac:dyDescent="0.3">
      <c r="A148" s="11">
        <v>147</v>
      </c>
      <c r="B148" s="14" t="s">
        <v>386</v>
      </c>
      <c r="C148" s="15" t="s">
        <v>2513</v>
      </c>
      <c r="D148" s="11" t="s">
        <v>64</v>
      </c>
      <c r="E148" s="77" t="s">
        <v>563</v>
      </c>
      <c r="F148" s="11">
        <f t="shared" si="4"/>
        <v>0.2</v>
      </c>
      <c r="G148" s="2"/>
      <c r="H148" s="1" t="str">
        <f t="shared" si="5"/>
        <v>----</v>
      </c>
      <c r="I148" s="4">
        <v>1</v>
      </c>
    </row>
    <row r="149" spans="1:9" ht="18.75" x14ac:dyDescent="0.3">
      <c r="A149" s="11">
        <v>148</v>
      </c>
      <c r="B149" s="14" t="s">
        <v>186</v>
      </c>
      <c r="C149" s="15" t="s">
        <v>2514</v>
      </c>
      <c r="D149" s="11" t="s">
        <v>145</v>
      </c>
      <c r="E149" s="77" t="s">
        <v>564</v>
      </c>
      <c r="F149" s="11">
        <f t="shared" si="4"/>
        <v>0.3</v>
      </c>
      <c r="G149" s="2"/>
      <c r="H149" s="1" t="str">
        <f t="shared" si="5"/>
        <v>----</v>
      </c>
      <c r="I149" s="4">
        <v>1</v>
      </c>
    </row>
    <row r="150" spans="1:9" ht="18.75" x14ac:dyDescent="0.3">
      <c r="A150" s="11">
        <v>149</v>
      </c>
      <c r="B150" s="14" t="s">
        <v>693</v>
      </c>
      <c r="C150" s="15" t="s">
        <v>2515</v>
      </c>
      <c r="D150" s="11" t="s">
        <v>145</v>
      </c>
      <c r="E150" s="77" t="s">
        <v>563</v>
      </c>
      <c r="F150" s="11">
        <f t="shared" si="4"/>
        <v>0.2</v>
      </c>
      <c r="G150" s="2"/>
      <c r="H150" s="1" t="str">
        <f t="shared" si="5"/>
        <v>----</v>
      </c>
      <c r="I150" s="4">
        <v>1</v>
      </c>
    </row>
    <row r="151" spans="1:9" s="132" customFormat="1" ht="18.75" x14ac:dyDescent="0.3">
      <c r="A151" s="11">
        <v>150</v>
      </c>
      <c r="B151" s="16" t="s">
        <v>102</v>
      </c>
      <c r="C151" s="100" t="s">
        <v>2516</v>
      </c>
      <c r="D151" s="17" t="s">
        <v>32</v>
      </c>
      <c r="E151" s="91" t="s">
        <v>564</v>
      </c>
      <c r="F151" s="11">
        <f t="shared" si="4"/>
        <v>0.3</v>
      </c>
      <c r="G151" s="131"/>
      <c r="H151" s="1" t="str">
        <f t="shared" si="5"/>
        <v>----</v>
      </c>
      <c r="I151" s="132">
        <v>1</v>
      </c>
    </row>
    <row r="152" spans="1:9" s="132" customFormat="1" ht="18.75" x14ac:dyDescent="0.3">
      <c r="A152" s="11">
        <v>151</v>
      </c>
      <c r="B152" s="16" t="s">
        <v>694</v>
      </c>
      <c r="C152" s="100" t="s">
        <v>2985</v>
      </c>
      <c r="D152" s="17" t="s">
        <v>32</v>
      </c>
      <c r="E152" s="91" t="s">
        <v>563</v>
      </c>
      <c r="F152" s="11">
        <f t="shared" si="4"/>
        <v>0.2</v>
      </c>
      <c r="G152" s="131"/>
      <c r="H152" s="1" t="str">
        <f t="shared" si="5"/>
        <v>----</v>
      </c>
      <c r="I152" s="132">
        <v>1</v>
      </c>
    </row>
    <row r="153" spans="1:9" ht="18.75" x14ac:dyDescent="0.3">
      <c r="A153" s="11">
        <v>152</v>
      </c>
      <c r="B153" s="14" t="s">
        <v>448</v>
      </c>
      <c r="C153" s="15" t="s">
        <v>2517</v>
      </c>
      <c r="D153" s="11" t="s">
        <v>32</v>
      </c>
      <c r="E153" s="77" t="s">
        <v>563</v>
      </c>
      <c r="F153" s="11">
        <f t="shared" si="4"/>
        <v>0.2</v>
      </c>
      <c r="G153" s="2"/>
      <c r="H153" s="1" t="str">
        <f t="shared" si="5"/>
        <v>----</v>
      </c>
      <c r="I153" s="4">
        <v>1</v>
      </c>
    </row>
    <row r="154" spans="1:9" ht="18.75" x14ac:dyDescent="0.3">
      <c r="A154" s="11">
        <v>153</v>
      </c>
      <c r="B154" s="14" t="s">
        <v>695</v>
      </c>
      <c r="C154" s="15" t="s">
        <v>2518</v>
      </c>
      <c r="D154" s="11" t="s">
        <v>163</v>
      </c>
      <c r="E154" s="77" t="s">
        <v>564</v>
      </c>
      <c r="F154" s="11">
        <f t="shared" si="4"/>
        <v>0.3</v>
      </c>
      <c r="G154" s="2"/>
      <c r="H154" s="1" t="str">
        <f t="shared" si="5"/>
        <v>----</v>
      </c>
      <c r="I154" s="4">
        <v>1</v>
      </c>
    </row>
    <row r="155" spans="1:9" ht="18.75" x14ac:dyDescent="0.3">
      <c r="A155" s="11">
        <v>154</v>
      </c>
      <c r="B155" s="14" t="s">
        <v>2519</v>
      </c>
      <c r="C155" s="15" t="s">
        <v>2520</v>
      </c>
      <c r="D155" s="11" t="s">
        <v>163</v>
      </c>
      <c r="E155" s="77" t="s">
        <v>563</v>
      </c>
      <c r="F155" s="11">
        <f t="shared" si="4"/>
        <v>0.2</v>
      </c>
      <c r="G155" s="2"/>
      <c r="H155" s="1" t="str">
        <f t="shared" si="5"/>
        <v>----</v>
      </c>
      <c r="I155" s="4">
        <v>1</v>
      </c>
    </row>
    <row r="156" spans="1:9" ht="18.75" x14ac:dyDescent="0.3">
      <c r="A156" s="11">
        <v>155</v>
      </c>
      <c r="B156" s="14" t="s">
        <v>171</v>
      </c>
      <c r="C156" s="15" t="s">
        <v>2521</v>
      </c>
      <c r="D156" s="11" t="s">
        <v>172</v>
      </c>
      <c r="E156" s="77" t="s">
        <v>564</v>
      </c>
      <c r="F156" s="11">
        <f t="shared" si="4"/>
        <v>0.3</v>
      </c>
      <c r="G156" s="2"/>
      <c r="H156" s="1" t="str">
        <f t="shared" si="5"/>
        <v>----</v>
      </c>
      <c r="I156" s="4">
        <v>1</v>
      </c>
    </row>
    <row r="157" spans="1:9" ht="18.75" x14ac:dyDescent="0.3">
      <c r="A157" s="11">
        <v>156</v>
      </c>
      <c r="B157" s="14" t="s">
        <v>1043</v>
      </c>
      <c r="C157" s="15" t="s">
        <v>2522</v>
      </c>
      <c r="D157" s="11" t="s">
        <v>172</v>
      </c>
      <c r="E157" s="77" t="s">
        <v>563</v>
      </c>
      <c r="F157" s="11">
        <f t="shared" si="4"/>
        <v>0.2</v>
      </c>
      <c r="G157" s="2"/>
      <c r="H157" s="1" t="str">
        <f t="shared" si="5"/>
        <v>----</v>
      </c>
      <c r="I157" s="4">
        <v>1</v>
      </c>
    </row>
    <row r="158" spans="1:9" ht="18.75" x14ac:dyDescent="0.3">
      <c r="A158" s="11">
        <v>157</v>
      </c>
      <c r="B158" s="14" t="s">
        <v>48</v>
      </c>
      <c r="C158" s="15" t="s">
        <v>2523</v>
      </c>
      <c r="D158" s="11" t="s">
        <v>49</v>
      </c>
      <c r="E158" s="77" t="s">
        <v>564</v>
      </c>
      <c r="F158" s="11">
        <f t="shared" si="4"/>
        <v>0.3</v>
      </c>
      <c r="G158" s="2"/>
      <c r="H158" s="1" t="str">
        <f t="shared" si="5"/>
        <v>----</v>
      </c>
      <c r="I158" s="4">
        <v>1</v>
      </c>
    </row>
    <row r="159" spans="1:9" ht="18.75" x14ac:dyDescent="0.3">
      <c r="A159" s="11">
        <v>158</v>
      </c>
      <c r="B159" s="14" t="s">
        <v>696</v>
      </c>
      <c r="C159" s="15" t="s">
        <v>2524</v>
      </c>
      <c r="D159" s="11" t="s">
        <v>49</v>
      </c>
      <c r="E159" s="77" t="s">
        <v>563</v>
      </c>
      <c r="F159" s="11">
        <f t="shared" si="4"/>
        <v>0.2</v>
      </c>
      <c r="G159" s="2"/>
      <c r="H159" s="1" t="str">
        <f t="shared" si="5"/>
        <v>----</v>
      </c>
      <c r="I159" s="4">
        <v>1</v>
      </c>
    </row>
    <row r="160" spans="1:9" ht="18.75" x14ac:dyDescent="0.3">
      <c r="A160" s="11">
        <v>159</v>
      </c>
      <c r="B160" s="14" t="s">
        <v>697</v>
      </c>
      <c r="C160" s="15" t="s">
        <v>2525</v>
      </c>
      <c r="D160" s="11" t="s">
        <v>78</v>
      </c>
      <c r="E160" s="77" t="s">
        <v>564</v>
      </c>
      <c r="F160" s="11">
        <f t="shared" si="4"/>
        <v>0.3</v>
      </c>
      <c r="G160" s="2"/>
      <c r="H160" s="1" t="str">
        <f t="shared" si="5"/>
        <v>----</v>
      </c>
      <c r="I160" s="4">
        <v>1</v>
      </c>
    </row>
    <row r="161" spans="1:9" ht="18.75" x14ac:dyDescent="0.3">
      <c r="A161" s="11">
        <v>160</v>
      </c>
      <c r="B161" s="14" t="s">
        <v>76</v>
      </c>
      <c r="C161" s="15" t="s">
        <v>2526</v>
      </c>
      <c r="D161" s="11" t="s">
        <v>78</v>
      </c>
      <c r="E161" s="77" t="s">
        <v>563</v>
      </c>
      <c r="F161" s="11">
        <f t="shared" si="4"/>
        <v>0.2</v>
      </c>
      <c r="G161" s="2"/>
      <c r="H161" s="1" t="str">
        <f t="shared" si="5"/>
        <v>----</v>
      </c>
      <c r="I161" s="4">
        <v>1</v>
      </c>
    </row>
    <row r="162" spans="1:9" ht="18.75" x14ac:dyDescent="0.3">
      <c r="A162" s="11">
        <v>161</v>
      </c>
      <c r="B162" s="14" t="s">
        <v>2527</v>
      </c>
      <c r="C162" s="15" t="s">
        <v>2528</v>
      </c>
      <c r="D162" s="11" t="s">
        <v>78</v>
      </c>
      <c r="E162" s="77" t="s">
        <v>563</v>
      </c>
      <c r="F162" s="11">
        <f t="shared" si="4"/>
        <v>0.2</v>
      </c>
      <c r="G162" s="2"/>
      <c r="H162" s="1" t="str">
        <f t="shared" si="5"/>
        <v>----</v>
      </c>
      <c r="I162" s="4">
        <v>1</v>
      </c>
    </row>
    <row r="163" spans="1:9" ht="18.75" x14ac:dyDescent="0.3">
      <c r="A163" s="11">
        <v>162</v>
      </c>
      <c r="B163" s="14" t="s">
        <v>415</v>
      </c>
      <c r="C163" s="15" t="s">
        <v>2529</v>
      </c>
      <c r="D163" s="11" t="s">
        <v>119</v>
      </c>
      <c r="E163" s="77" t="s">
        <v>564</v>
      </c>
      <c r="F163" s="11">
        <f t="shared" si="4"/>
        <v>0.3</v>
      </c>
      <c r="G163" s="2"/>
      <c r="H163" s="1" t="str">
        <f t="shared" si="5"/>
        <v>----</v>
      </c>
      <c r="I163" s="4">
        <v>1</v>
      </c>
    </row>
    <row r="164" spans="1:9" ht="18.75" x14ac:dyDescent="0.3">
      <c r="A164" s="11">
        <v>163</v>
      </c>
      <c r="B164" s="14" t="s">
        <v>1845</v>
      </c>
      <c r="C164" s="15" t="s">
        <v>2530</v>
      </c>
      <c r="D164" s="11" t="s">
        <v>119</v>
      </c>
      <c r="E164" s="77" t="s">
        <v>563</v>
      </c>
      <c r="F164" s="11">
        <f t="shared" si="4"/>
        <v>0.2</v>
      </c>
      <c r="G164" s="2"/>
      <c r="H164" s="1" t="str">
        <f t="shared" si="5"/>
        <v>----</v>
      </c>
      <c r="I164" s="4">
        <v>1</v>
      </c>
    </row>
    <row r="165" spans="1:9" ht="18.75" x14ac:dyDescent="0.3">
      <c r="A165" s="11">
        <v>164</v>
      </c>
      <c r="B165" s="14" t="s">
        <v>698</v>
      </c>
      <c r="C165" s="15" t="s">
        <v>2531</v>
      </c>
      <c r="D165" s="11" t="s">
        <v>119</v>
      </c>
      <c r="E165" s="77" t="s">
        <v>563</v>
      </c>
      <c r="F165" s="11">
        <f t="shared" si="4"/>
        <v>0.2</v>
      </c>
      <c r="G165" s="2"/>
      <c r="H165" s="1" t="str">
        <f t="shared" si="5"/>
        <v>----</v>
      </c>
      <c r="I165" s="4">
        <v>1</v>
      </c>
    </row>
    <row r="166" spans="1:9" ht="18.75" x14ac:dyDescent="0.3">
      <c r="A166" s="11">
        <v>165</v>
      </c>
      <c r="B166" s="14" t="s">
        <v>1235</v>
      </c>
      <c r="C166" s="15" t="s">
        <v>2532</v>
      </c>
      <c r="D166" s="11" t="s">
        <v>44</v>
      </c>
      <c r="E166" s="77" t="s">
        <v>564</v>
      </c>
      <c r="F166" s="11">
        <f t="shared" si="4"/>
        <v>0.3</v>
      </c>
      <c r="G166" s="2"/>
      <c r="H166" s="1" t="str">
        <f t="shared" si="5"/>
        <v>----</v>
      </c>
      <c r="I166" s="4">
        <v>1</v>
      </c>
    </row>
    <row r="167" spans="1:9" ht="18.75" x14ac:dyDescent="0.3">
      <c r="A167" s="11">
        <v>166</v>
      </c>
      <c r="B167" s="14" t="s">
        <v>2533</v>
      </c>
      <c r="C167" s="15" t="s">
        <v>2534</v>
      </c>
      <c r="D167" s="11" t="s">
        <v>44</v>
      </c>
      <c r="E167" s="77" t="s">
        <v>563</v>
      </c>
      <c r="F167" s="11">
        <f t="shared" si="4"/>
        <v>0.2</v>
      </c>
      <c r="G167" s="2"/>
      <c r="H167" s="1" t="str">
        <f t="shared" si="5"/>
        <v>----</v>
      </c>
      <c r="I167" s="4">
        <v>1</v>
      </c>
    </row>
    <row r="168" spans="1:9" ht="18.75" x14ac:dyDescent="0.3">
      <c r="A168" s="11">
        <v>167</v>
      </c>
      <c r="B168" s="14" t="s">
        <v>716</v>
      </c>
      <c r="C168" s="15" t="s">
        <v>2535</v>
      </c>
      <c r="D168" s="11" t="s">
        <v>44</v>
      </c>
      <c r="E168" s="77" t="s">
        <v>563</v>
      </c>
      <c r="F168" s="11">
        <f t="shared" si="4"/>
        <v>0.2</v>
      </c>
      <c r="G168" s="2"/>
      <c r="H168" s="1" t="str">
        <f t="shared" si="5"/>
        <v>----</v>
      </c>
      <c r="I168" s="4">
        <v>1</v>
      </c>
    </row>
    <row r="169" spans="1:9" ht="18.75" x14ac:dyDescent="0.3">
      <c r="A169" s="11">
        <v>168</v>
      </c>
      <c r="B169" s="14" t="s">
        <v>290</v>
      </c>
      <c r="C169" s="15" t="s">
        <v>2536</v>
      </c>
      <c r="D169" s="11" t="s">
        <v>339</v>
      </c>
      <c r="E169" s="77" t="s">
        <v>564</v>
      </c>
      <c r="F169" s="11">
        <f t="shared" si="4"/>
        <v>0.3</v>
      </c>
      <c r="G169" s="2"/>
      <c r="H169" s="1" t="str">
        <f t="shared" si="5"/>
        <v>----</v>
      </c>
      <c r="I169" s="4">
        <v>1</v>
      </c>
    </row>
    <row r="170" spans="1:9" ht="18.75" x14ac:dyDescent="0.3">
      <c r="A170" s="11">
        <v>169</v>
      </c>
      <c r="B170" s="14" t="s">
        <v>699</v>
      </c>
      <c r="C170" s="15" t="s">
        <v>2537</v>
      </c>
      <c r="D170" s="11" t="s">
        <v>339</v>
      </c>
      <c r="E170" s="77" t="s">
        <v>563</v>
      </c>
      <c r="F170" s="11">
        <f t="shared" si="4"/>
        <v>0.2</v>
      </c>
      <c r="G170" s="2"/>
      <c r="H170" s="1" t="str">
        <f t="shared" si="5"/>
        <v>----</v>
      </c>
      <c r="I170" s="4">
        <v>1</v>
      </c>
    </row>
    <row r="171" spans="1:9" ht="18.75" x14ac:dyDescent="0.3">
      <c r="A171" s="11">
        <v>170</v>
      </c>
      <c r="B171" s="14" t="s">
        <v>700</v>
      </c>
      <c r="C171" s="15" t="s">
        <v>2538</v>
      </c>
      <c r="D171" s="11" t="s">
        <v>339</v>
      </c>
      <c r="E171" s="77" t="s">
        <v>563</v>
      </c>
      <c r="F171" s="11">
        <f t="shared" si="4"/>
        <v>0.2</v>
      </c>
      <c r="G171" s="2"/>
      <c r="H171" s="1" t="str">
        <f t="shared" si="5"/>
        <v>----</v>
      </c>
      <c r="I171" s="4">
        <v>1</v>
      </c>
    </row>
    <row r="172" spans="1:9" ht="18.75" x14ac:dyDescent="0.3">
      <c r="A172" s="11">
        <v>171</v>
      </c>
      <c r="B172" s="14" t="s">
        <v>433</v>
      </c>
      <c r="C172" s="15" t="s">
        <v>2539</v>
      </c>
      <c r="D172" s="11" t="s">
        <v>142</v>
      </c>
      <c r="E172" s="77" t="s">
        <v>564</v>
      </c>
      <c r="F172" s="11">
        <f t="shared" si="4"/>
        <v>0.3</v>
      </c>
      <c r="G172" s="2"/>
      <c r="H172" s="1" t="str">
        <f t="shared" si="5"/>
        <v>----</v>
      </c>
      <c r="I172" s="4">
        <v>1</v>
      </c>
    </row>
    <row r="173" spans="1:9" ht="18.75" x14ac:dyDescent="0.3">
      <c r="A173" s="11">
        <v>172</v>
      </c>
      <c r="B173" s="14" t="s">
        <v>244</v>
      </c>
      <c r="C173" s="15" t="s">
        <v>2540</v>
      </c>
      <c r="D173" s="11" t="s">
        <v>142</v>
      </c>
      <c r="E173" s="77" t="s">
        <v>563</v>
      </c>
      <c r="F173" s="11">
        <f t="shared" si="4"/>
        <v>0.2</v>
      </c>
      <c r="G173" s="2"/>
      <c r="H173" s="1" t="str">
        <f t="shared" si="5"/>
        <v>----</v>
      </c>
      <c r="I173" s="4">
        <v>1</v>
      </c>
    </row>
    <row r="174" spans="1:9" ht="18.75" x14ac:dyDescent="0.3">
      <c r="A174" s="11">
        <v>173</v>
      </c>
      <c r="B174" s="14" t="s">
        <v>2541</v>
      </c>
      <c r="C174" s="15" t="s">
        <v>2542</v>
      </c>
      <c r="D174" s="11" t="s">
        <v>142</v>
      </c>
      <c r="E174" s="77" t="s">
        <v>563</v>
      </c>
      <c r="F174" s="11">
        <f t="shared" si="4"/>
        <v>0.2</v>
      </c>
      <c r="G174" s="2"/>
      <c r="H174" s="1" t="str">
        <f t="shared" si="5"/>
        <v>----</v>
      </c>
      <c r="I174" s="4">
        <v>1</v>
      </c>
    </row>
    <row r="175" spans="1:9" ht="18.75" x14ac:dyDescent="0.3">
      <c r="A175" s="11">
        <v>174</v>
      </c>
      <c r="B175" s="14" t="s">
        <v>111</v>
      </c>
      <c r="C175" s="15" t="s">
        <v>2543</v>
      </c>
      <c r="D175" s="11" t="s">
        <v>53</v>
      </c>
      <c r="E175" s="77" t="s">
        <v>564</v>
      </c>
      <c r="F175" s="11">
        <f t="shared" si="4"/>
        <v>0.3</v>
      </c>
      <c r="G175" s="2"/>
      <c r="H175" s="1" t="str">
        <f t="shared" si="5"/>
        <v>----</v>
      </c>
      <c r="I175" s="4">
        <v>1</v>
      </c>
    </row>
    <row r="176" spans="1:9" ht="18.75" x14ac:dyDescent="0.3">
      <c r="A176" s="11">
        <v>175</v>
      </c>
      <c r="B176" s="14" t="s">
        <v>781</v>
      </c>
      <c r="C176" s="15" t="s">
        <v>2544</v>
      </c>
      <c r="D176" s="11" t="s">
        <v>53</v>
      </c>
      <c r="E176" s="77" t="s">
        <v>563</v>
      </c>
      <c r="F176" s="11">
        <f t="shared" si="4"/>
        <v>0.2</v>
      </c>
      <c r="G176" s="2"/>
      <c r="H176" s="1" t="str">
        <f t="shared" si="5"/>
        <v>----</v>
      </c>
      <c r="I176" s="4">
        <v>1</v>
      </c>
    </row>
    <row r="177" spans="1:9" ht="18.75" x14ac:dyDescent="0.3">
      <c r="A177" s="11">
        <v>176</v>
      </c>
      <c r="B177" s="14" t="s">
        <v>52</v>
      </c>
      <c r="C177" s="15" t="s">
        <v>2545</v>
      </c>
      <c r="D177" s="11" t="s">
        <v>53</v>
      </c>
      <c r="E177" s="77" t="s">
        <v>563</v>
      </c>
      <c r="F177" s="11">
        <f t="shared" si="4"/>
        <v>0.2</v>
      </c>
      <c r="G177" s="2"/>
      <c r="H177" s="1" t="str">
        <f t="shared" si="5"/>
        <v>----</v>
      </c>
      <c r="I177" s="4">
        <v>1</v>
      </c>
    </row>
    <row r="178" spans="1:9" ht="18.75" x14ac:dyDescent="0.3">
      <c r="A178" s="11">
        <v>177</v>
      </c>
      <c r="B178" s="14" t="s">
        <v>2546</v>
      </c>
      <c r="C178" s="15" t="s">
        <v>2547</v>
      </c>
      <c r="D178" s="11" t="s">
        <v>1802</v>
      </c>
      <c r="E178" s="77" t="s">
        <v>564</v>
      </c>
      <c r="F178" s="11">
        <f t="shared" si="4"/>
        <v>0.3</v>
      </c>
      <c r="G178" s="2"/>
      <c r="H178" s="1" t="str">
        <f t="shared" si="5"/>
        <v>----</v>
      </c>
      <c r="I178" s="4">
        <v>1</v>
      </c>
    </row>
    <row r="179" spans="1:9" ht="18.75" x14ac:dyDescent="0.3">
      <c r="A179" s="11">
        <v>178</v>
      </c>
      <c r="B179" s="14" t="s">
        <v>2548</v>
      </c>
      <c r="C179" s="15" t="s">
        <v>2549</v>
      </c>
      <c r="D179" s="11" t="s">
        <v>1802</v>
      </c>
      <c r="E179" s="77" t="s">
        <v>563</v>
      </c>
      <c r="F179" s="11">
        <f t="shared" si="4"/>
        <v>0.2</v>
      </c>
      <c r="G179" s="2"/>
      <c r="H179" s="1" t="str">
        <f t="shared" si="5"/>
        <v>----</v>
      </c>
      <c r="I179" s="4">
        <v>1</v>
      </c>
    </row>
    <row r="180" spans="1:9" ht="18.75" x14ac:dyDescent="0.3">
      <c r="A180" s="11">
        <v>179</v>
      </c>
      <c r="B180" s="14" t="s">
        <v>1801</v>
      </c>
      <c r="C180" s="15" t="s">
        <v>2550</v>
      </c>
      <c r="D180" s="11" t="s">
        <v>1802</v>
      </c>
      <c r="E180" s="77" t="s">
        <v>563</v>
      </c>
      <c r="F180" s="11">
        <f t="shared" si="4"/>
        <v>0.2</v>
      </c>
      <c r="G180" s="2"/>
      <c r="H180" s="1" t="str">
        <f t="shared" si="5"/>
        <v>----</v>
      </c>
      <c r="I180" s="4">
        <v>1</v>
      </c>
    </row>
    <row r="181" spans="1:9" ht="18.75" x14ac:dyDescent="0.3">
      <c r="A181" s="11">
        <v>180</v>
      </c>
      <c r="B181" s="14" t="s">
        <v>2551</v>
      </c>
      <c r="C181" s="15" t="s">
        <v>2552</v>
      </c>
      <c r="D181" s="11" t="s">
        <v>1804</v>
      </c>
      <c r="E181" s="77" t="s">
        <v>564</v>
      </c>
      <c r="F181" s="11">
        <f t="shared" si="4"/>
        <v>0.3</v>
      </c>
      <c r="G181" s="2"/>
      <c r="H181" s="1" t="str">
        <f t="shared" si="5"/>
        <v>----</v>
      </c>
      <c r="I181" s="4">
        <v>1</v>
      </c>
    </row>
    <row r="182" spans="1:9" ht="18.75" x14ac:dyDescent="0.3">
      <c r="A182" s="11">
        <v>181</v>
      </c>
      <c r="B182" s="14" t="s">
        <v>1820</v>
      </c>
      <c r="C182" s="15" t="s">
        <v>2553</v>
      </c>
      <c r="D182" s="11" t="s">
        <v>1804</v>
      </c>
      <c r="E182" s="77" t="s">
        <v>563</v>
      </c>
      <c r="F182" s="11">
        <f t="shared" si="4"/>
        <v>0.2</v>
      </c>
      <c r="G182" s="2"/>
      <c r="H182" s="1" t="str">
        <f t="shared" si="5"/>
        <v>----</v>
      </c>
      <c r="I182" s="4">
        <v>1</v>
      </c>
    </row>
    <row r="183" spans="1:9" ht="18.75" x14ac:dyDescent="0.3">
      <c r="A183" s="11">
        <v>182</v>
      </c>
      <c r="B183" s="14" t="s">
        <v>1817</v>
      </c>
      <c r="C183" s="15" t="s">
        <v>2554</v>
      </c>
      <c r="D183" s="11" t="s">
        <v>1806</v>
      </c>
      <c r="E183" s="77" t="s">
        <v>564</v>
      </c>
      <c r="F183" s="11">
        <f t="shared" si="4"/>
        <v>0.3</v>
      </c>
      <c r="G183" s="2"/>
      <c r="H183" s="1" t="str">
        <f t="shared" si="5"/>
        <v>----</v>
      </c>
      <c r="I183" s="4">
        <v>1</v>
      </c>
    </row>
    <row r="184" spans="1:9" ht="18.75" x14ac:dyDescent="0.3">
      <c r="A184" s="11">
        <v>183</v>
      </c>
      <c r="B184" s="14" t="s">
        <v>2555</v>
      </c>
      <c r="C184" s="15" t="s">
        <v>2556</v>
      </c>
      <c r="D184" s="11" t="s">
        <v>1806</v>
      </c>
      <c r="E184" s="77" t="s">
        <v>563</v>
      </c>
      <c r="F184" s="11">
        <f t="shared" si="4"/>
        <v>0.2</v>
      </c>
      <c r="G184" s="2"/>
      <c r="H184" s="1" t="str">
        <f t="shared" si="5"/>
        <v>----</v>
      </c>
      <c r="I184" s="4">
        <v>1</v>
      </c>
    </row>
    <row r="185" spans="1:9" ht="18.75" x14ac:dyDescent="0.3">
      <c r="A185" s="11">
        <v>184</v>
      </c>
      <c r="B185" s="14" t="s">
        <v>2557</v>
      </c>
      <c r="C185" s="15" t="s">
        <v>2558</v>
      </c>
      <c r="D185" s="11" t="s">
        <v>1806</v>
      </c>
      <c r="E185" s="77" t="s">
        <v>563</v>
      </c>
      <c r="F185" s="11">
        <f t="shared" si="4"/>
        <v>0.2</v>
      </c>
      <c r="G185" s="2"/>
      <c r="H185" s="1" t="str">
        <f t="shared" si="5"/>
        <v>----</v>
      </c>
      <c r="I185" s="4">
        <v>1</v>
      </c>
    </row>
    <row r="186" spans="1:9" ht="18.75" x14ac:dyDescent="0.3">
      <c r="A186" s="11">
        <v>185</v>
      </c>
      <c r="B186" s="14" t="s">
        <v>2559</v>
      </c>
      <c r="C186" s="15" t="s">
        <v>2560</v>
      </c>
      <c r="D186" s="11" t="s">
        <v>1859</v>
      </c>
      <c r="E186" s="77" t="s">
        <v>564</v>
      </c>
      <c r="F186" s="11">
        <f t="shared" si="4"/>
        <v>0.3</v>
      </c>
      <c r="G186" s="2"/>
      <c r="H186" s="1" t="str">
        <f t="shared" si="5"/>
        <v>----</v>
      </c>
      <c r="I186" s="4">
        <v>1</v>
      </c>
    </row>
    <row r="187" spans="1:9" ht="18.75" x14ac:dyDescent="0.3">
      <c r="A187" s="11">
        <v>186</v>
      </c>
      <c r="B187" s="14" t="s">
        <v>2561</v>
      </c>
      <c r="C187" s="15" t="s">
        <v>2562</v>
      </c>
      <c r="D187" s="11" t="s">
        <v>1859</v>
      </c>
      <c r="E187" s="77" t="s">
        <v>563</v>
      </c>
      <c r="F187" s="11">
        <f t="shared" si="4"/>
        <v>0.2</v>
      </c>
      <c r="G187" s="2"/>
      <c r="H187" s="1" t="str">
        <f t="shared" si="5"/>
        <v>----</v>
      </c>
      <c r="I187" s="4">
        <v>1</v>
      </c>
    </row>
    <row r="188" spans="1:9" ht="18.75" x14ac:dyDescent="0.3">
      <c r="A188" s="11">
        <v>187</v>
      </c>
      <c r="B188" s="14" t="s">
        <v>1712</v>
      </c>
      <c r="C188" s="15" t="s">
        <v>2563</v>
      </c>
      <c r="D188" s="11" t="s">
        <v>1816</v>
      </c>
      <c r="E188" s="77" t="s">
        <v>564</v>
      </c>
      <c r="F188" s="11">
        <f t="shared" si="4"/>
        <v>0.3</v>
      </c>
      <c r="G188" s="2"/>
      <c r="H188" s="1" t="str">
        <f t="shared" si="5"/>
        <v>----</v>
      </c>
      <c r="I188" s="4">
        <v>1</v>
      </c>
    </row>
    <row r="189" spans="1:9" ht="18.75" x14ac:dyDescent="0.3">
      <c r="A189" s="11">
        <v>188</v>
      </c>
      <c r="B189" s="14" t="s">
        <v>1838</v>
      </c>
      <c r="C189" s="15" t="s">
        <v>2564</v>
      </c>
      <c r="D189" s="11" t="s">
        <v>1816</v>
      </c>
      <c r="E189" s="77" t="s">
        <v>563</v>
      </c>
      <c r="F189" s="11">
        <f t="shared" si="4"/>
        <v>0.2</v>
      </c>
      <c r="G189" s="2"/>
      <c r="H189" s="1" t="str">
        <f t="shared" si="5"/>
        <v>----</v>
      </c>
      <c r="I189" s="4">
        <v>1</v>
      </c>
    </row>
    <row r="190" spans="1:9" ht="18.75" x14ac:dyDescent="0.3">
      <c r="A190" s="11">
        <v>189</v>
      </c>
      <c r="B190" s="14" t="s">
        <v>2565</v>
      </c>
      <c r="C190" s="15" t="s">
        <v>2566</v>
      </c>
      <c r="D190" s="11" t="s">
        <v>1816</v>
      </c>
      <c r="E190" s="77" t="s">
        <v>563</v>
      </c>
      <c r="F190" s="11">
        <f t="shared" si="4"/>
        <v>0.2</v>
      </c>
      <c r="G190" s="2"/>
      <c r="H190" s="1" t="str">
        <f t="shared" si="5"/>
        <v>----</v>
      </c>
      <c r="I190" s="4">
        <v>1</v>
      </c>
    </row>
    <row r="191" spans="1:9" s="130" customFormat="1" ht="18.75" x14ac:dyDescent="0.3">
      <c r="A191" s="11">
        <v>190</v>
      </c>
      <c r="B191" s="136" t="s">
        <v>446</v>
      </c>
      <c r="C191" s="137">
        <v>101161101125</v>
      </c>
      <c r="D191" s="138" t="s">
        <v>121</v>
      </c>
      <c r="E191" s="139" t="s">
        <v>489</v>
      </c>
      <c r="F191" s="11">
        <f t="shared" si="4"/>
        <v>0.3</v>
      </c>
      <c r="G191" s="129"/>
      <c r="H191" s="1" t="str">
        <f t="shared" si="5"/>
        <v>----</v>
      </c>
      <c r="I191" s="130">
        <v>1</v>
      </c>
    </row>
    <row r="192" spans="1:9" ht="18.75" x14ac:dyDescent="0.3">
      <c r="A192" s="11">
        <v>191</v>
      </c>
      <c r="B192" s="22" t="s">
        <v>502</v>
      </c>
      <c r="C192" s="23">
        <v>101161101108</v>
      </c>
      <c r="D192" s="24" t="s">
        <v>121</v>
      </c>
      <c r="E192" s="78" t="s">
        <v>490</v>
      </c>
      <c r="F192" s="11">
        <f t="shared" si="4"/>
        <v>0.2</v>
      </c>
      <c r="G192" s="2"/>
      <c r="H192" s="1" t="str">
        <f t="shared" si="5"/>
        <v>----</v>
      </c>
      <c r="I192" s="4">
        <v>1</v>
      </c>
    </row>
    <row r="193" spans="1:9" s="130" customFormat="1" ht="18.75" x14ac:dyDescent="0.3">
      <c r="A193" s="11">
        <v>192</v>
      </c>
      <c r="B193" s="136" t="s">
        <v>446</v>
      </c>
      <c r="C193" s="137">
        <v>101161101125</v>
      </c>
      <c r="D193" s="138" t="s">
        <v>121</v>
      </c>
      <c r="E193" s="139" t="s">
        <v>489</v>
      </c>
      <c r="F193" s="11">
        <f t="shared" si="4"/>
        <v>0.3</v>
      </c>
      <c r="G193" s="129"/>
      <c r="H193" s="1" t="str">
        <f t="shared" si="5"/>
        <v>----</v>
      </c>
      <c r="I193" s="130">
        <v>1</v>
      </c>
    </row>
    <row r="194" spans="1:9" ht="18.75" x14ac:dyDescent="0.3">
      <c r="A194" s="11">
        <v>193</v>
      </c>
      <c r="B194" s="22" t="s">
        <v>502</v>
      </c>
      <c r="C194" s="23">
        <v>101161101108</v>
      </c>
      <c r="D194" s="24" t="s">
        <v>121</v>
      </c>
      <c r="E194" s="78" t="s">
        <v>490</v>
      </c>
      <c r="F194" s="11">
        <f t="shared" si="4"/>
        <v>0.2</v>
      </c>
      <c r="G194" s="2"/>
      <c r="H194" s="1" t="str">
        <f t="shared" si="5"/>
        <v>----</v>
      </c>
      <c r="I194" s="4">
        <v>1</v>
      </c>
    </row>
    <row r="195" spans="1:9" ht="18.75" x14ac:dyDescent="0.3">
      <c r="A195" s="11">
        <v>194</v>
      </c>
      <c r="B195" s="22" t="s">
        <v>480</v>
      </c>
      <c r="C195" s="23">
        <v>101162101136</v>
      </c>
      <c r="D195" s="24" t="s">
        <v>264</v>
      </c>
      <c r="E195" s="78" t="s">
        <v>489</v>
      </c>
      <c r="F195" s="11">
        <f t="shared" ref="F195:F258" si="6">IF(E195="UV ĐT",0.3,0)+IF(E195="UV HSV",0.3,0)+IF(E195="PBT LCĐ",0.3,0)+IF(E195="UV LCĐ",0.2,0)+IF(E195="GK 0.3",0.3,0)+IF(E195="GK 0.2",0.2,0)+IF(E195="BT CĐ",0.3,0)+IF(E195="PBT CĐ",0.2,0)+IF(E195="LT", 0.3, 0)+IF(E195="LP", 0.2,0)+IF(E195="CN CLB",0.2,0)+IF(E195="CN DĐ",0.2,0)+IF(E195="TĐXK",0.3,0)+IF(E195="PĐXK",0.2,0)+IF(E195="TB ĐD",0.3,0)+IF(E195="PB ĐD",0.2,0)+IF(E195="ĐT ĐTQ",0.3,0)+IF(E195="ĐP ĐTQ",0.2,0)</f>
        <v>0.3</v>
      </c>
      <c r="G195" s="2"/>
      <c r="H195" s="1" t="str">
        <f t="shared" ref="H195:H258" si="7">IF(C195=C196,"Trùng","----")</f>
        <v>----</v>
      </c>
      <c r="I195" s="4">
        <v>1</v>
      </c>
    </row>
    <row r="196" spans="1:9" ht="18.75" x14ac:dyDescent="0.3">
      <c r="A196" s="11">
        <v>195</v>
      </c>
      <c r="B196" s="22" t="s">
        <v>504</v>
      </c>
      <c r="C196" s="25">
        <v>101162101164</v>
      </c>
      <c r="D196" s="24" t="s">
        <v>264</v>
      </c>
      <c r="E196" s="78" t="s">
        <v>490</v>
      </c>
      <c r="F196" s="11">
        <f t="shared" si="6"/>
        <v>0.2</v>
      </c>
      <c r="G196" s="2"/>
      <c r="H196" s="1" t="str">
        <f t="shared" si="7"/>
        <v>----</v>
      </c>
      <c r="I196" s="4">
        <v>1</v>
      </c>
    </row>
    <row r="197" spans="1:9" ht="18.75" x14ac:dyDescent="0.3">
      <c r="A197" s="11">
        <v>196</v>
      </c>
      <c r="B197" s="22" t="s">
        <v>480</v>
      </c>
      <c r="C197" s="23">
        <v>101162101136</v>
      </c>
      <c r="D197" s="24" t="s">
        <v>264</v>
      </c>
      <c r="E197" s="78" t="s">
        <v>489</v>
      </c>
      <c r="F197" s="11">
        <f t="shared" si="6"/>
        <v>0.3</v>
      </c>
      <c r="G197" s="2"/>
      <c r="H197" s="1" t="str">
        <f t="shared" si="7"/>
        <v>----</v>
      </c>
      <c r="I197" s="4">
        <v>1</v>
      </c>
    </row>
    <row r="198" spans="1:9" ht="18.75" x14ac:dyDescent="0.3">
      <c r="A198" s="11">
        <v>197</v>
      </c>
      <c r="B198" s="22" t="s">
        <v>504</v>
      </c>
      <c r="C198" s="25">
        <v>101162101164</v>
      </c>
      <c r="D198" s="24" t="s">
        <v>264</v>
      </c>
      <c r="E198" s="78" t="s">
        <v>490</v>
      </c>
      <c r="F198" s="11">
        <f t="shared" si="6"/>
        <v>0.2</v>
      </c>
      <c r="G198" s="2"/>
      <c r="H198" s="1" t="str">
        <f t="shared" si="7"/>
        <v>----</v>
      </c>
      <c r="I198" s="4">
        <v>1</v>
      </c>
    </row>
    <row r="199" spans="1:9" ht="18.75" x14ac:dyDescent="0.3">
      <c r="A199" s="11">
        <v>198</v>
      </c>
      <c r="B199" s="22" t="s">
        <v>2567</v>
      </c>
      <c r="C199" s="23">
        <v>101163101155</v>
      </c>
      <c r="D199" s="24" t="s">
        <v>261</v>
      </c>
      <c r="E199" s="78" t="s">
        <v>489</v>
      </c>
      <c r="F199" s="11">
        <f t="shared" si="6"/>
        <v>0.3</v>
      </c>
      <c r="G199" s="2"/>
      <c r="H199" s="1" t="str">
        <f t="shared" si="7"/>
        <v>----</v>
      </c>
      <c r="I199" s="4">
        <v>1</v>
      </c>
    </row>
    <row r="200" spans="1:9" ht="18.75" x14ac:dyDescent="0.3">
      <c r="A200" s="11">
        <v>199</v>
      </c>
      <c r="B200" s="22" t="s">
        <v>384</v>
      </c>
      <c r="C200" s="23">
        <v>101163101173</v>
      </c>
      <c r="D200" s="24" t="s">
        <v>261</v>
      </c>
      <c r="E200" s="78" t="s">
        <v>490</v>
      </c>
      <c r="F200" s="11">
        <f t="shared" si="6"/>
        <v>0.2</v>
      </c>
      <c r="G200" s="2"/>
      <c r="H200" s="1" t="str">
        <f t="shared" si="7"/>
        <v>----</v>
      </c>
      <c r="I200" s="4">
        <v>1</v>
      </c>
    </row>
    <row r="201" spans="1:9" ht="18.75" x14ac:dyDescent="0.3">
      <c r="A201" s="11">
        <v>200</v>
      </c>
      <c r="B201" s="22" t="s">
        <v>479</v>
      </c>
      <c r="C201" s="23">
        <v>101251101128</v>
      </c>
      <c r="D201" s="24" t="s">
        <v>109</v>
      </c>
      <c r="E201" s="78" t="s">
        <v>489</v>
      </c>
      <c r="F201" s="11">
        <f t="shared" si="6"/>
        <v>0.3</v>
      </c>
      <c r="G201" s="2"/>
      <c r="H201" s="1" t="str">
        <f t="shared" si="7"/>
        <v>----</v>
      </c>
      <c r="I201" s="4">
        <v>1</v>
      </c>
    </row>
    <row r="202" spans="1:9" ht="18.75" x14ac:dyDescent="0.3">
      <c r="A202" s="11">
        <v>201</v>
      </c>
      <c r="B202" s="22" t="s">
        <v>1202</v>
      </c>
      <c r="C202" s="23">
        <v>101251101157</v>
      </c>
      <c r="D202" s="24" t="s">
        <v>109</v>
      </c>
      <c r="E202" s="78" t="s">
        <v>523</v>
      </c>
      <c r="F202" s="11">
        <f t="shared" si="6"/>
        <v>0.3</v>
      </c>
      <c r="G202" s="2"/>
      <c r="H202" s="1" t="str">
        <f t="shared" si="7"/>
        <v>----</v>
      </c>
      <c r="I202" s="4">
        <v>1</v>
      </c>
    </row>
    <row r="203" spans="1:9" ht="18.75" x14ac:dyDescent="0.3">
      <c r="A203" s="11">
        <v>202</v>
      </c>
      <c r="B203" s="22" t="s">
        <v>505</v>
      </c>
      <c r="C203" s="23">
        <v>101251101149</v>
      </c>
      <c r="D203" s="24" t="s">
        <v>109</v>
      </c>
      <c r="E203" s="78" t="s">
        <v>490</v>
      </c>
      <c r="F203" s="11">
        <f t="shared" si="6"/>
        <v>0.2</v>
      </c>
      <c r="G203" s="2"/>
      <c r="H203" s="1" t="str">
        <f t="shared" si="7"/>
        <v>----</v>
      </c>
      <c r="I203" s="4">
        <v>1</v>
      </c>
    </row>
    <row r="204" spans="1:9" ht="18.75" x14ac:dyDescent="0.3">
      <c r="A204" s="11">
        <v>203</v>
      </c>
      <c r="B204" s="22" t="s">
        <v>1292</v>
      </c>
      <c r="C204" s="23">
        <v>101251101122</v>
      </c>
      <c r="D204" s="24" t="s">
        <v>109</v>
      </c>
      <c r="E204" s="78" t="s">
        <v>2568</v>
      </c>
      <c r="F204" s="11">
        <f t="shared" si="6"/>
        <v>0.2</v>
      </c>
      <c r="G204" s="2"/>
      <c r="H204" s="1" t="str">
        <f t="shared" si="7"/>
        <v>----</v>
      </c>
      <c r="I204" s="4">
        <v>1</v>
      </c>
    </row>
    <row r="205" spans="1:9" ht="18.75" x14ac:dyDescent="0.3">
      <c r="A205" s="11">
        <v>204</v>
      </c>
      <c r="B205" s="22" t="s">
        <v>479</v>
      </c>
      <c r="C205" s="23">
        <v>101251101128</v>
      </c>
      <c r="D205" s="24" t="s">
        <v>109</v>
      </c>
      <c r="E205" s="78" t="s">
        <v>489</v>
      </c>
      <c r="F205" s="11">
        <f t="shared" si="6"/>
        <v>0.3</v>
      </c>
      <c r="G205" s="2"/>
      <c r="H205" s="1" t="str">
        <f t="shared" si="7"/>
        <v>----</v>
      </c>
      <c r="I205" s="4">
        <v>1</v>
      </c>
    </row>
    <row r="206" spans="1:9" ht="18.75" x14ac:dyDescent="0.3">
      <c r="A206" s="11">
        <v>205</v>
      </c>
      <c r="B206" s="26" t="s">
        <v>1202</v>
      </c>
      <c r="C206" s="23">
        <v>101251101157</v>
      </c>
      <c r="D206" s="24" t="s">
        <v>109</v>
      </c>
      <c r="E206" s="78" t="s">
        <v>523</v>
      </c>
      <c r="F206" s="11">
        <f t="shared" si="6"/>
        <v>0.3</v>
      </c>
      <c r="G206" s="2"/>
      <c r="H206" s="1" t="str">
        <f t="shared" si="7"/>
        <v>----</v>
      </c>
      <c r="I206" s="4">
        <v>1</v>
      </c>
    </row>
    <row r="207" spans="1:9" ht="18.75" x14ac:dyDescent="0.3">
      <c r="A207" s="11">
        <v>206</v>
      </c>
      <c r="B207" s="22" t="s">
        <v>505</v>
      </c>
      <c r="C207" s="23">
        <v>101251101149</v>
      </c>
      <c r="D207" s="24" t="s">
        <v>109</v>
      </c>
      <c r="E207" s="78" t="s">
        <v>490</v>
      </c>
      <c r="F207" s="11">
        <f t="shared" si="6"/>
        <v>0.2</v>
      </c>
      <c r="G207" s="2"/>
      <c r="H207" s="1" t="str">
        <f t="shared" si="7"/>
        <v>----</v>
      </c>
      <c r="I207" s="4">
        <v>1</v>
      </c>
    </row>
    <row r="208" spans="1:9" ht="18.75" x14ac:dyDescent="0.3">
      <c r="A208" s="11">
        <v>207</v>
      </c>
      <c r="B208" s="22" t="s">
        <v>1292</v>
      </c>
      <c r="C208" s="23">
        <v>101251101122</v>
      </c>
      <c r="D208" s="24" t="s">
        <v>109</v>
      </c>
      <c r="E208" s="78" t="s">
        <v>2568</v>
      </c>
      <c r="F208" s="11">
        <f t="shared" si="6"/>
        <v>0.2</v>
      </c>
      <c r="G208" s="2"/>
      <c r="H208" s="1" t="str">
        <f t="shared" si="7"/>
        <v>----</v>
      </c>
      <c r="I208" s="4">
        <v>1</v>
      </c>
    </row>
    <row r="209" spans="1:9" ht="18.75" x14ac:dyDescent="0.3">
      <c r="A209" s="11">
        <v>208</v>
      </c>
      <c r="B209" s="22" t="s">
        <v>506</v>
      </c>
      <c r="C209" s="23">
        <v>101252101105</v>
      </c>
      <c r="D209" s="24" t="s">
        <v>67</v>
      </c>
      <c r="E209" s="78" t="s">
        <v>489</v>
      </c>
      <c r="F209" s="11">
        <f t="shared" si="6"/>
        <v>0.3</v>
      </c>
      <c r="G209" s="2"/>
      <c r="H209" s="1" t="str">
        <f t="shared" si="7"/>
        <v>----</v>
      </c>
      <c r="I209" s="4">
        <v>1</v>
      </c>
    </row>
    <row r="210" spans="1:9" ht="18.75" x14ac:dyDescent="0.3">
      <c r="A210" s="11">
        <v>209</v>
      </c>
      <c r="B210" s="22" t="s">
        <v>129</v>
      </c>
      <c r="C210" s="23">
        <v>101252101113</v>
      </c>
      <c r="D210" s="24" t="s">
        <v>67</v>
      </c>
      <c r="E210" s="78" t="s">
        <v>490</v>
      </c>
      <c r="F210" s="11">
        <f t="shared" si="6"/>
        <v>0.2</v>
      </c>
      <c r="G210" s="2"/>
      <c r="H210" s="1" t="str">
        <f t="shared" si="7"/>
        <v>----</v>
      </c>
      <c r="I210" s="4">
        <v>1</v>
      </c>
    </row>
    <row r="211" spans="1:9" ht="18.75" x14ac:dyDescent="0.3">
      <c r="A211" s="11">
        <v>210</v>
      </c>
      <c r="B211" s="22" t="s">
        <v>506</v>
      </c>
      <c r="C211" s="23">
        <v>101252101105</v>
      </c>
      <c r="D211" s="24" t="s">
        <v>67</v>
      </c>
      <c r="E211" s="78" t="s">
        <v>489</v>
      </c>
      <c r="F211" s="11">
        <f t="shared" si="6"/>
        <v>0.3</v>
      </c>
      <c r="G211" s="2"/>
      <c r="H211" s="1" t="str">
        <f t="shared" si="7"/>
        <v>----</v>
      </c>
      <c r="I211" s="4">
        <v>1</v>
      </c>
    </row>
    <row r="212" spans="1:9" ht="18.75" x14ac:dyDescent="0.3">
      <c r="A212" s="11">
        <v>211</v>
      </c>
      <c r="B212" s="22" t="s">
        <v>129</v>
      </c>
      <c r="C212" s="23">
        <v>101252101113</v>
      </c>
      <c r="D212" s="24" t="s">
        <v>67</v>
      </c>
      <c r="E212" s="78" t="s">
        <v>490</v>
      </c>
      <c r="F212" s="11">
        <f t="shared" si="6"/>
        <v>0.2</v>
      </c>
      <c r="G212" s="2"/>
      <c r="H212" s="1" t="str">
        <f t="shared" si="7"/>
        <v>----</v>
      </c>
      <c r="I212" s="4">
        <v>1</v>
      </c>
    </row>
    <row r="213" spans="1:9" ht="18.75" x14ac:dyDescent="0.3">
      <c r="A213" s="11">
        <v>212</v>
      </c>
      <c r="B213" s="22" t="s">
        <v>1498</v>
      </c>
      <c r="C213" s="23">
        <v>101110136</v>
      </c>
      <c r="D213" s="24" t="s">
        <v>170</v>
      </c>
      <c r="E213" s="78" t="s">
        <v>489</v>
      </c>
      <c r="F213" s="11">
        <f t="shared" si="6"/>
        <v>0.3</v>
      </c>
      <c r="G213" s="2"/>
      <c r="H213" s="1" t="str">
        <f t="shared" si="7"/>
        <v>----</v>
      </c>
      <c r="I213" s="4">
        <v>1</v>
      </c>
    </row>
    <row r="214" spans="1:9" ht="18.75" x14ac:dyDescent="0.3">
      <c r="A214" s="11">
        <v>213</v>
      </c>
      <c r="B214" s="22" t="s">
        <v>510</v>
      </c>
      <c r="C214" s="23">
        <v>101110230</v>
      </c>
      <c r="D214" s="24" t="s">
        <v>333</v>
      </c>
      <c r="E214" s="78" t="s">
        <v>489</v>
      </c>
      <c r="F214" s="11">
        <f t="shared" si="6"/>
        <v>0.3</v>
      </c>
      <c r="G214" s="2"/>
      <c r="H214" s="1" t="str">
        <f t="shared" si="7"/>
        <v>----</v>
      </c>
      <c r="I214" s="4">
        <v>1</v>
      </c>
    </row>
    <row r="215" spans="1:9" ht="18.75" x14ac:dyDescent="0.3">
      <c r="A215" s="11">
        <v>214</v>
      </c>
      <c r="B215" s="22" t="s">
        <v>1012</v>
      </c>
      <c r="C215" s="23">
        <v>101110265</v>
      </c>
      <c r="D215" s="24" t="s">
        <v>333</v>
      </c>
      <c r="E215" s="78" t="s">
        <v>490</v>
      </c>
      <c r="F215" s="11">
        <f t="shared" si="6"/>
        <v>0.2</v>
      </c>
      <c r="G215" s="2"/>
      <c r="H215" s="1" t="str">
        <f t="shared" si="7"/>
        <v>----</v>
      </c>
      <c r="I215" s="4">
        <v>1</v>
      </c>
    </row>
    <row r="216" spans="1:9" ht="18.75" x14ac:dyDescent="0.3">
      <c r="A216" s="11">
        <v>215</v>
      </c>
      <c r="B216" s="22" t="s">
        <v>508</v>
      </c>
      <c r="C216" s="23">
        <v>101110337</v>
      </c>
      <c r="D216" s="24" t="s">
        <v>270</v>
      </c>
      <c r="E216" s="78" t="s">
        <v>489</v>
      </c>
      <c r="F216" s="11">
        <f t="shared" si="6"/>
        <v>0.3</v>
      </c>
      <c r="G216" s="2"/>
      <c r="H216" s="1" t="str">
        <f t="shared" si="7"/>
        <v>----</v>
      </c>
      <c r="I216" s="4">
        <v>1</v>
      </c>
    </row>
    <row r="217" spans="1:9" ht="18.75" x14ac:dyDescent="0.3">
      <c r="A217" s="11">
        <v>216</v>
      </c>
      <c r="B217" s="22" t="s">
        <v>507</v>
      </c>
      <c r="C217" s="23">
        <v>101110299</v>
      </c>
      <c r="D217" s="24" t="s">
        <v>270</v>
      </c>
      <c r="E217" s="78" t="s">
        <v>490</v>
      </c>
      <c r="F217" s="11">
        <f t="shared" si="6"/>
        <v>0.2</v>
      </c>
      <c r="G217" s="2"/>
      <c r="H217" s="1" t="str">
        <f t="shared" si="7"/>
        <v>----</v>
      </c>
      <c r="I217" s="4">
        <v>1</v>
      </c>
    </row>
    <row r="218" spans="1:9" ht="18.75" x14ac:dyDescent="0.3">
      <c r="A218" s="11">
        <v>217</v>
      </c>
      <c r="B218" s="22" t="s">
        <v>4041</v>
      </c>
      <c r="C218" s="23">
        <v>101110409</v>
      </c>
      <c r="D218" s="24" t="s">
        <v>140</v>
      </c>
      <c r="E218" s="78" t="s">
        <v>489</v>
      </c>
      <c r="F218" s="11">
        <f t="shared" si="6"/>
        <v>0.3</v>
      </c>
      <c r="G218" s="2"/>
      <c r="H218" s="1" t="str">
        <f t="shared" si="7"/>
        <v>----</v>
      </c>
      <c r="I218" s="4">
        <v>1</v>
      </c>
    </row>
    <row r="219" spans="1:9" ht="18.75" x14ac:dyDescent="0.3">
      <c r="A219" s="11">
        <v>218</v>
      </c>
      <c r="B219" s="22" t="s">
        <v>1248</v>
      </c>
      <c r="C219" s="23">
        <v>101110365</v>
      </c>
      <c r="D219" s="24" t="s">
        <v>140</v>
      </c>
      <c r="E219" s="78" t="s">
        <v>490</v>
      </c>
      <c r="F219" s="11">
        <f t="shared" si="6"/>
        <v>0.2</v>
      </c>
      <c r="G219" s="2"/>
      <c r="H219" s="1" t="str">
        <f t="shared" si="7"/>
        <v>----</v>
      </c>
      <c r="I219" s="4">
        <v>1</v>
      </c>
    </row>
    <row r="220" spans="1:9" ht="18.75" x14ac:dyDescent="0.3">
      <c r="A220" s="11">
        <v>219</v>
      </c>
      <c r="B220" s="22" t="s">
        <v>399</v>
      </c>
      <c r="C220" s="23">
        <v>101110432</v>
      </c>
      <c r="D220" s="24" t="s">
        <v>100</v>
      </c>
      <c r="E220" s="78" t="s">
        <v>489</v>
      </c>
      <c r="F220" s="11">
        <f t="shared" si="6"/>
        <v>0.3</v>
      </c>
      <c r="G220" s="2"/>
      <c r="H220" s="1" t="str">
        <f t="shared" si="7"/>
        <v>----</v>
      </c>
      <c r="I220" s="4">
        <v>1</v>
      </c>
    </row>
    <row r="221" spans="1:9" ht="18.75" x14ac:dyDescent="0.3">
      <c r="A221" s="11">
        <v>220</v>
      </c>
      <c r="B221" s="22" t="s">
        <v>420</v>
      </c>
      <c r="C221" s="23">
        <v>101110442</v>
      </c>
      <c r="D221" s="24" t="s">
        <v>100</v>
      </c>
      <c r="E221" s="78" t="s">
        <v>490</v>
      </c>
      <c r="F221" s="11">
        <f t="shared" si="6"/>
        <v>0.2</v>
      </c>
      <c r="G221" s="2"/>
      <c r="H221" s="1" t="str">
        <f t="shared" si="7"/>
        <v>----</v>
      </c>
      <c r="I221" s="4">
        <v>1</v>
      </c>
    </row>
    <row r="222" spans="1:9" ht="18.75" x14ac:dyDescent="0.3">
      <c r="A222" s="11">
        <v>221</v>
      </c>
      <c r="B222" s="22" t="s">
        <v>514</v>
      </c>
      <c r="C222" s="23">
        <v>101120120</v>
      </c>
      <c r="D222" s="24" t="s">
        <v>155</v>
      </c>
      <c r="E222" s="78" t="s">
        <v>489</v>
      </c>
      <c r="F222" s="11">
        <f t="shared" si="6"/>
        <v>0.3</v>
      </c>
      <c r="G222" s="2"/>
      <c r="H222" s="1" t="str">
        <f t="shared" si="7"/>
        <v>----</v>
      </c>
      <c r="I222" s="4">
        <v>1</v>
      </c>
    </row>
    <row r="223" spans="1:9" ht="18.75" x14ac:dyDescent="0.3">
      <c r="A223" s="11">
        <v>222</v>
      </c>
      <c r="B223" s="22" t="s">
        <v>154</v>
      </c>
      <c r="C223" s="23">
        <v>101120129</v>
      </c>
      <c r="D223" s="24" t="s">
        <v>155</v>
      </c>
      <c r="E223" s="78" t="s">
        <v>490</v>
      </c>
      <c r="F223" s="11">
        <f t="shared" si="6"/>
        <v>0.2</v>
      </c>
      <c r="G223" s="2"/>
      <c r="H223" s="1" t="str">
        <f t="shared" si="7"/>
        <v>----</v>
      </c>
      <c r="I223" s="4">
        <v>1</v>
      </c>
    </row>
    <row r="224" spans="1:9" ht="18.75" x14ac:dyDescent="0.3">
      <c r="A224" s="11">
        <v>223</v>
      </c>
      <c r="B224" s="22" t="s">
        <v>2569</v>
      </c>
      <c r="C224" s="23">
        <v>101120210</v>
      </c>
      <c r="D224" s="24" t="s">
        <v>343</v>
      </c>
      <c r="E224" s="78" t="s">
        <v>489</v>
      </c>
      <c r="F224" s="11">
        <f t="shared" si="6"/>
        <v>0.3</v>
      </c>
      <c r="G224" s="2"/>
      <c r="H224" s="1" t="str">
        <f t="shared" si="7"/>
        <v>----</v>
      </c>
      <c r="I224" s="4">
        <v>1</v>
      </c>
    </row>
    <row r="225" spans="1:9" ht="18.75" x14ac:dyDescent="0.3">
      <c r="A225" s="11">
        <v>224</v>
      </c>
      <c r="B225" s="22" t="s">
        <v>482</v>
      </c>
      <c r="C225" s="23">
        <v>101120182</v>
      </c>
      <c r="D225" s="24" t="s">
        <v>343</v>
      </c>
      <c r="E225" s="78" t="s">
        <v>490</v>
      </c>
      <c r="F225" s="11">
        <f t="shared" si="6"/>
        <v>0.2</v>
      </c>
      <c r="G225" s="2"/>
      <c r="H225" s="1" t="str">
        <f t="shared" si="7"/>
        <v>----</v>
      </c>
      <c r="I225" s="4">
        <v>1</v>
      </c>
    </row>
    <row r="226" spans="1:9" ht="18.75" x14ac:dyDescent="0.3">
      <c r="A226" s="11">
        <v>225</v>
      </c>
      <c r="B226" s="22" t="s">
        <v>440</v>
      </c>
      <c r="C226" s="23">
        <v>101120253</v>
      </c>
      <c r="D226" s="24" t="s">
        <v>101</v>
      </c>
      <c r="E226" s="78" t="s">
        <v>489</v>
      </c>
      <c r="F226" s="11">
        <f t="shared" si="6"/>
        <v>0.3</v>
      </c>
      <c r="G226" s="2"/>
      <c r="H226" s="1" t="str">
        <f t="shared" si="7"/>
        <v>----</v>
      </c>
      <c r="I226" s="4">
        <v>1</v>
      </c>
    </row>
    <row r="227" spans="1:9" ht="18.75" x14ac:dyDescent="0.3">
      <c r="A227" s="11">
        <v>226</v>
      </c>
      <c r="B227" s="22" t="s">
        <v>515</v>
      </c>
      <c r="C227" s="23">
        <v>101120257</v>
      </c>
      <c r="D227" s="24" t="s">
        <v>101</v>
      </c>
      <c r="E227" s="79" t="s">
        <v>490</v>
      </c>
      <c r="F227" s="11">
        <f t="shared" si="6"/>
        <v>0.2</v>
      </c>
      <c r="G227" s="2"/>
      <c r="H227" s="1" t="str">
        <f t="shared" si="7"/>
        <v>----</v>
      </c>
      <c r="I227" s="4">
        <v>1</v>
      </c>
    </row>
    <row r="228" spans="1:9" ht="18.75" x14ac:dyDescent="0.3">
      <c r="A228" s="11">
        <v>227</v>
      </c>
      <c r="B228" s="27" t="s">
        <v>2570</v>
      </c>
      <c r="C228" s="184">
        <v>101120298</v>
      </c>
      <c r="D228" s="28" t="s">
        <v>103</v>
      </c>
      <c r="E228" s="80" t="s">
        <v>489</v>
      </c>
      <c r="F228" s="11">
        <f t="shared" si="6"/>
        <v>0.3</v>
      </c>
      <c r="G228" s="2"/>
      <c r="H228" s="1" t="str">
        <f t="shared" si="7"/>
        <v>----</v>
      </c>
      <c r="I228" s="4">
        <v>1</v>
      </c>
    </row>
    <row r="229" spans="1:9" ht="18.75" x14ac:dyDescent="0.3">
      <c r="A229" s="11">
        <v>228</v>
      </c>
      <c r="B229" s="27" t="s">
        <v>512</v>
      </c>
      <c r="C229" s="25">
        <v>101120283</v>
      </c>
      <c r="D229" s="28" t="s">
        <v>103</v>
      </c>
      <c r="E229" s="80" t="s">
        <v>490</v>
      </c>
      <c r="F229" s="11">
        <f t="shared" si="6"/>
        <v>0.2</v>
      </c>
      <c r="G229" s="2"/>
      <c r="H229" s="1" t="str">
        <f t="shared" si="7"/>
        <v>----</v>
      </c>
      <c r="I229" s="4">
        <v>1</v>
      </c>
    </row>
    <row r="230" spans="1:9" ht="18.75" x14ac:dyDescent="0.3">
      <c r="A230" s="11">
        <v>229</v>
      </c>
      <c r="B230" s="22" t="s">
        <v>262</v>
      </c>
      <c r="C230" s="23">
        <v>101120344</v>
      </c>
      <c r="D230" s="24" t="s">
        <v>345</v>
      </c>
      <c r="E230" s="78" t="s">
        <v>489</v>
      </c>
      <c r="F230" s="11">
        <f t="shared" si="6"/>
        <v>0.3</v>
      </c>
      <c r="G230" s="2"/>
      <c r="H230" s="1" t="str">
        <f t="shared" si="7"/>
        <v>----</v>
      </c>
      <c r="I230" s="4">
        <v>1</v>
      </c>
    </row>
    <row r="231" spans="1:9" ht="18.75" x14ac:dyDescent="0.3">
      <c r="A231" s="11">
        <v>230</v>
      </c>
      <c r="B231" s="29" t="s">
        <v>513</v>
      </c>
      <c r="C231" s="185">
        <v>101120370</v>
      </c>
      <c r="D231" s="30" t="s">
        <v>345</v>
      </c>
      <c r="E231" s="81" t="s">
        <v>490</v>
      </c>
      <c r="F231" s="11">
        <f t="shared" si="6"/>
        <v>0.2</v>
      </c>
      <c r="G231" s="2"/>
      <c r="H231" s="1" t="str">
        <f t="shared" si="7"/>
        <v>----</v>
      </c>
      <c r="I231" s="4">
        <v>1</v>
      </c>
    </row>
    <row r="232" spans="1:9" ht="18.75" x14ac:dyDescent="0.3">
      <c r="A232" s="11">
        <v>231</v>
      </c>
      <c r="B232" s="31" t="s">
        <v>518</v>
      </c>
      <c r="C232" s="184">
        <v>101130068</v>
      </c>
      <c r="D232" s="28" t="s">
        <v>157</v>
      </c>
      <c r="E232" s="79" t="s">
        <v>489</v>
      </c>
      <c r="F232" s="11">
        <f t="shared" si="6"/>
        <v>0.3</v>
      </c>
      <c r="G232" s="2"/>
      <c r="H232" s="1" t="str">
        <f t="shared" si="7"/>
        <v>----</v>
      </c>
      <c r="I232" s="4">
        <v>1</v>
      </c>
    </row>
    <row r="233" spans="1:9" ht="18.75" x14ac:dyDescent="0.3">
      <c r="A233" s="11">
        <v>232</v>
      </c>
      <c r="B233" s="32" t="s">
        <v>519</v>
      </c>
      <c r="C233" s="184">
        <v>101130029</v>
      </c>
      <c r="D233" s="28" t="s">
        <v>157</v>
      </c>
      <c r="E233" s="79" t="s">
        <v>490</v>
      </c>
      <c r="F233" s="11">
        <f t="shared" si="6"/>
        <v>0.2</v>
      </c>
      <c r="G233" s="2"/>
      <c r="H233" s="1" t="str">
        <f t="shared" si="7"/>
        <v>----</v>
      </c>
      <c r="I233" s="4">
        <v>1</v>
      </c>
    </row>
    <row r="234" spans="1:9" ht="18.75" x14ac:dyDescent="0.3">
      <c r="A234" s="11">
        <v>233</v>
      </c>
      <c r="B234" s="32" t="s">
        <v>517</v>
      </c>
      <c r="C234" s="184">
        <v>101130107</v>
      </c>
      <c r="D234" s="28" t="s">
        <v>393</v>
      </c>
      <c r="E234" s="79" t="s">
        <v>489</v>
      </c>
      <c r="F234" s="11">
        <f t="shared" si="6"/>
        <v>0.3</v>
      </c>
      <c r="G234" s="2"/>
      <c r="H234" s="1" t="str">
        <f t="shared" si="7"/>
        <v>----</v>
      </c>
      <c r="I234" s="4">
        <v>1</v>
      </c>
    </row>
    <row r="235" spans="1:9" ht="18.75" x14ac:dyDescent="0.3">
      <c r="A235" s="11">
        <v>234</v>
      </c>
      <c r="B235" s="33" t="s">
        <v>2571</v>
      </c>
      <c r="C235" s="186">
        <v>101130158</v>
      </c>
      <c r="D235" s="28" t="s">
        <v>62</v>
      </c>
      <c r="E235" s="79" t="s">
        <v>489</v>
      </c>
      <c r="F235" s="11">
        <f t="shared" si="6"/>
        <v>0.3</v>
      </c>
      <c r="G235" s="2"/>
      <c r="H235" s="1" t="str">
        <f t="shared" si="7"/>
        <v>----</v>
      </c>
      <c r="I235" s="4">
        <v>1</v>
      </c>
    </row>
    <row r="236" spans="1:9" ht="18.75" x14ac:dyDescent="0.3">
      <c r="A236" s="11">
        <v>235</v>
      </c>
      <c r="B236" s="33" t="s">
        <v>456</v>
      </c>
      <c r="C236" s="186">
        <v>101130183</v>
      </c>
      <c r="D236" s="28" t="s">
        <v>62</v>
      </c>
      <c r="E236" s="79" t="s">
        <v>490</v>
      </c>
      <c r="F236" s="11">
        <f t="shared" si="6"/>
        <v>0.2</v>
      </c>
      <c r="G236" s="2"/>
      <c r="H236" s="1" t="str">
        <f t="shared" si="7"/>
        <v>----</v>
      </c>
      <c r="I236" s="4">
        <v>1</v>
      </c>
    </row>
    <row r="237" spans="1:9" ht="18.75" x14ac:dyDescent="0.3">
      <c r="A237" s="11">
        <v>236</v>
      </c>
      <c r="B237" s="32" t="s">
        <v>418</v>
      </c>
      <c r="C237" s="184">
        <v>101130207</v>
      </c>
      <c r="D237" s="28" t="s">
        <v>263</v>
      </c>
      <c r="E237" s="79" t="s">
        <v>489</v>
      </c>
      <c r="F237" s="11">
        <f t="shared" si="6"/>
        <v>0.3</v>
      </c>
      <c r="G237" s="2"/>
      <c r="H237" s="1" t="str">
        <f t="shared" si="7"/>
        <v>----</v>
      </c>
      <c r="I237" s="4">
        <v>1</v>
      </c>
    </row>
    <row r="238" spans="1:9" ht="18.75" x14ac:dyDescent="0.3">
      <c r="A238" s="11">
        <v>237</v>
      </c>
      <c r="B238" s="32" t="s">
        <v>516</v>
      </c>
      <c r="C238" s="184">
        <v>101130215</v>
      </c>
      <c r="D238" s="28" t="s">
        <v>263</v>
      </c>
      <c r="E238" s="79" t="s">
        <v>490</v>
      </c>
      <c r="F238" s="11">
        <f t="shared" si="6"/>
        <v>0.2</v>
      </c>
      <c r="G238" s="2"/>
      <c r="H238" s="1" t="str">
        <f t="shared" si="7"/>
        <v>----</v>
      </c>
      <c r="I238" s="4">
        <v>1</v>
      </c>
    </row>
    <row r="239" spans="1:9" ht="18.75" x14ac:dyDescent="0.3">
      <c r="A239" s="11">
        <v>238</v>
      </c>
      <c r="B239" s="32" t="s">
        <v>1477</v>
      </c>
      <c r="C239" s="184">
        <v>101140053</v>
      </c>
      <c r="D239" s="28" t="s">
        <v>1739</v>
      </c>
      <c r="E239" s="79" t="s">
        <v>489</v>
      </c>
      <c r="F239" s="11">
        <f t="shared" si="6"/>
        <v>0.3</v>
      </c>
      <c r="G239" s="2"/>
      <c r="H239" s="1" t="str">
        <f t="shared" si="7"/>
        <v>----</v>
      </c>
      <c r="I239" s="4">
        <v>1</v>
      </c>
    </row>
    <row r="240" spans="1:9" ht="18.75" x14ac:dyDescent="0.3">
      <c r="A240" s="11">
        <v>239</v>
      </c>
      <c r="B240" s="32" t="s">
        <v>2572</v>
      </c>
      <c r="C240" s="184">
        <v>101140013</v>
      </c>
      <c r="D240" s="28" t="s">
        <v>1739</v>
      </c>
      <c r="E240" s="79" t="s">
        <v>490</v>
      </c>
      <c r="F240" s="11">
        <f t="shared" si="6"/>
        <v>0.2</v>
      </c>
      <c r="G240" s="2"/>
      <c r="H240" s="1" t="str">
        <f t="shared" si="7"/>
        <v>----</v>
      </c>
      <c r="I240" s="4">
        <v>1</v>
      </c>
    </row>
    <row r="241" spans="1:9" ht="18.75" x14ac:dyDescent="0.3">
      <c r="A241" s="11">
        <v>240</v>
      </c>
      <c r="B241" s="32" t="s">
        <v>2573</v>
      </c>
      <c r="C241" s="184">
        <v>101140091</v>
      </c>
      <c r="D241" s="28" t="s">
        <v>2574</v>
      </c>
      <c r="E241" s="79" t="s">
        <v>489</v>
      </c>
      <c r="F241" s="11">
        <f t="shared" si="6"/>
        <v>0.3</v>
      </c>
      <c r="G241" s="2"/>
      <c r="H241" s="1" t="str">
        <f t="shared" si="7"/>
        <v>----</v>
      </c>
      <c r="I241" s="4">
        <v>1</v>
      </c>
    </row>
    <row r="242" spans="1:9" ht="18.75" x14ac:dyDescent="0.3">
      <c r="A242" s="11">
        <v>241</v>
      </c>
      <c r="B242" s="32" t="s">
        <v>2575</v>
      </c>
      <c r="C242" s="184">
        <v>101140104</v>
      </c>
      <c r="D242" s="28" t="s">
        <v>2574</v>
      </c>
      <c r="E242" s="79" t="s">
        <v>490</v>
      </c>
      <c r="F242" s="11">
        <f t="shared" si="6"/>
        <v>0.2</v>
      </c>
      <c r="G242" s="2"/>
      <c r="H242" s="1" t="str">
        <f t="shared" si="7"/>
        <v>----</v>
      </c>
      <c r="I242" s="4">
        <v>1</v>
      </c>
    </row>
    <row r="243" spans="1:9" ht="18.75" x14ac:dyDescent="0.3">
      <c r="A243" s="11">
        <v>242</v>
      </c>
      <c r="B243" s="32" t="s">
        <v>2395</v>
      </c>
      <c r="C243" s="184">
        <v>101140140</v>
      </c>
      <c r="D243" s="28" t="s">
        <v>2576</v>
      </c>
      <c r="E243" s="79" t="s">
        <v>489</v>
      </c>
      <c r="F243" s="11">
        <f t="shared" si="6"/>
        <v>0.3</v>
      </c>
      <c r="G243" s="2"/>
      <c r="H243" s="1" t="str">
        <f t="shared" si="7"/>
        <v>----</v>
      </c>
      <c r="I243" s="4">
        <v>1</v>
      </c>
    </row>
    <row r="244" spans="1:9" ht="18.75" x14ac:dyDescent="0.3">
      <c r="A244" s="11">
        <v>243</v>
      </c>
      <c r="B244" s="32" t="s">
        <v>1736</v>
      </c>
      <c r="C244" s="184">
        <v>101140130</v>
      </c>
      <c r="D244" s="28" t="s">
        <v>1731</v>
      </c>
      <c r="E244" s="79" t="s">
        <v>490</v>
      </c>
      <c r="F244" s="11">
        <f t="shared" si="6"/>
        <v>0.2</v>
      </c>
      <c r="G244" s="2"/>
      <c r="H244" s="1" t="str">
        <f t="shared" si="7"/>
        <v>----</v>
      </c>
      <c r="I244" s="4">
        <v>1</v>
      </c>
    </row>
    <row r="245" spans="1:9" ht="18.75" x14ac:dyDescent="0.3">
      <c r="A245" s="11">
        <v>244</v>
      </c>
      <c r="B245" s="32" t="s">
        <v>1732</v>
      </c>
      <c r="C245" s="184">
        <v>101140207</v>
      </c>
      <c r="D245" s="28" t="s">
        <v>1733</v>
      </c>
      <c r="E245" s="79" t="s">
        <v>489</v>
      </c>
      <c r="F245" s="11">
        <f t="shared" si="6"/>
        <v>0.3</v>
      </c>
      <c r="G245" s="2"/>
      <c r="H245" s="1" t="str">
        <f t="shared" si="7"/>
        <v>----</v>
      </c>
      <c r="I245" s="4">
        <v>1</v>
      </c>
    </row>
    <row r="246" spans="1:9" ht="18.75" x14ac:dyDescent="0.3">
      <c r="A246" s="11">
        <v>245</v>
      </c>
      <c r="B246" s="34" t="s">
        <v>1776</v>
      </c>
      <c r="C246" s="187">
        <v>101140200</v>
      </c>
      <c r="D246" s="35" t="s">
        <v>1733</v>
      </c>
      <c r="E246" s="82" t="s">
        <v>490</v>
      </c>
      <c r="F246" s="11">
        <f t="shared" si="6"/>
        <v>0.2</v>
      </c>
      <c r="G246" s="2"/>
      <c r="H246" s="1" t="str">
        <f t="shared" si="7"/>
        <v>----</v>
      </c>
      <c r="I246" s="4">
        <v>1</v>
      </c>
    </row>
    <row r="247" spans="1:9" ht="18.75" x14ac:dyDescent="0.3">
      <c r="A247" s="11">
        <v>246</v>
      </c>
      <c r="B247" s="14" t="s">
        <v>2418</v>
      </c>
      <c r="C247" s="15">
        <v>103151101149</v>
      </c>
      <c r="D247" s="11" t="s">
        <v>648</v>
      </c>
      <c r="E247" s="77" t="s">
        <v>564</v>
      </c>
      <c r="F247" s="11">
        <f t="shared" si="6"/>
        <v>0.3</v>
      </c>
      <c r="G247" s="2"/>
      <c r="H247" s="1" t="str">
        <f t="shared" si="7"/>
        <v>----</v>
      </c>
      <c r="I247" s="4">
        <v>1</v>
      </c>
    </row>
    <row r="248" spans="1:9" ht="18.75" x14ac:dyDescent="0.3">
      <c r="A248" s="11">
        <v>247</v>
      </c>
      <c r="B248" s="14" t="s">
        <v>1796</v>
      </c>
      <c r="C248" s="15">
        <v>103151101126</v>
      </c>
      <c r="D248" s="11" t="s">
        <v>648</v>
      </c>
      <c r="E248" s="77" t="s">
        <v>563</v>
      </c>
      <c r="F248" s="11">
        <f t="shared" si="6"/>
        <v>0.2</v>
      </c>
      <c r="G248" s="2"/>
      <c r="H248" s="1" t="str">
        <f t="shared" si="7"/>
        <v>----</v>
      </c>
      <c r="I248" s="4">
        <v>1</v>
      </c>
    </row>
    <row r="249" spans="1:9" ht="18.75" x14ac:dyDescent="0.3">
      <c r="A249" s="11">
        <v>248</v>
      </c>
      <c r="B249" s="14" t="s">
        <v>2419</v>
      </c>
      <c r="C249" s="15">
        <v>103152101144</v>
      </c>
      <c r="D249" s="11" t="s">
        <v>413</v>
      </c>
      <c r="E249" s="77" t="s">
        <v>564</v>
      </c>
      <c r="F249" s="11">
        <f t="shared" si="6"/>
        <v>0.3</v>
      </c>
      <c r="G249" s="2"/>
      <c r="H249" s="1" t="str">
        <f t="shared" si="7"/>
        <v>----</v>
      </c>
      <c r="I249" s="4">
        <v>1</v>
      </c>
    </row>
    <row r="250" spans="1:9" ht="18.75" x14ac:dyDescent="0.3">
      <c r="A250" s="11">
        <v>249</v>
      </c>
      <c r="B250" s="14" t="s">
        <v>660</v>
      </c>
      <c r="C250" s="15">
        <v>103152101108</v>
      </c>
      <c r="D250" s="11" t="s">
        <v>413</v>
      </c>
      <c r="E250" s="77" t="s">
        <v>563</v>
      </c>
      <c r="F250" s="11">
        <f t="shared" si="6"/>
        <v>0.2</v>
      </c>
      <c r="G250" s="2"/>
      <c r="H250" s="1" t="str">
        <f t="shared" si="7"/>
        <v>----</v>
      </c>
      <c r="I250" s="4">
        <v>1</v>
      </c>
    </row>
    <row r="251" spans="1:9" ht="18.75" x14ac:dyDescent="0.3">
      <c r="A251" s="11">
        <v>250</v>
      </c>
      <c r="B251" s="14" t="s">
        <v>661</v>
      </c>
      <c r="C251" s="15">
        <v>103221101125</v>
      </c>
      <c r="D251" s="11" t="s">
        <v>380</v>
      </c>
      <c r="E251" s="77" t="s">
        <v>564</v>
      </c>
      <c r="F251" s="11">
        <f t="shared" si="6"/>
        <v>0.3</v>
      </c>
      <c r="G251" s="2"/>
      <c r="H251" s="1" t="str">
        <f t="shared" si="7"/>
        <v>----</v>
      </c>
      <c r="I251" s="4">
        <v>1</v>
      </c>
    </row>
    <row r="252" spans="1:9" ht="18.75" x14ac:dyDescent="0.3">
      <c r="A252" s="11">
        <v>251</v>
      </c>
      <c r="B252" s="14" t="s">
        <v>662</v>
      </c>
      <c r="C252" s="15">
        <v>103221101147</v>
      </c>
      <c r="D252" s="11" t="s">
        <v>380</v>
      </c>
      <c r="E252" s="77" t="s">
        <v>563</v>
      </c>
      <c r="F252" s="11">
        <f t="shared" si="6"/>
        <v>0.2</v>
      </c>
      <c r="G252" s="2"/>
      <c r="H252" s="1" t="str">
        <f t="shared" si="7"/>
        <v>----</v>
      </c>
      <c r="I252" s="4">
        <v>1</v>
      </c>
    </row>
    <row r="253" spans="1:9" ht="18.75" x14ac:dyDescent="0.3">
      <c r="A253" s="11">
        <v>252</v>
      </c>
      <c r="B253" s="14" t="s">
        <v>2420</v>
      </c>
      <c r="C253" s="15">
        <v>103110119</v>
      </c>
      <c r="D253" s="11" t="s">
        <v>131</v>
      </c>
      <c r="E253" s="77" t="s">
        <v>564</v>
      </c>
      <c r="F253" s="11">
        <f t="shared" si="6"/>
        <v>0.3</v>
      </c>
      <c r="G253" s="2"/>
      <c r="H253" s="1" t="str">
        <f t="shared" si="7"/>
        <v>----</v>
      </c>
      <c r="I253" s="4">
        <v>1</v>
      </c>
    </row>
    <row r="254" spans="1:9" ht="18.75" x14ac:dyDescent="0.3">
      <c r="A254" s="11">
        <v>253</v>
      </c>
      <c r="B254" s="14" t="s">
        <v>664</v>
      </c>
      <c r="C254" s="15">
        <v>103110184</v>
      </c>
      <c r="D254" s="11" t="s">
        <v>139</v>
      </c>
      <c r="E254" s="77" t="s">
        <v>564</v>
      </c>
      <c r="F254" s="11">
        <f t="shared" si="6"/>
        <v>0.3</v>
      </c>
      <c r="G254" s="2"/>
      <c r="H254" s="1" t="str">
        <f t="shared" si="7"/>
        <v>----</v>
      </c>
      <c r="I254" s="4">
        <v>1</v>
      </c>
    </row>
    <row r="255" spans="1:9" ht="18.75" x14ac:dyDescent="0.3">
      <c r="A255" s="11">
        <v>254</v>
      </c>
      <c r="B255" s="14" t="s">
        <v>192</v>
      </c>
      <c r="C255" s="15">
        <v>103110189</v>
      </c>
      <c r="D255" s="11" t="s">
        <v>139</v>
      </c>
      <c r="E255" s="77" t="s">
        <v>563</v>
      </c>
      <c r="F255" s="11">
        <f t="shared" si="6"/>
        <v>0.2</v>
      </c>
      <c r="G255" s="2"/>
      <c r="H255" s="1" t="str">
        <f t="shared" si="7"/>
        <v>----</v>
      </c>
      <c r="I255" s="4">
        <v>1</v>
      </c>
    </row>
    <row r="256" spans="1:9" ht="18.75" x14ac:dyDescent="0.3">
      <c r="A256" s="11">
        <v>255</v>
      </c>
      <c r="B256" s="14" t="s">
        <v>665</v>
      </c>
      <c r="C256" s="15">
        <v>103110268</v>
      </c>
      <c r="D256" s="11" t="s">
        <v>414</v>
      </c>
      <c r="E256" s="77" t="s">
        <v>564</v>
      </c>
      <c r="F256" s="11">
        <f t="shared" si="6"/>
        <v>0.3</v>
      </c>
      <c r="G256" s="2"/>
      <c r="H256" s="1" t="str">
        <f t="shared" si="7"/>
        <v>----</v>
      </c>
      <c r="I256" s="4">
        <v>1</v>
      </c>
    </row>
    <row r="257" spans="1:9" ht="18.75" x14ac:dyDescent="0.3">
      <c r="A257" s="11">
        <v>256</v>
      </c>
      <c r="B257" s="14" t="s">
        <v>1245</v>
      </c>
      <c r="C257" s="15">
        <v>103110244</v>
      </c>
      <c r="D257" s="11" t="s">
        <v>414</v>
      </c>
      <c r="E257" s="77" t="s">
        <v>563</v>
      </c>
      <c r="F257" s="11">
        <f t="shared" si="6"/>
        <v>0.2</v>
      </c>
      <c r="G257" s="2"/>
      <c r="H257" s="1" t="str">
        <f t="shared" si="7"/>
        <v>----</v>
      </c>
      <c r="I257" s="4">
        <v>1</v>
      </c>
    </row>
    <row r="258" spans="1:9" ht="18.75" x14ac:dyDescent="0.3">
      <c r="A258" s="11">
        <v>257</v>
      </c>
      <c r="B258" s="14" t="s">
        <v>75</v>
      </c>
      <c r="C258" s="15">
        <v>103120071</v>
      </c>
      <c r="D258" s="11" t="s">
        <v>42</v>
      </c>
      <c r="E258" s="77" t="s">
        <v>564</v>
      </c>
      <c r="F258" s="11">
        <f t="shared" si="6"/>
        <v>0.3</v>
      </c>
      <c r="G258" s="2"/>
      <c r="H258" s="1" t="str">
        <f t="shared" si="7"/>
        <v>----</v>
      </c>
      <c r="I258" s="4">
        <v>1</v>
      </c>
    </row>
    <row r="259" spans="1:9" ht="18.75" x14ac:dyDescent="0.3">
      <c r="A259" s="11">
        <v>258</v>
      </c>
      <c r="B259" s="14" t="s">
        <v>321</v>
      </c>
      <c r="C259" s="15">
        <v>103120043</v>
      </c>
      <c r="D259" s="11" t="s">
        <v>42</v>
      </c>
      <c r="E259" s="77" t="s">
        <v>563</v>
      </c>
      <c r="F259" s="11">
        <f t="shared" ref="F259:F322" si="8">IF(E259="UV ĐT",0.3,0)+IF(E259="UV HSV",0.3,0)+IF(E259="PBT LCĐ",0.3,0)+IF(E259="UV LCĐ",0.2,0)+IF(E259="GK 0.3",0.3,0)+IF(E259="GK 0.2",0.2,0)+IF(E259="BT CĐ",0.3,0)+IF(E259="PBT CĐ",0.2,0)+IF(E259="LT", 0.3, 0)+IF(E259="LP", 0.2,0)+IF(E259="CN CLB",0.2,0)+IF(E259="CN DĐ",0.2,0)+IF(E259="TĐXK",0.3,0)+IF(E259="PĐXK",0.2,0)+IF(E259="TB ĐD",0.3,0)+IF(E259="PB ĐD",0.2,0)+IF(E259="ĐT ĐTQ",0.3,0)+IF(E259="ĐP ĐTQ",0.2,0)</f>
        <v>0.2</v>
      </c>
      <c r="G259" s="2"/>
      <c r="H259" s="1" t="str">
        <f t="shared" ref="H259:H322" si="9">IF(C259=C260,"Trùng","----")</f>
        <v>----</v>
      </c>
      <c r="I259" s="4">
        <v>1</v>
      </c>
    </row>
    <row r="260" spans="1:9" ht="18.75" x14ac:dyDescent="0.3">
      <c r="A260" s="11">
        <v>259</v>
      </c>
      <c r="B260" s="14" t="s">
        <v>666</v>
      </c>
      <c r="C260" s="15">
        <v>103120143</v>
      </c>
      <c r="D260" s="11" t="s">
        <v>55</v>
      </c>
      <c r="E260" s="77" t="s">
        <v>564</v>
      </c>
      <c r="F260" s="11">
        <f t="shared" si="8"/>
        <v>0.3</v>
      </c>
      <c r="G260" s="2"/>
      <c r="H260" s="1" t="str">
        <f t="shared" si="9"/>
        <v>----</v>
      </c>
      <c r="I260" s="4">
        <v>1</v>
      </c>
    </row>
    <row r="261" spans="1:9" ht="18.75" x14ac:dyDescent="0.3">
      <c r="A261" s="11">
        <v>260</v>
      </c>
      <c r="B261" s="14" t="s">
        <v>1333</v>
      </c>
      <c r="C261" s="15">
        <v>103120176</v>
      </c>
      <c r="D261" s="11" t="s">
        <v>55</v>
      </c>
      <c r="E261" s="77" t="s">
        <v>563</v>
      </c>
      <c r="F261" s="11">
        <f t="shared" si="8"/>
        <v>0.2</v>
      </c>
      <c r="G261" s="2"/>
      <c r="H261" s="1" t="str">
        <f t="shared" si="9"/>
        <v>----</v>
      </c>
      <c r="I261" s="4">
        <v>1</v>
      </c>
    </row>
    <row r="262" spans="1:9" ht="18.75" x14ac:dyDescent="0.3">
      <c r="A262" s="11">
        <v>261</v>
      </c>
      <c r="B262" s="14" t="s">
        <v>177</v>
      </c>
      <c r="C262" s="15">
        <v>103120164</v>
      </c>
      <c r="D262" s="11" t="s">
        <v>55</v>
      </c>
      <c r="E262" s="77" t="s">
        <v>563</v>
      </c>
      <c r="F262" s="11">
        <f t="shared" si="8"/>
        <v>0.2</v>
      </c>
      <c r="G262" s="2"/>
      <c r="H262" s="1" t="str">
        <f t="shared" si="9"/>
        <v>----</v>
      </c>
      <c r="I262" s="4">
        <v>1</v>
      </c>
    </row>
    <row r="263" spans="1:9" ht="18.75" x14ac:dyDescent="0.3">
      <c r="A263" s="11">
        <v>262</v>
      </c>
      <c r="B263" s="14" t="s">
        <v>2421</v>
      </c>
      <c r="C263" s="15">
        <v>103120196</v>
      </c>
      <c r="D263" s="11" t="s">
        <v>241</v>
      </c>
      <c r="E263" s="77" t="s">
        <v>564</v>
      </c>
      <c r="F263" s="11">
        <f t="shared" si="8"/>
        <v>0.3</v>
      </c>
      <c r="G263" s="2"/>
      <c r="H263" s="1" t="str">
        <f t="shared" si="9"/>
        <v>----</v>
      </c>
      <c r="I263" s="4">
        <v>1</v>
      </c>
    </row>
    <row r="264" spans="1:9" ht="18.75" x14ac:dyDescent="0.3">
      <c r="A264" s="11">
        <v>263</v>
      </c>
      <c r="B264" s="14" t="s">
        <v>240</v>
      </c>
      <c r="C264" s="15">
        <v>103120214</v>
      </c>
      <c r="D264" s="11" t="s">
        <v>241</v>
      </c>
      <c r="E264" s="77" t="s">
        <v>563</v>
      </c>
      <c r="F264" s="11">
        <f t="shared" si="8"/>
        <v>0.2</v>
      </c>
      <c r="G264" s="2"/>
      <c r="H264" s="1" t="str">
        <f t="shared" si="9"/>
        <v>----</v>
      </c>
      <c r="I264" s="4">
        <v>1</v>
      </c>
    </row>
    <row r="265" spans="1:9" ht="18.75" x14ac:dyDescent="0.3">
      <c r="A265" s="11">
        <v>264</v>
      </c>
      <c r="B265" s="14" t="s">
        <v>447</v>
      </c>
      <c r="C265" s="15">
        <v>103130037</v>
      </c>
      <c r="D265" s="11" t="s">
        <v>207</v>
      </c>
      <c r="E265" s="77" t="s">
        <v>564</v>
      </c>
      <c r="F265" s="11">
        <f t="shared" si="8"/>
        <v>0.3</v>
      </c>
      <c r="G265" s="2"/>
      <c r="H265" s="1" t="str">
        <f t="shared" si="9"/>
        <v>----</v>
      </c>
      <c r="I265" s="4">
        <v>1</v>
      </c>
    </row>
    <row r="266" spans="1:9" ht="18.75" x14ac:dyDescent="0.3">
      <c r="A266" s="11">
        <v>265</v>
      </c>
      <c r="B266" s="14" t="s">
        <v>667</v>
      </c>
      <c r="C266" s="15">
        <v>103130023</v>
      </c>
      <c r="D266" s="11" t="s">
        <v>207</v>
      </c>
      <c r="E266" s="77" t="s">
        <v>563</v>
      </c>
      <c r="F266" s="11">
        <f t="shared" si="8"/>
        <v>0.2</v>
      </c>
      <c r="G266" s="2"/>
      <c r="H266" s="1" t="str">
        <f t="shared" si="9"/>
        <v>----</v>
      </c>
      <c r="I266" s="4">
        <v>1</v>
      </c>
    </row>
    <row r="267" spans="1:9" ht="18.75" x14ac:dyDescent="0.3">
      <c r="A267" s="11">
        <v>266</v>
      </c>
      <c r="B267" s="14" t="s">
        <v>206</v>
      </c>
      <c r="C267" s="15">
        <v>103130042</v>
      </c>
      <c r="D267" s="11" t="s">
        <v>207</v>
      </c>
      <c r="E267" s="77" t="s">
        <v>563</v>
      </c>
      <c r="F267" s="11">
        <f t="shared" si="8"/>
        <v>0.2</v>
      </c>
      <c r="G267" s="2"/>
      <c r="H267" s="1" t="str">
        <f t="shared" si="9"/>
        <v>----</v>
      </c>
      <c r="I267" s="4">
        <v>1</v>
      </c>
    </row>
    <row r="268" spans="1:9" ht="18.75" x14ac:dyDescent="0.3">
      <c r="A268" s="11">
        <v>267</v>
      </c>
      <c r="B268" s="12" t="s">
        <v>668</v>
      </c>
      <c r="C268" s="15">
        <v>103130168</v>
      </c>
      <c r="D268" s="11" t="s">
        <v>314</v>
      </c>
      <c r="E268" s="77" t="s">
        <v>564</v>
      </c>
      <c r="F268" s="11">
        <f t="shared" si="8"/>
        <v>0.3</v>
      </c>
      <c r="G268" s="2"/>
      <c r="H268" s="1" t="str">
        <f t="shared" si="9"/>
        <v>----</v>
      </c>
      <c r="I268" s="4">
        <v>1</v>
      </c>
    </row>
    <row r="269" spans="1:9" ht="18.75" x14ac:dyDescent="0.3">
      <c r="A269" s="11">
        <v>268</v>
      </c>
      <c r="B269" s="12" t="s">
        <v>851</v>
      </c>
      <c r="C269" s="15">
        <v>103130198</v>
      </c>
      <c r="D269" s="11" t="s">
        <v>314</v>
      </c>
      <c r="E269" s="77" t="s">
        <v>563</v>
      </c>
      <c r="F269" s="11">
        <f t="shared" si="8"/>
        <v>0.2</v>
      </c>
      <c r="G269" s="2"/>
      <c r="H269" s="1" t="str">
        <f t="shared" si="9"/>
        <v>----</v>
      </c>
      <c r="I269" s="4">
        <v>1</v>
      </c>
    </row>
    <row r="270" spans="1:9" ht="18.75" x14ac:dyDescent="0.3">
      <c r="A270" s="11">
        <v>269</v>
      </c>
      <c r="B270" s="12" t="s">
        <v>2422</v>
      </c>
      <c r="C270" s="15">
        <v>103130108</v>
      </c>
      <c r="D270" s="11" t="s">
        <v>314</v>
      </c>
      <c r="E270" s="77" t="s">
        <v>563</v>
      </c>
      <c r="F270" s="11">
        <f t="shared" si="8"/>
        <v>0.2</v>
      </c>
      <c r="G270" s="2"/>
      <c r="H270" s="1" t="str">
        <f t="shared" si="9"/>
        <v>----</v>
      </c>
      <c r="I270" s="4">
        <v>1</v>
      </c>
    </row>
    <row r="271" spans="1:9" ht="18.75" x14ac:dyDescent="0.3">
      <c r="A271" s="11">
        <v>270</v>
      </c>
      <c r="B271" s="14" t="s">
        <v>457</v>
      </c>
      <c r="C271" s="15">
        <v>103130211</v>
      </c>
      <c r="D271" s="11" t="s">
        <v>411</v>
      </c>
      <c r="E271" s="77" t="s">
        <v>564</v>
      </c>
      <c r="F271" s="11">
        <f t="shared" si="8"/>
        <v>0.3</v>
      </c>
      <c r="G271" s="2"/>
      <c r="H271" s="1" t="str">
        <f t="shared" si="9"/>
        <v>----</v>
      </c>
      <c r="I271" s="4">
        <v>1</v>
      </c>
    </row>
    <row r="272" spans="1:9" ht="18.75" x14ac:dyDescent="0.3">
      <c r="A272" s="11">
        <v>271</v>
      </c>
      <c r="B272" s="14" t="s">
        <v>458</v>
      </c>
      <c r="C272" s="15">
        <v>103130237</v>
      </c>
      <c r="D272" s="11" t="s">
        <v>411</v>
      </c>
      <c r="E272" s="77" t="s">
        <v>563</v>
      </c>
      <c r="F272" s="11">
        <f t="shared" si="8"/>
        <v>0.2</v>
      </c>
      <c r="G272" s="2"/>
      <c r="H272" s="1" t="str">
        <f t="shared" si="9"/>
        <v>----</v>
      </c>
      <c r="I272" s="4">
        <v>1</v>
      </c>
    </row>
    <row r="273" spans="1:9" ht="18.75" x14ac:dyDescent="0.3">
      <c r="A273" s="11">
        <v>272</v>
      </c>
      <c r="B273" s="14" t="s">
        <v>397</v>
      </c>
      <c r="C273" s="15">
        <v>103130225</v>
      </c>
      <c r="D273" s="11" t="s">
        <v>411</v>
      </c>
      <c r="E273" s="77" t="s">
        <v>563</v>
      </c>
      <c r="F273" s="11">
        <f t="shared" si="8"/>
        <v>0.2</v>
      </c>
      <c r="G273" s="2"/>
      <c r="H273" s="1" t="str">
        <f t="shared" si="9"/>
        <v>----</v>
      </c>
      <c r="I273" s="4">
        <v>1</v>
      </c>
    </row>
    <row r="274" spans="1:9" ht="18.75" x14ac:dyDescent="0.3">
      <c r="A274" s="11">
        <v>273</v>
      </c>
      <c r="B274" s="14" t="s">
        <v>2423</v>
      </c>
      <c r="C274" s="15">
        <v>103140180</v>
      </c>
      <c r="D274" s="11" t="s">
        <v>1786</v>
      </c>
      <c r="E274" s="77" t="s">
        <v>564</v>
      </c>
      <c r="F274" s="11">
        <f t="shared" si="8"/>
        <v>0.3</v>
      </c>
      <c r="G274" s="2"/>
      <c r="H274" s="1" t="str">
        <f t="shared" si="9"/>
        <v>----</v>
      </c>
      <c r="I274" s="4">
        <v>1</v>
      </c>
    </row>
    <row r="275" spans="1:9" ht="18.75" x14ac:dyDescent="0.3">
      <c r="A275" s="11">
        <v>274</v>
      </c>
      <c r="B275" s="14" t="s">
        <v>2424</v>
      </c>
      <c r="C275" s="15">
        <v>103140144</v>
      </c>
      <c r="D275" s="11" t="s">
        <v>1786</v>
      </c>
      <c r="E275" s="77" t="s">
        <v>563</v>
      </c>
      <c r="F275" s="11">
        <f t="shared" si="8"/>
        <v>0.2</v>
      </c>
      <c r="G275" s="2"/>
      <c r="H275" s="1" t="str">
        <f t="shared" si="9"/>
        <v>----</v>
      </c>
      <c r="I275" s="4">
        <v>1</v>
      </c>
    </row>
    <row r="276" spans="1:9" ht="18.75" x14ac:dyDescent="0.3">
      <c r="A276" s="11">
        <v>275</v>
      </c>
      <c r="B276" s="14" t="s">
        <v>1793</v>
      </c>
      <c r="C276" s="15">
        <v>103140047</v>
      </c>
      <c r="D276" s="11" t="s">
        <v>1788</v>
      </c>
      <c r="E276" s="77" t="s">
        <v>564</v>
      </c>
      <c r="F276" s="11">
        <f t="shared" si="8"/>
        <v>0.3</v>
      </c>
      <c r="G276" s="2"/>
      <c r="H276" s="1" t="str">
        <f t="shared" si="9"/>
        <v>----</v>
      </c>
      <c r="I276" s="4">
        <v>1</v>
      </c>
    </row>
    <row r="277" spans="1:9" ht="18.75" x14ac:dyDescent="0.3">
      <c r="A277" s="11">
        <v>276</v>
      </c>
      <c r="B277" s="14" t="s">
        <v>2425</v>
      </c>
      <c r="C277" s="15">
        <v>103140063</v>
      </c>
      <c r="D277" s="11" t="s">
        <v>1788</v>
      </c>
      <c r="E277" s="77" t="s">
        <v>563</v>
      </c>
      <c r="F277" s="11">
        <f t="shared" si="8"/>
        <v>0.2</v>
      </c>
      <c r="G277" s="2"/>
      <c r="H277" s="1" t="str">
        <f t="shared" si="9"/>
        <v>----</v>
      </c>
      <c r="I277" s="4">
        <v>1</v>
      </c>
    </row>
    <row r="278" spans="1:9" ht="18.75" x14ac:dyDescent="0.3">
      <c r="A278" s="11">
        <v>277</v>
      </c>
      <c r="B278" s="14" t="s">
        <v>2426</v>
      </c>
      <c r="C278" s="15">
        <v>103140072</v>
      </c>
      <c r="D278" s="11" t="s">
        <v>1798</v>
      </c>
      <c r="E278" s="77" t="s">
        <v>564</v>
      </c>
      <c r="F278" s="11">
        <f t="shared" si="8"/>
        <v>0.3</v>
      </c>
      <c r="G278" s="2"/>
      <c r="H278" s="1" t="str">
        <f t="shared" si="9"/>
        <v>----</v>
      </c>
      <c r="I278" s="4">
        <v>1</v>
      </c>
    </row>
    <row r="279" spans="1:9" ht="18.75" x14ac:dyDescent="0.3">
      <c r="A279" s="11">
        <v>278</v>
      </c>
      <c r="B279" s="14" t="s">
        <v>1238</v>
      </c>
      <c r="C279" s="15">
        <v>103140110</v>
      </c>
      <c r="D279" s="11" t="s">
        <v>1798</v>
      </c>
      <c r="E279" s="77" t="s">
        <v>563</v>
      </c>
      <c r="F279" s="11">
        <f t="shared" si="8"/>
        <v>0.2</v>
      </c>
      <c r="G279" s="2"/>
      <c r="H279" s="1" t="str">
        <f t="shared" si="9"/>
        <v>----</v>
      </c>
      <c r="I279" s="4">
        <v>1</v>
      </c>
    </row>
    <row r="280" spans="1:9" ht="18.75" x14ac:dyDescent="0.3">
      <c r="A280" s="11">
        <v>279</v>
      </c>
      <c r="B280" s="14" t="s">
        <v>2427</v>
      </c>
      <c r="C280" s="15">
        <v>103140098</v>
      </c>
      <c r="D280" s="11" t="s">
        <v>1798</v>
      </c>
      <c r="E280" s="77" t="s">
        <v>563</v>
      </c>
      <c r="F280" s="11">
        <f t="shared" si="8"/>
        <v>0.2</v>
      </c>
      <c r="G280" s="2"/>
      <c r="H280" s="1" t="str">
        <f t="shared" si="9"/>
        <v>----</v>
      </c>
      <c r="I280" s="4">
        <v>1</v>
      </c>
    </row>
    <row r="281" spans="1:9" ht="18.75" x14ac:dyDescent="0.3">
      <c r="A281" s="11">
        <v>280</v>
      </c>
      <c r="B281" s="36" t="s">
        <v>1316</v>
      </c>
      <c r="C281" s="37">
        <v>105161101185</v>
      </c>
      <c r="D281" s="38" t="s">
        <v>26</v>
      </c>
      <c r="E281" s="92" t="s">
        <v>489</v>
      </c>
      <c r="F281" s="11">
        <f t="shared" si="8"/>
        <v>0.3</v>
      </c>
      <c r="G281" s="2"/>
      <c r="H281" s="1" t="str">
        <f t="shared" si="9"/>
        <v>----</v>
      </c>
      <c r="I281" s="4">
        <v>1</v>
      </c>
    </row>
    <row r="282" spans="1:9" ht="18.75" x14ac:dyDescent="0.3">
      <c r="A282" s="11">
        <v>281</v>
      </c>
      <c r="B282" s="36" t="s">
        <v>951</v>
      </c>
      <c r="C282" s="37">
        <v>105161101125</v>
      </c>
      <c r="D282" s="38" t="s">
        <v>26</v>
      </c>
      <c r="E282" s="92" t="s">
        <v>490</v>
      </c>
      <c r="F282" s="11">
        <f t="shared" si="8"/>
        <v>0.2</v>
      </c>
      <c r="G282" s="2"/>
      <c r="H282" s="1" t="str">
        <f t="shared" si="9"/>
        <v>----</v>
      </c>
      <c r="I282" s="4">
        <v>1</v>
      </c>
    </row>
    <row r="283" spans="1:9" ht="18.75" x14ac:dyDescent="0.3">
      <c r="A283" s="11">
        <v>282</v>
      </c>
      <c r="B283" s="36" t="s">
        <v>2577</v>
      </c>
      <c r="C283" s="37">
        <v>105162101124</v>
      </c>
      <c r="D283" s="38" t="s">
        <v>2578</v>
      </c>
      <c r="E283" s="92" t="s">
        <v>489</v>
      </c>
      <c r="F283" s="11">
        <f t="shared" si="8"/>
        <v>0.3</v>
      </c>
      <c r="G283" s="2"/>
      <c r="H283" s="1" t="str">
        <f t="shared" si="9"/>
        <v>----</v>
      </c>
      <c r="I283" s="4">
        <v>1</v>
      </c>
    </row>
    <row r="284" spans="1:9" ht="18.75" x14ac:dyDescent="0.3">
      <c r="A284" s="11">
        <v>283</v>
      </c>
      <c r="B284" s="36" t="s">
        <v>1664</v>
      </c>
      <c r="C284" s="37">
        <v>105162101154</v>
      </c>
      <c r="D284" s="38" t="s">
        <v>33</v>
      </c>
      <c r="E284" s="92" t="s">
        <v>490</v>
      </c>
      <c r="F284" s="11">
        <f t="shared" si="8"/>
        <v>0.2</v>
      </c>
      <c r="G284" s="2"/>
      <c r="H284" s="1" t="str">
        <f t="shared" si="9"/>
        <v>----</v>
      </c>
      <c r="I284" s="4">
        <v>1</v>
      </c>
    </row>
    <row r="285" spans="1:9" ht="18.75" x14ac:dyDescent="0.3">
      <c r="A285" s="11">
        <v>284</v>
      </c>
      <c r="B285" s="36" t="s">
        <v>1947</v>
      </c>
      <c r="C285" s="37">
        <v>105163101153</v>
      </c>
      <c r="D285" s="38" t="s">
        <v>37</v>
      </c>
      <c r="E285" s="92" t="s">
        <v>489</v>
      </c>
      <c r="F285" s="11">
        <f t="shared" si="8"/>
        <v>0.3</v>
      </c>
      <c r="G285" s="2"/>
      <c r="H285" s="1" t="str">
        <f t="shared" si="9"/>
        <v>----</v>
      </c>
      <c r="I285" s="4">
        <v>1</v>
      </c>
    </row>
    <row r="286" spans="1:9" ht="18.75" x14ac:dyDescent="0.3">
      <c r="A286" s="11">
        <v>285</v>
      </c>
      <c r="B286" s="36" t="s">
        <v>728</v>
      </c>
      <c r="C286" s="37">
        <v>105163101173</v>
      </c>
      <c r="D286" s="38" t="s">
        <v>37</v>
      </c>
      <c r="E286" s="92" t="s">
        <v>490</v>
      </c>
      <c r="F286" s="11">
        <f t="shared" si="8"/>
        <v>0.2</v>
      </c>
      <c r="G286" s="2"/>
      <c r="H286" s="1" t="str">
        <f t="shared" si="9"/>
        <v>----</v>
      </c>
      <c r="I286" s="4">
        <v>1</v>
      </c>
    </row>
    <row r="287" spans="1:9" ht="18.75" x14ac:dyDescent="0.3">
      <c r="A287" s="11">
        <v>286</v>
      </c>
      <c r="B287" s="36" t="s">
        <v>2579</v>
      </c>
      <c r="C287" s="37">
        <v>105211101114</v>
      </c>
      <c r="D287" s="38" t="s">
        <v>603</v>
      </c>
      <c r="E287" s="92" t="s">
        <v>489</v>
      </c>
      <c r="F287" s="11">
        <f t="shared" si="8"/>
        <v>0.3</v>
      </c>
      <c r="G287" s="2"/>
      <c r="H287" s="1" t="str">
        <f t="shared" si="9"/>
        <v>----</v>
      </c>
      <c r="I287" s="4">
        <v>1</v>
      </c>
    </row>
    <row r="288" spans="1:9" ht="18.75" x14ac:dyDescent="0.3">
      <c r="A288" s="11">
        <v>287</v>
      </c>
      <c r="B288" s="36" t="s">
        <v>2580</v>
      </c>
      <c r="C288" s="37">
        <v>105211101106</v>
      </c>
      <c r="D288" s="38" t="s">
        <v>603</v>
      </c>
      <c r="E288" s="92" t="s">
        <v>490</v>
      </c>
      <c r="F288" s="11">
        <f t="shared" si="8"/>
        <v>0.2</v>
      </c>
      <c r="G288" s="2"/>
      <c r="H288" s="1" t="str">
        <f t="shared" si="9"/>
        <v>----</v>
      </c>
      <c r="I288" s="4">
        <v>1</v>
      </c>
    </row>
    <row r="289" spans="1:9" ht="18.75" x14ac:dyDescent="0.3">
      <c r="A289" s="11">
        <v>288</v>
      </c>
      <c r="B289" s="36" t="s">
        <v>1569</v>
      </c>
      <c r="C289" s="37">
        <v>105110172</v>
      </c>
      <c r="D289" s="38" t="s">
        <v>285</v>
      </c>
      <c r="E289" s="92" t="s">
        <v>489</v>
      </c>
      <c r="F289" s="11">
        <f t="shared" si="8"/>
        <v>0.3</v>
      </c>
      <c r="G289" s="2"/>
      <c r="H289" s="1" t="str">
        <f t="shared" si="9"/>
        <v>----</v>
      </c>
      <c r="I289" s="4">
        <v>1</v>
      </c>
    </row>
    <row r="290" spans="1:9" ht="18.75" x14ac:dyDescent="0.3">
      <c r="A290" s="11">
        <v>289</v>
      </c>
      <c r="B290" s="36" t="s">
        <v>1240</v>
      </c>
      <c r="C290" s="37">
        <v>105110390</v>
      </c>
      <c r="D290" s="38" t="s">
        <v>2581</v>
      </c>
      <c r="E290" s="92" t="s">
        <v>489</v>
      </c>
      <c r="F290" s="11">
        <f t="shared" si="8"/>
        <v>0.3</v>
      </c>
      <c r="G290" s="2"/>
      <c r="H290" s="1" t="str">
        <f t="shared" si="9"/>
        <v>----</v>
      </c>
      <c r="I290" s="4">
        <v>1</v>
      </c>
    </row>
    <row r="291" spans="1:9" ht="18.75" x14ac:dyDescent="0.3">
      <c r="A291" s="11">
        <v>290</v>
      </c>
      <c r="B291" s="36" t="s">
        <v>2582</v>
      </c>
      <c r="C291" s="37">
        <v>105110368</v>
      </c>
      <c r="D291" s="38" t="s">
        <v>2581</v>
      </c>
      <c r="E291" s="92" t="s">
        <v>490</v>
      </c>
      <c r="F291" s="11">
        <f t="shared" si="8"/>
        <v>0.2</v>
      </c>
      <c r="G291" s="2"/>
      <c r="H291" s="1" t="str">
        <f t="shared" si="9"/>
        <v>----</v>
      </c>
      <c r="I291" s="4">
        <v>1</v>
      </c>
    </row>
    <row r="292" spans="1:9" ht="18.75" x14ac:dyDescent="0.3">
      <c r="A292" s="11">
        <v>291</v>
      </c>
      <c r="B292" s="36" t="s">
        <v>755</v>
      </c>
      <c r="C292" s="37">
        <v>105110217</v>
      </c>
      <c r="D292" s="38" t="s">
        <v>35</v>
      </c>
      <c r="E292" s="92" t="s">
        <v>489</v>
      </c>
      <c r="F292" s="11">
        <f t="shared" si="8"/>
        <v>0.3</v>
      </c>
      <c r="G292" s="2"/>
      <c r="H292" s="1" t="str">
        <f t="shared" si="9"/>
        <v>----</v>
      </c>
      <c r="I292" s="4">
        <v>1</v>
      </c>
    </row>
    <row r="293" spans="1:9" ht="18.75" x14ac:dyDescent="0.3">
      <c r="A293" s="11">
        <v>292</v>
      </c>
      <c r="B293" s="36" t="s">
        <v>2583</v>
      </c>
      <c r="C293" s="37">
        <v>105110218</v>
      </c>
      <c r="D293" s="38" t="s">
        <v>35</v>
      </c>
      <c r="E293" s="92" t="s">
        <v>490</v>
      </c>
      <c r="F293" s="11">
        <f t="shared" si="8"/>
        <v>0.2</v>
      </c>
      <c r="G293" s="2"/>
      <c r="H293" s="1" t="str">
        <f t="shared" si="9"/>
        <v>----</v>
      </c>
      <c r="I293" s="4">
        <v>1</v>
      </c>
    </row>
    <row r="294" spans="1:9" ht="18.75" x14ac:dyDescent="0.3">
      <c r="A294" s="11">
        <v>293</v>
      </c>
      <c r="B294" s="36" t="s">
        <v>2584</v>
      </c>
      <c r="C294" s="37">
        <v>105110415</v>
      </c>
      <c r="D294" s="38" t="s">
        <v>123</v>
      </c>
      <c r="E294" s="92" t="s">
        <v>490</v>
      </c>
      <c r="F294" s="11">
        <f t="shared" si="8"/>
        <v>0.2</v>
      </c>
      <c r="G294" s="2"/>
      <c r="H294" s="1" t="str">
        <f t="shared" si="9"/>
        <v>----</v>
      </c>
      <c r="I294" s="4">
        <v>1</v>
      </c>
    </row>
    <row r="295" spans="1:9" ht="18.75" x14ac:dyDescent="0.3">
      <c r="A295" s="11">
        <v>294</v>
      </c>
      <c r="B295" s="36" t="s">
        <v>1526</v>
      </c>
      <c r="C295" s="37">
        <v>105110428</v>
      </c>
      <c r="D295" s="38" t="s">
        <v>123</v>
      </c>
      <c r="E295" s="92" t="s">
        <v>489</v>
      </c>
      <c r="F295" s="11">
        <f t="shared" si="8"/>
        <v>0.3</v>
      </c>
      <c r="G295" s="2"/>
      <c r="H295" s="1" t="str">
        <f t="shared" si="9"/>
        <v>----</v>
      </c>
      <c r="I295" s="4">
        <v>1</v>
      </c>
    </row>
    <row r="296" spans="1:9" ht="18.75" x14ac:dyDescent="0.3">
      <c r="A296" s="11">
        <v>295</v>
      </c>
      <c r="B296" s="36" t="s">
        <v>1890</v>
      </c>
      <c r="C296" s="37">
        <v>105110343</v>
      </c>
      <c r="D296" s="38" t="s">
        <v>56</v>
      </c>
      <c r="E296" s="92" t="s">
        <v>489</v>
      </c>
      <c r="F296" s="11">
        <f t="shared" si="8"/>
        <v>0.3</v>
      </c>
      <c r="G296" s="2"/>
      <c r="H296" s="1" t="str">
        <f t="shared" si="9"/>
        <v>----</v>
      </c>
      <c r="I296" s="4">
        <v>1</v>
      </c>
    </row>
    <row r="297" spans="1:9" ht="18.75" x14ac:dyDescent="0.3">
      <c r="A297" s="11">
        <v>296</v>
      </c>
      <c r="B297" s="36" t="s">
        <v>1214</v>
      </c>
      <c r="C297" s="37">
        <v>105110345</v>
      </c>
      <c r="D297" s="38" t="s">
        <v>56</v>
      </c>
      <c r="E297" s="92" t="s">
        <v>490</v>
      </c>
      <c r="F297" s="11">
        <f t="shared" si="8"/>
        <v>0.2</v>
      </c>
      <c r="G297" s="2"/>
      <c r="H297" s="1" t="str">
        <f t="shared" si="9"/>
        <v>----</v>
      </c>
      <c r="I297" s="4">
        <v>1</v>
      </c>
    </row>
    <row r="298" spans="1:9" ht="18.75" x14ac:dyDescent="0.3">
      <c r="A298" s="11">
        <v>297</v>
      </c>
      <c r="B298" s="36" t="s">
        <v>2585</v>
      </c>
      <c r="C298" s="37">
        <v>105119006</v>
      </c>
      <c r="D298" s="38" t="s">
        <v>604</v>
      </c>
      <c r="E298" s="92" t="s">
        <v>490</v>
      </c>
      <c r="F298" s="11">
        <f t="shared" si="8"/>
        <v>0.2</v>
      </c>
      <c r="G298" s="2"/>
      <c r="H298" s="1" t="str">
        <f t="shared" si="9"/>
        <v>----</v>
      </c>
      <c r="I298" s="4">
        <v>1</v>
      </c>
    </row>
    <row r="299" spans="1:9" ht="18.75" x14ac:dyDescent="0.3">
      <c r="A299" s="11">
        <v>298</v>
      </c>
      <c r="B299" s="36" t="s">
        <v>2586</v>
      </c>
      <c r="C299" s="37">
        <v>105119021</v>
      </c>
      <c r="D299" s="38" t="s">
        <v>604</v>
      </c>
      <c r="E299" s="92" t="s">
        <v>489</v>
      </c>
      <c r="F299" s="11">
        <f t="shared" si="8"/>
        <v>0.3</v>
      </c>
      <c r="G299" s="2"/>
      <c r="H299" s="1" t="str">
        <f t="shared" si="9"/>
        <v>----</v>
      </c>
      <c r="I299" s="4">
        <v>1</v>
      </c>
    </row>
    <row r="300" spans="1:9" ht="18.75" x14ac:dyDescent="0.3">
      <c r="A300" s="11">
        <v>299</v>
      </c>
      <c r="B300" s="36" t="s">
        <v>2587</v>
      </c>
      <c r="C300" s="37">
        <v>105120088</v>
      </c>
      <c r="D300" s="38" t="s">
        <v>110</v>
      </c>
      <c r="E300" s="92" t="s">
        <v>489</v>
      </c>
      <c r="F300" s="11">
        <f t="shared" si="8"/>
        <v>0.3</v>
      </c>
      <c r="G300" s="2"/>
      <c r="H300" s="1" t="str">
        <f t="shared" si="9"/>
        <v>----</v>
      </c>
      <c r="I300" s="4">
        <v>1</v>
      </c>
    </row>
    <row r="301" spans="1:9" ht="18.75" x14ac:dyDescent="0.3">
      <c r="A301" s="11">
        <v>300</v>
      </c>
      <c r="B301" s="36" t="s">
        <v>916</v>
      </c>
      <c r="C301" s="37">
        <v>105120115</v>
      </c>
      <c r="D301" s="38" t="s">
        <v>110</v>
      </c>
      <c r="E301" s="92" t="s">
        <v>490</v>
      </c>
      <c r="F301" s="11">
        <f t="shared" si="8"/>
        <v>0.2</v>
      </c>
      <c r="G301" s="2"/>
      <c r="H301" s="1" t="str">
        <f t="shared" si="9"/>
        <v>----</v>
      </c>
      <c r="I301" s="4">
        <v>1</v>
      </c>
    </row>
    <row r="302" spans="1:9" ht="18.75" x14ac:dyDescent="0.3">
      <c r="A302" s="11">
        <v>301</v>
      </c>
      <c r="B302" s="36" t="s">
        <v>717</v>
      </c>
      <c r="C302" s="37">
        <v>105120069</v>
      </c>
      <c r="D302" s="38" t="s">
        <v>110</v>
      </c>
      <c r="E302" s="92" t="s">
        <v>499</v>
      </c>
      <c r="F302" s="11">
        <f t="shared" si="8"/>
        <v>0.2</v>
      </c>
      <c r="G302" s="2"/>
      <c r="H302" s="1" t="str">
        <f t="shared" si="9"/>
        <v>----</v>
      </c>
      <c r="I302" s="4">
        <v>1</v>
      </c>
    </row>
    <row r="303" spans="1:9" ht="18.75" x14ac:dyDescent="0.3">
      <c r="A303" s="11">
        <v>302</v>
      </c>
      <c r="B303" s="36" t="s">
        <v>814</v>
      </c>
      <c r="C303" s="37">
        <v>105120180</v>
      </c>
      <c r="D303" s="38" t="s">
        <v>83</v>
      </c>
      <c r="E303" s="92" t="s">
        <v>489</v>
      </c>
      <c r="F303" s="11">
        <f t="shared" si="8"/>
        <v>0.3</v>
      </c>
      <c r="G303" s="2"/>
      <c r="H303" s="1" t="str">
        <f t="shared" si="9"/>
        <v>----</v>
      </c>
      <c r="I303" s="4">
        <v>1</v>
      </c>
    </row>
    <row r="304" spans="1:9" ht="18.75" x14ac:dyDescent="0.3">
      <c r="A304" s="11">
        <v>303</v>
      </c>
      <c r="B304" s="36" t="s">
        <v>2588</v>
      </c>
      <c r="C304" s="37">
        <v>105120165</v>
      </c>
      <c r="D304" s="38" t="s">
        <v>83</v>
      </c>
      <c r="E304" s="92" t="s">
        <v>490</v>
      </c>
      <c r="F304" s="11">
        <f t="shared" si="8"/>
        <v>0.2</v>
      </c>
      <c r="G304" s="2"/>
      <c r="H304" s="1" t="str">
        <f t="shared" si="9"/>
        <v>----</v>
      </c>
      <c r="I304" s="4">
        <v>1</v>
      </c>
    </row>
    <row r="305" spans="1:9" ht="18.75" x14ac:dyDescent="0.3">
      <c r="A305" s="11">
        <v>304</v>
      </c>
      <c r="B305" s="36" t="s">
        <v>1255</v>
      </c>
      <c r="C305" s="37">
        <v>105120239</v>
      </c>
      <c r="D305" s="38" t="s">
        <v>153</v>
      </c>
      <c r="E305" s="92" t="s">
        <v>489</v>
      </c>
      <c r="F305" s="11">
        <f t="shared" si="8"/>
        <v>0.3</v>
      </c>
      <c r="G305" s="2"/>
      <c r="H305" s="1" t="str">
        <f t="shared" si="9"/>
        <v>----</v>
      </c>
      <c r="I305" s="4">
        <v>1</v>
      </c>
    </row>
    <row r="306" spans="1:9" ht="18.75" x14ac:dyDescent="0.3">
      <c r="A306" s="11">
        <v>305</v>
      </c>
      <c r="B306" s="36" t="s">
        <v>1090</v>
      </c>
      <c r="C306" s="37">
        <v>105120255</v>
      </c>
      <c r="D306" s="38" t="s">
        <v>153</v>
      </c>
      <c r="E306" s="92" t="s">
        <v>490</v>
      </c>
      <c r="F306" s="11">
        <f t="shared" si="8"/>
        <v>0.2</v>
      </c>
      <c r="G306" s="2"/>
      <c r="H306" s="1" t="str">
        <f t="shared" si="9"/>
        <v>----</v>
      </c>
      <c r="I306" s="4">
        <v>1</v>
      </c>
    </row>
    <row r="307" spans="1:9" ht="18.75" x14ac:dyDescent="0.3">
      <c r="A307" s="11">
        <v>306</v>
      </c>
      <c r="B307" s="36" t="s">
        <v>1903</v>
      </c>
      <c r="C307" s="37">
        <v>105120336</v>
      </c>
      <c r="D307" s="38" t="s">
        <v>43</v>
      </c>
      <c r="E307" s="92" t="s">
        <v>490</v>
      </c>
      <c r="F307" s="11">
        <f t="shared" si="8"/>
        <v>0.2</v>
      </c>
      <c r="G307" s="2"/>
      <c r="H307" s="1" t="str">
        <f t="shared" si="9"/>
        <v>----</v>
      </c>
      <c r="I307" s="4">
        <v>1</v>
      </c>
    </row>
    <row r="308" spans="1:9" ht="18.75" x14ac:dyDescent="0.3">
      <c r="A308" s="11">
        <v>307</v>
      </c>
      <c r="B308" s="36" t="s">
        <v>2589</v>
      </c>
      <c r="C308" s="37">
        <v>105120347</v>
      </c>
      <c r="D308" s="38" t="s">
        <v>43</v>
      </c>
      <c r="E308" s="92" t="s">
        <v>489</v>
      </c>
      <c r="F308" s="11">
        <f t="shared" si="8"/>
        <v>0.3</v>
      </c>
      <c r="G308" s="2"/>
      <c r="H308" s="1" t="str">
        <f t="shared" si="9"/>
        <v>----</v>
      </c>
      <c r="I308" s="4">
        <v>1</v>
      </c>
    </row>
    <row r="309" spans="1:9" ht="18.75" x14ac:dyDescent="0.3">
      <c r="A309" s="11">
        <v>308</v>
      </c>
      <c r="B309" s="36" t="s">
        <v>2590</v>
      </c>
      <c r="C309" s="37">
        <v>105129001</v>
      </c>
      <c r="D309" s="38" t="s">
        <v>606</v>
      </c>
      <c r="E309" s="92" t="s">
        <v>489</v>
      </c>
      <c r="F309" s="11">
        <f t="shared" si="8"/>
        <v>0.3</v>
      </c>
      <c r="G309" s="2"/>
      <c r="H309" s="1" t="str">
        <f t="shared" si="9"/>
        <v>----</v>
      </c>
      <c r="I309" s="4">
        <v>1</v>
      </c>
    </row>
    <row r="310" spans="1:9" ht="18.75" x14ac:dyDescent="0.3">
      <c r="A310" s="11">
        <v>309</v>
      </c>
      <c r="B310" s="36" t="s">
        <v>2591</v>
      </c>
      <c r="C310" s="37">
        <v>105129006</v>
      </c>
      <c r="D310" s="38" t="s">
        <v>606</v>
      </c>
      <c r="E310" s="92" t="s">
        <v>490</v>
      </c>
      <c r="F310" s="11">
        <f t="shared" si="8"/>
        <v>0.2</v>
      </c>
      <c r="G310" s="2"/>
      <c r="H310" s="1" t="str">
        <f t="shared" si="9"/>
        <v>----</v>
      </c>
      <c r="I310" s="4">
        <v>1</v>
      </c>
    </row>
    <row r="311" spans="1:9" ht="18.75" x14ac:dyDescent="0.3">
      <c r="A311" s="11">
        <v>310</v>
      </c>
      <c r="B311" s="36" t="s">
        <v>2592</v>
      </c>
      <c r="C311" s="37">
        <v>105120431</v>
      </c>
      <c r="D311" s="38" t="s">
        <v>168</v>
      </c>
      <c r="E311" s="92" t="s">
        <v>489</v>
      </c>
      <c r="F311" s="11">
        <f t="shared" si="8"/>
        <v>0.3</v>
      </c>
      <c r="G311" s="2"/>
      <c r="H311" s="1" t="str">
        <f t="shared" si="9"/>
        <v>----</v>
      </c>
      <c r="I311" s="4">
        <v>1</v>
      </c>
    </row>
    <row r="312" spans="1:9" ht="18.75" x14ac:dyDescent="0.3">
      <c r="A312" s="11">
        <v>311</v>
      </c>
      <c r="B312" s="36" t="s">
        <v>1953</v>
      </c>
      <c r="C312" s="37">
        <v>105130052</v>
      </c>
      <c r="D312" s="38" t="s">
        <v>2593</v>
      </c>
      <c r="E312" s="92" t="s">
        <v>490</v>
      </c>
      <c r="F312" s="11">
        <f t="shared" si="8"/>
        <v>0.2</v>
      </c>
      <c r="G312" s="2"/>
      <c r="H312" s="1" t="str">
        <f t="shared" si="9"/>
        <v>----</v>
      </c>
      <c r="I312" s="4">
        <v>1</v>
      </c>
    </row>
    <row r="313" spans="1:9" ht="18.75" x14ac:dyDescent="0.3">
      <c r="A313" s="11">
        <v>312</v>
      </c>
      <c r="B313" s="36" t="s">
        <v>2594</v>
      </c>
      <c r="C313" s="37">
        <v>105130063</v>
      </c>
      <c r="D313" s="38" t="s">
        <v>369</v>
      </c>
      <c r="E313" s="92" t="s">
        <v>489</v>
      </c>
      <c r="F313" s="11">
        <f t="shared" si="8"/>
        <v>0.3</v>
      </c>
      <c r="G313" s="2"/>
      <c r="H313" s="1" t="str">
        <f t="shared" si="9"/>
        <v>----</v>
      </c>
      <c r="I313" s="4">
        <v>1</v>
      </c>
    </row>
    <row r="314" spans="1:9" ht="18.75" x14ac:dyDescent="0.3">
      <c r="A314" s="11">
        <v>313</v>
      </c>
      <c r="B314" s="36" t="s">
        <v>2595</v>
      </c>
      <c r="C314" s="37">
        <v>105130104</v>
      </c>
      <c r="D314" s="38" t="s">
        <v>265</v>
      </c>
      <c r="E314" s="92" t="s">
        <v>490</v>
      </c>
      <c r="F314" s="11">
        <f t="shared" si="8"/>
        <v>0.2</v>
      </c>
      <c r="G314" s="2"/>
      <c r="H314" s="1" t="str">
        <f t="shared" si="9"/>
        <v>----</v>
      </c>
      <c r="I314" s="4">
        <v>1</v>
      </c>
    </row>
    <row r="315" spans="1:9" ht="18.75" x14ac:dyDescent="0.3">
      <c r="A315" s="11">
        <v>314</v>
      </c>
      <c r="B315" s="36" t="s">
        <v>2596</v>
      </c>
      <c r="C315" s="37">
        <v>105130121</v>
      </c>
      <c r="D315" s="38" t="s">
        <v>265</v>
      </c>
      <c r="E315" s="92" t="s">
        <v>489</v>
      </c>
      <c r="F315" s="11">
        <f t="shared" si="8"/>
        <v>0.3</v>
      </c>
      <c r="G315" s="2"/>
      <c r="H315" s="1" t="str">
        <f t="shared" si="9"/>
        <v>----</v>
      </c>
      <c r="I315" s="4">
        <v>1</v>
      </c>
    </row>
    <row r="316" spans="1:9" ht="18.75" x14ac:dyDescent="0.3">
      <c r="A316" s="11">
        <v>315</v>
      </c>
      <c r="B316" s="36" t="s">
        <v>2597</v>
      </c>
      <c r="C316" s="37">
        <v>105130145</v>
      </c>
      <c r="D316" s="38" t="s">
        <v>218</v>
      </c>
      <c r="E316" s="92" t="s">
        <v>490</v>
      </c>
      <c r="F316" s="11">
        <f t="shared" si="8"/>
        <v>0.2</v>
      </c>
      <c r="G316" s="2"/>
      <c r="H316" s="1" t="str">
        <f t="shared" si="9"/>
        <v>----</v>
      </c>
      <c r="I316" s="4">
        <v>1</v>
      </c>
    </row>
    <row r="317" spans="1:9" ht="18.75" x14ac:dyDescent="0.3">
      <c r="A317" s="11">
        <v>316</v>
      </c>
      <c r="B317" s="36" t="s">
        <v>2598</v>
      </c>
      <c r="C317" s="37">
        <v>105130176</v>
      </c>
      <c r="D317" s="38" t="s">
        <v>218</v>
      </c>
      <c r="E317" s="92" t="s">
        <v>489</v>
      </c>
      <c r="F317" s="11">
        <f t="shared" si="8"/>
        <v>0.3</v>
      </c>
      <c r="G317" s="2"/>
      <c r="H317" s="1" t="str">
        <f t="shared" si="9"/>
        <v>----</v>
      </c>
      <c r="I317" s="4">
        <v>1</v>
      </c>
    </row>
    <row r="318" spans="1:9" ht="18.75" x14ac:dyDescent="0.3">
      <c r="A318" s="11">
        <v>317</v>
      </c>
      <c r="B318" s="36" t="s">
        <v>2599</v>
      </c>
      <c r="C318" s="37">
        <v>105130244</v>
      </c>
      <c r="D318" s="38" t="s">
        <v>271</v>
      </c>
      <c r="E318" s="92" t="s">
        <v>489</v>
      </c>
      <c r="F318" s="11">
        <f t="shared" si="8"/>
        <v>0.3</v>
      </c>
      <c r="G318" s="2"/>
      <c r="H318" s="1" t="str">
        <f t="shared" si="9"/>
        <v>----</v>
      </c>
      <c r="I318" s="4">
        <v>1</v>
      </c>
    </row>
    <row r="319" spans="1:9" ht="18.75" x14ac:dyDescent="0.3">
      <c r="A319" s="11">
        <v>318</v>
      </c>
      <c r="B319" s="36" t="s">
        <v>816</v>
      </c>
      <c r="C319" s="37">
        <v>105130238</v>
      </c>
      <c r="D319" s="38" t="s">
        <v>271</v>
      </c>
      <c r="E319" s="92" t="s">
        <v>490</v>
      </c>
      <c r="F319" s="11">
        <f t="shared" si="8"/>
        <v>0.2</v>
      </c>
      <c r="G319" s="2"/>
      <c r="H319" s="1" t="str">
        <f t="shared" si="9"/>
        <v>----</v>
      </c>
      <c r="I319" s="4">
        <v>1</v>
      </c>
    </row>
    <row r="320" spans="1:9" ht="18.75" x14ac:dyDescent="0.3">
      <c r="A320" s="11">
        <v>319</v>
      </c>
      <c r="B320" s="36" t="s">
        <v>2600</v>
      </c>
      <c r="C320" s="37">
        <v>105130369</v>
      </c>
      <c r="D320" s="38" t="s">
        <v>2601</v>
      </c>
      <c r="E320" s="92" t="s">
        <v>489</v>
      </c>
      <c r="F320" s="11">
        <f t="shared" si="8"/>
        <v>0.3</v>
      </c>
      <c r="G320" s="2"/>
      <c r="H320" s="1" t="str">
        <f t="shared" si="9"/>
        <v>----</v>
      </c>
      <c r="I320" s="4">
        <v>1</v>
      </c>
    </row>
    <row r="321" spans="1:9" ht="18.75" x14ac:dyDescent="0.3">
      <c r="A321" s="11">
        <v>320</v>
      </c>
      <c r="B321" s="36" t="s">
        <v>2602</v>
      </c>
      <c r="C321" s="37">
        <v>105130377</v>
      </c>
      <c r="D321" s="38" t="s">
        <v>2601</v>
      </c>
      <c r="E321" s="92" t="s">
        <v>490</v>
      </c>
      <c r="F321" s="11">
        <f t="shared" si="8"/>
        <v>0.2</v>
      </c>
      <c r="G321" s="2"/>
      <c r="H321" s="1" t="str">
        <f t="shared" si="9"/>
        <v>----</v>
      </c>
      <c r="I321" s="4">
        <v>1</v>
      </c>
    </row>
    <row r="322" spans="1:9" ht="18.75" x14ac:dyDescent="0.3">
      <c r="A322" s="11">
        <v>321</v>
      </c>
      <c r="B322" s="36" t="s">
        <v>2603</v>
      </c>
      <c r="C322" s="37">
        <v>105130271</v>
      </c>
      <c r="D322" s="38" t="s">
        <v>181</v>
      </c>
      <c r="E322" s="92" t="s">
        <v>489</v>
      </c>
      <c r="F322" s="11">
        <f t="shared" si="8"/>
        <v>0.3</v>
      </c>
      <c r="G322" s="2"/>
      <c r="H322" s="1" t="str">
        <f t="shared" si="9"/>
        <v>----</v>
      </c>
      <c r="I322" s="4">
        <v>1</v>
      </c>
    </row>
    <row r="323" spans="1:9" ht="18.75" x14ac:dyDescent="0.3">
      <c r="A323" s="11">
        <v>322</v>
      </c>
      <c r="B323" s="36" t="s">
        <v>565</v>
      </c>
      <c r="C323" s="37">
        <v>105130264</v>
      </c>
      <c r="D323" s="38" t="s">
        <v>181</v>
      </c>
      <c r="E323" s="92" t="s">
        <v>490</v>
      </c>
      <c r="F323" s="11">
        <f t="shared" ref="F323:F386" si="10">IF(E323="UV ĐT",0.3,0)+IF(E323="UV HSV",0.3,0)+IF(E323="PBT LCĐ",0.3,0)+IF(E323="UV LCĐ",0.2,0)+IF(E323="GK 0.3",0.3,0)+IF(E323="GK 0.2",0.2,0)+IF(E323="BT CĐ",0.3,0)+IF(E323="PBT CĐ",0.2,0)+IF(E323="LT", 0.3, 0)+IF(E323="LP", 0.2,0)+IF(E323="CN CLB",0.2,0)+IF(E323="CN DĐ",0.2,0)+IF(E323="TĐXK",0.3,0)+IF(E323="PĐXK",0.2,0)+IF(E323="TB ĐD",0.3,0)+IF(E323="PB ĐD",0.2,0)+IF(E323="ĐT ĐTQ",0.3,0)+IF(E323="ĐP ĐTQ",0.2,0)</f>
        <v>0.2</v>
      </c>
      <c r="G323" s="2"/>
      <c r="H323" s="1" t="str">
        <f t="shared" ref="H323:H386" si="11">IF(C323=C324,"Trùng","----")</f>
        <v>----</v>
      </c>
      <c r="I323" s="4">
        <v>1</v>
      </c>
    </row>
    <row r="324" spans="1:9" ht="18.75" x14ac:dyDescent="0.3">
      <c r="A324" s="11">
        <v>323</v>
      </c>
      <c r="B324" s="36" t="s">
        <v>2604</v>
      </c>
      <c r="C324" s="37">
        <v>105130345</v>
      </c>
      <c r="D324" s="38" t="s">
        <v>84</v>
      </c>
      <c r="E324" s="92" t="s">
        <v>490</v>
      </c>
      <c r="F324" s="11">
        <f t="shared" si="10"/>
        <v>0.2</v>
      </c>
      <c r="G324" s="2"/>
      <c r="H324" s="1" t="str">
        <f t="shared" si="11"/>
        <v>----</v>
      </c>
      <c r="I324" s="4">
        <v>1</v>
      </c>
    </row>
    <row r="325" spans="1:9" ht="18.75" x14ac:dyDescent="0.3">
      <c r="A325" s="11">
        <v>324</v>
      </c>
      <c r="B325" s="36" t="s">
        <v>2605</v>
      </c>
      <c r="C325" s="37">
        <v>105130340</v>
      </c>
      <c r="D325" s="38" t="s">
        <v>84</v>
      </c>
      <c r="E325" s="92" t="s">
        <v>489</v>
      </c>
      <c r="F325" s="11">
        <f t="shared" si="10"/>
        <v>0.3</v>
      </c>
      <c r="G325" s="2"/>
      <c r="H325" s="1" t="str">
        <f t="shared" si="11"/>
        <v>----</v>
      </c>
      <c r="I325" s="4">
        <v>1</v>
      </c>
    </row>
    <row r="326" spans="1:9" ht="18.75" x14ac:dyDescent="0.3">
      <c r="A326" s="11">
        <v>325</v>
      </c>
      <c r="B326" s="36" t="s">
        <v>2606</v>
      </c>
      <c r="C326" s="37">
        <v>105130329</v>
      </c>
      <c r="D326" s="38" t="s">
        <v>84</v>
      </c>
      <c r="E326" s="92" t="s">
        <v>490</v>
      </c>
      <c r="F326" s="11">
        <f t="shared" si="10"/>
        <v>0.2</v>
      </c>
      <c r="G326" s="2"/>
      <c r="H326" s="1" t="str">
        <f t="shared" si="11"/>
        <v>----</v>
      </c>
      <c r="I326" s="4">
        <v>1</v>
      </c>
    </row>
    <row r="327" spans="1:9" ht="18.75" x14ac:dyDescent="0.3">
      <c r="A327" s="11">
        <v>326</v>
      </c>
      <c r="B327" s="36" t="s">
        <v>2607</v>
      </c>
      <c r="C327" s="37">
        <v>105140067</v>
      </c>
      <c r="D327" s="38" t="s">
        <v>1884</v>
      </c>
      <c r="E327" s="92" t="s">
        <v>490</v>
      </c>
      <c r="F327" s="11">
        <f t="shared" si="10"/>
        <v>0.2</v>
      </c>
      <c r="G327" s="2"/>
      <c r="H327" s="1" t="str">
        <f t="shared" si="11"/>
        <v>----</v>
      </c>
      <c r="I327" s="4">
        <v>1</v>
      </c>
    </row>
    <row r="328" spans="1:9" ht="18.75" x14ac:dyDescent="0.3">
      <c r="A328" s="11">
        <v>327</v>
      </c>
      <c r="B328" s="36" t="s">
        <v>1952</v>
      </c>
      <c r="C328" s="37">
        <v>105140038</v>
      </c>
      <c r="D328" s="38" t="s">
        <v>1884</v>
      </c>
      <c r="E328" s="92" t="s">
        <v>489</v>
      </c>
      <c r="F328" s="11">
        <f t="shared" si="10"/>
        <v>0.3</v>
      </c>
      <c r="G328" s="2"/>
      <c r="H328" s="1" t="str">
        <f t="shared" si="11"/>
        <v>----</v>
      </c>
      <c r="I328" s="4">
        <v>1</v>
      </c>
    </row>
    <row r="329" spans="1:9" ht="18.75" x14ac:dyDescent="0.3">
      <c r="A329" s="11">
        <v>328</v>
      </c>
      <c r="B329" s="36" t="s">
        <v>2608</v>
      </c>
      <c r="C329" s="37">
        <v>105140150</v>
      </c>
      <c r="D329" s="38" t="s">
        <v>1869</v>
      </c>
      <c r="E329" s="92" t="s">
        <v>489</v>
      </c>
      <c r="F329" s="11">
        <f t="shared" si="10"/>
        <v>0.3</v>
      </c>
      <c r="G329" s="2"/>
      <c r="H329" s="1" t="str">
        <f t="shared" si="11"/>
        <v>----</v>
      </c>
      <c r="I329" s="4">
        <v>1</v>
      </c>
    </row>
    <row r="330" spans="1:9" ht="18.75" x14ac:dyDescent="0.3">
      <c r="A330" s="11">
        <v>329</v>
      </c>
      <c r="B330" s="36" t="s">
        <v>2609</v>
      </c>
      <c r="C330" s="37">
        <v>105140094</v>
      </c>
      <c r="D330" s="38" t="s">
        <v>1869</v>
      </c>
      <c r="E330" s="92" t="s">
        <v>490</v>
      </c>
      <c r="F330" s="11">
        <f t="shared" si="10"/>
        <v>0.2</v>
      </c>
      <c r="G330" s="2"/>
      <c r="H330" s="1" t="str">
        <f t="shared" si="11"/>
        <v>----</v>
      </c>
      <c r="I330" s="4">
        <v>1</v>
      </c>
    </row>
    <row r="331" spans="1:9" ht="18.75" x14ac:dyDescent="0.3">
      <c r="A331" s="11">
        <v>330</v>
      </c>
      <c r="B331" s="36" t="s">
        <v>1872</v>
      </c>
      <c r="C331" s="37">
        <v>105140207</v>
      </c>
      <c r="D331" s="38" t="s">
        <v>1866</v>
      </c>
      <c r="E331" s="92" t="s">
        <v>489</v>
      </c>
      <c r="F331" s="11">
        <f t="shared" si="10"/>
        <v>0.3</v>
      </c>
      <c r="G331" s="2"/>
      <c r="H331" s="1" t="str">
        <f t="shared" si="11"/>
        <v>----</v>
      </c>
      <c r="I331" s="4">
        <v>1</v>
      </c>
    </row>
    <row r="332" spans="1:9" ht="18.75" x14ac:dyDescent="0.3">
      <c r="A332" s="11">
        <v>331</v>
      </c>
      <c r="B332" s="36" t="s">
        <v>1395</v>
      </c>
      <c r="C332" s="37">
        <v>105140234</v>
      </c>
      <c r="D332" s="38" t="s">
        <v>1866</v>
      </c>
      <c r="E332" s="92" t="s">
        <v>490</v>
      </c>
      <c r="F332" s="11">
        <f t="shared" si="10"/>
        <v>0.2</v>
      </c>
      <c r="G332" s="2"/>
      <c r="H332" s="1" t="str">
        <f t="shared" si="11"/>
        <v>----</v>
      </c>
      <c r="I332" s="4">
        <v>1</v>
      </c>
    </row>
    <row r="333" spans="1:9" ht="18.75" x14ac:dyDescent="0.3">
      <c r="A333" s="11">
        <v>332</v>
      </c>
      <c r="B333" s="36" t="s">
        <v>2610</v>
      </c>
      <c r="C333" s="37">
        <v>105140241</v>
      </c>
      <c r="D333" s="38" t="s">
        <v>1922</v>
      </c>
      <c r="E333" s="92" t="s">
        <v>490</v>
      </c>
      <c r="F333" s="11">
        <f t="shared" si="10"/>
        <v>0.2</v>
      </c>
      <c r="G333" s="2"/>
      <c r="H333" s="1" t="str">
        <f t="shared" si="11"/>
        <v>----</v>
      </c>
      <c r="I333" s="4">
        <v>1</v>
      </c>
    </row>
    <row r="334" spans="1:9" ht="18.75" x14ac:dyDescent="0.3">
      <c r="A334" s="11">
        <v>333</v>
      </c>
      <c r="B334" s="36" t="s">
        <v>2611</v>
      </c>
      <c r="C334" s="37">
        <v>105140263</v>
      </c>
      <c r="D334" s="38" t="s">
        <v>1922</v>
      </c>
      <c r="E334" s="92" t="s">
        <v>489</v>
      </c>
      <c r="F334" s="11">
        <f t="shared" si="10"/>
        <v>0.3</v>
      </c>
      <c r="G334" s="2"/>
      <c r="H334" s="1" t="str">
        <f t="shared" si="11"/>
        <v>----</v>
      </c>
      <c r="I334" s="4">
        <v>1</v>
      </c>
    </row>
    <row r="335" spans="1:9" ht="18.75" x14ac:dyDescent="0.3">
      <c r="A335" s="11">
        <v>334</v>
      </c>
      <c r="B335" s="36" t="s">
        <v>2612</v>
      </c>
      <c r="C335" s="37">
        <v>123140044</v>
      </c>
      <c r="D335" s="38" t="s">
        <v>2613</v>
      </c>
      <c r="E335" s="92" t="s">
        <v>489</v>
      </c>
      <c r="F335" s="11">
        <f t="shared" si="10"/>
        <v>0.3</v>
      </c>
      <c r="G335" s="2"/>
      <c r="H335" s="1" t="str">
        <f t="shared" si="11"/>
        <v>----</v>
      </c>
      <c r="I335" s="4">
        <v>1</v>
      </c>
    </row>
    <row r="336" spans="1:9" ht="18.75" x14ac:dyDescent="0.3">
      <c r="A336" s="11">
        <v>335</v>
      </c>
      <c r="B336" s="36" t="s">
        <v>2614</v>
      </c>
      <c r="C336" s="37">
        <v>105140275</v>
      </c>
      <c r="D336" s="38" t="s">
        <v>1893</v>
      </c>
      <c r="E336" s="92" t="s">
        <v>489</v>
      </c>
      <c r="F336" s="11">
        <f t="shared" si="10"/>
        <v>0.3</v>
      </c>
      <c r="G336" s="2"/>
      <c r="H336" s="1" t="str">
        <f t="shared" si="11"/>
        <v>----</v>
      </c>
      <c r="I336" s="4">
        <v>1</v>
      </c>
    </row>
    <row r="337" spans="1:9" ht="18.75" x14ac:dyDescent="0.3">
      <c r="A337" s="11">
        <v>336</v>
      </c>
      <c r="B337" s="36" t="s">
        <v>2615</v>
      </c>
      <c r="C337" s="37">
        <v>105140313</v>
      </c>
      <c r="D337" s="38" t="s">
        <v>1893</v>
      </c>
      <c r="E337" s="92" t="s">
        <v>490</v>
      </c>
      <c r="F337" s="11">
        <f t="shared" si="10"/>
        <v>0.2</v>
      </c>
      <c r="G337" s="2"/>
      <c r="H337" s="1" t="str">
        <f t="shared" si="11"/>
        <v>----</v>
      </c>
      <c r="I337" s="4">
        <v>1</v>
      </c>
    </row>
    <row r="338" spans="1:9" ht="18.75" x14ac:dyDescent="0.3">
      <c r="A338" s="11">
        <v>337</v>
      </c>
      <c r="B338" s="36" t="s">
        <v>2616</v>
      </c>
      <c r="C338" s="37">
        <v>105140364</v>
      </c>
      <c r="D338" s="38" t="s">
        <v>1900</v>
      </c>
      <c r="E338" s="92" t="s">
        <v>489</v>
      </c>
      <c r="F338" s="11">
        <f t="shared" si="10"/>
        <v>0.3</v>
      </c>
      <c r="G338" s="2"/>
      <c r="H338" s="1" t="str">
        <f t="shared" si="11"/>
        <v>----</v>
      </c>
      <c r="I338" s="4">
        <v>1</v>
      </c>
    </row>
    <row r="339" spans="1:9" ht="18.75" x14ac:dyDescent="0.3">
      <c r="A339" s="11">
        <v>338</v>
      </c>
      <c r="B339" s="36" t="s">
        <v>1928</v>
      </c>
      <c r="C339" s="37">
        <v>105140348</v>
      </c>
      <c r="D339" s="38" t="s">
        <v>1900</v>
      </c>
      <c r="E339" s="92" t="s">
        <v>490</v>
      </c>
      <c r="F339" s="11">
        <f t="shared" si="10"/>
        <v>0.2</v>
      </c>
      <c r="G339" s="2"/>
      <c r="H339" s="1" t="str">
        <f t="shared" si="11"/>
        <v>----</v>
      </c>
      <c r="I339" s="4">
        <v>1</v>
      </c>
    </row>
    <row r="340" spans="1:9" ht="18.75" x14ac:dyDescent="0.3">
      <c r="A340" s="11">
        <v>339</v>
      </c>
      <c r="B340" s="36" t="s">
        <v>2617</v>
      </c>
      <c r="C340" s="37">
        <v>105140389</v>
      </c>
      <c r="D340" s="38" t="s">
        <v>1882</v>
      </c>
      <c r="E340" s="92" t="s">
        <v>489</v>
      </c>
      <c r="F340" s="11">
        <f t="shared" si="10"/>
        <v>0.3</v>
      </c>
      <c r="G340" s="2"/>
      <c r="H340" s="1" t="str">
        <f t="shared" si="11"/>
        <v>----</v>
      </c>
      <c r="I340" s="4">
        <v>1</v>
      </c>
    </row>
    <row r="341" spans="1:9" ht="18.75" x14ac:dyDescent="0.3">
      <c r="A341" s="11">
        <v>340</v>
      </c>
      <c r="B341" s="36" t="s">
        <v>1914</v>
      </c>
      <c r="C341" s="37">
        <v>105140392</v>
      </c>
      <c r="D341" s="38" t="s">
        <v>1882</v>
      </c>
      <c r="E341" s="92" t="s">
        <v>490</v>
      </c>
      <c r="F341" s="11">
        <f t="shared" si="10"/>
        <v>0.2</v>
      </c>
      <c r="G341" s="2"/>
      <c r="H341" s="1" t="str">
        <f t="shared" si="11"/>
        <v>----</v>
      </c>
      <c r="I341" s="4">
        <v>1</v>
      </c>
    </row>
    <row r="342" spans="1:9" ht="18.75" x14ac:dyDescent="0.3">
      <c r="A342" s="11">
        <v>341</v>
      </c>
      <c r="B342" s="36" t="s">
        <v>2618</v>
      </c>
      <c r="C342" s="37">
        <v>105110125</v>
      </c>
      <c r="D342" s="38" t="s">
        <v>285</v>
      </c>
      <c r="E342" s="92" t="s">
        <v>490</v>
      </c>
      <c r="F342" s="11">
        <f t="shared" si="10"/>
        <v>0.2</v>
      </c>
      <c r="G342" s="2"/>
      <c r="H342" s="1" t="str">
        <f t="shared" si="11"/>
        <v>----</v>
      </c>
      <c r="I342" s="4">
        <v>1</v>
      </c>
    </row>
    <row r="343" spans="1:9" ht="18.75" x14ac:dyDescent="0.3">
      <c r="A343" s="11">
        <v>342</v>
      </c>
      <c r="B343" s="36" t="s">
        <v>1812</v>
      </c>
      <c r="C343" s="37">
        <v>123140055</v>
      </c>
      <c r="D343" s="38" t="s">
        <v>2613</v>
      </c>
      <c r="E343" s="92" t="s">
        <v>490</v>
      </c>
      <c r="F343" s="11">
        <f t="shared" si="10"/>
        <v>0.2</v>
      </c>
      <c r="G343" s="2"/>
      <c r="H343" s="1" t="str">
        <f t="shared" si="11"/>
        <v>----</v>
      </c>
      <c r="I343" s="4">
        <v>1</v>
      </c>
    </row>
    <row r="344" spans="1:9" ht="18.75" x14ac:dyDescent="0.3">
      <c r="A344" s="11">
        <v>343</v>
      </c>
      <c r="B344" s="39" t="s">
        <v>2619</v>
      </c>
      <c r="C344" s="40">
        <v>105161101172</v>
      </c>
      <c r="D344" s="42" t="s">
        <v>26</v>
      </c>
      <c r="E344" s="93" t="s">
        <v>563</v>
      </c>
      <c r="F344" s="11">
        <f t="shared" si="10"/>
        <v>0.2</v>
      </c>
      <c r="G344" s="2"/>
      <c r="H344" s="1" t="str">
        <f t="shared" si="11"/>
        <v>----</v>
      </c>
      <c r="I344" s="4">
        <v>1</v>
      </c>
    </row>
    <row r="345" spans="1:9" ht="18.75" x14ac:dyDescent="0.3">
      <c r="A345" s="11">
        <v>344</v>
      </c>
      <c r="B345" s="39" t="s">
        <v>2620</v>
      </c>
      <c r="C345" s="40">
        <v>105162101112</v>
      </c>
      <c r="D345" s="42" t="s">
        <v>2578</v>
      </c>
      <c r="E345" s="93" t="s">
        <v>564</v>
      </c>
      <c r="F345" s="11">
        <f t="shared" si="10"/>
        <v>0.3</v>
      </c>
      <c r="G345" s="2"/>
      <c r="H345" s="1" t="str">
        <f t="shared" si="11"/>
        <v>----</v>
      </c>
      <c r="I345" s="4">
        <v>1</v>
      </c>
    </row>
    <row r="346" spans="1:9" ht="18.75" x14ac:dyDescent="0.3">
      <c r="A346" s="11">
        <v>345</v>
      </c>
      <c r="B346" s="39" t="s">
        <v>801</v>
      </c>
      <c r="C346" s="40">
        <v>105162101153</v>
      </c>
      <c r="D346" s="42" t="s">
        <v>33</v>
      </c>
      <c r="E346" s="93" t="s">
        <v>581</v>
      </c>
      <c r="F346" s="11">
        <f t="shared" si="10"/>
        <v>0.3</v>
      </c>
      <c r="G346" s="2"/>
      <c r="H346" s="1" t="str">
        <f t="shared" si="11"/>
        <v>----</v>
      </c>
      <c r="I346" s="4">
        <v>1</v>
      </c>
    </row>
    <row r="347" spans="1:9" ht="18.75" x14ac:dyDescent="0.3">
      <c r="A347" s="11">
        <v>346</v>
      </c>
      <c r="B347" s="39" t="s">
        <v>1691</v>
      </c>
      <c r="C347" s="40">
        <v>105163101108</v>
      </c>
      <c r="D347" s="42" t="s">
        <v>37</v>
      </c>
      <c r="E347" s="93" t="s">
        <v>563</v>
      </c>
      <c r="F347" s="11">
        <f t="shared" si="10"/>
        <v>0.2</v>
      </c>
      <c r="G347" s="2"/>
      <c r="H347" s="1" t="str">
        <f t="shared" si="11"/>
        <v>----</v>
      </c>
      <c r="I347" s="4">
        <v>1</v>
      </c>
    </row>
    <row r="348" spans="1:9" ht="18.75" x14ac:dyDescent="0.3">
      <c r="A348" s="11">
        <v>347</v>
      </c>
      <c r="B348" s="39" t="s">
        <v>1896</v>
      </c>
      <c r="C348" s="40">
        <v>105163101120</v>
      </c>
      <c r="D348" s="42" t="s">
        <v>37</v>
      </c>
      <c r="E348" s="93" t="s">
        <v>564</v>
      </c>
      <c r="F348" s="11">
        <f t="shared" si="10"/>
        <v>0.3</v>
      </c>
      <c r="G348" s="2"/>
      <c r="H348" s="1" t="str">
        <f t="shared" si="11"/>
        <v>----</v>
      </c>
      <c r="I348" s="4">
        <v>1</v>
      </c>
    </row>
    <row r="349" spans="1:9" ht="18.75" x14ac:dyDescent="0.3">
      <c r="A349" s="11">
        <v>348</v>
      </c>
      <c r="B349" s="39" t="s">
        <v>2621</v>
      </c>
      <c r="C349" s="40">
        <v>105211101110</v>
      </c>
      <c r="D349" s="42" t="s">
        <v>603</v>
      </c>
      <c r="E349" s="93" t="s">
        <v>564</v>
      </c>
      <c r="F349" s="11">
        <f t="shared" si="10"/>
        <v>0.3</v>
      </c>
      <c r="G349" s="2"/>
      <c r="H349" s="1" t="str">
        <f t="shared" si="11"/>
        <v>----</v>
      </c>
      <c r="I349" s="4">
        <v>1</v>
      </c>
    </row>
    <row r="350" spans="1:9" ht="18.75" x14ac:dyDescent="0.3">
      <c r="A350" s="11">
        <v>349</v>
      </c>
      <c r="B350" s="39" t="s">
        <v>2622</v>
      </c>
      <c r="C350" s="40">
        <v>105211101112</v>
      </c>
      <c r="D350" s="42" t="s">
        <v>603</v>
      </c>
      <c r="E350" s="93" t="s">
        <v>563</v>
      </c>
      <c r="F350" s="11">
        <f t="shared" si="10"/>
        <v>0.2</v>
      </c>
      <c r="G350" s="2"/>
      <c r="H350" s="1" t="str">
        <f t="shared" si="11"/>
        <v>----</v>
      </c>
      <c r="I350" s="4">
        <v>1</v>
      </c>
    </row>
    <row r="351" spans="1:9" ht="18.75" x14ac:dyDescent="0.3">
      <c r="A351" s="11">
        <v>350</v>
      </c>
      <c r="B351" s="39" t="s">
        <v>2623</v>
      </c>
      <c r="C351" s="40">
        <v>105110140</v>
      </c>
      <c r="D351" s="42" t="s">
        <v>285</v>
      </c>
      <c r="E351" s="93" t="s">
        <v>564</v>
      </c>
      <c r="F351" s="11">
        <f t="shared" si="10"/>
        <v>0.3</v>
      </c>
      <c r="G351" s="2"/>
      <c r="H351" s="1" t="str">
        <f t="shared" si="11"/>
        <v>----</v>
      </c>
      <c r="I351" s="4">
        <v>1</v>
      </c>
    </row>
    <row r="352" spans="1:9" ht="18.75" x14ac:dyDescent="0.3">
      <c r="A352" s="11">
        <v>351</v>
      </c>
      <c r="B352" s="39" t="s">
        <v>2624</v>
      </c>
      <c r="C352" s="40">
        <v>105110147</v>
      </c>
      <c r="D352" s="42" t="s">
        <v>285</v>
      </c>
      <c r="E352" s="93" t="s">
        <v>563</v>
      </c>
      <c r="F352" s="11">
        <f t="shared" si="10"/>
        <v>0.2</v>
      </c>
      <c r="G352" s="2"/>
      <c r="H352" s="1" t="str">
        <f t="shared" si="11"/>
        <v>----</v>
      </c>
      <c r="I352" s="4">
        <v>1</v>
      </c>
    </row>
    <row r="353" spans="1:9" ht="18.75" x14ac:dyDescent="0.3">
      <c r="A353" s="11">
        <v>352</v>
      </c>
      <c r="B353" s="39" t="s">
        <v>1648</v>
      </c>
      <c r="C353" s="40">
        <v>105110382</v>
      </c>
      <c r="D353" s="42" t="s">
        <v>400</v>
      </c>
      <c r="E353" s="93" t="s">
        <v>563</v>
      </c>
      <c r="F353" s="11">
        <f t="shared" si="10"/>
        <v>0.2</v>
      </c>
      <c r="G353" s="2"/>
      <c r="H353" s="1" t="str">
        <f t="shared" si="11"/>
        <v>----</v>
      </c>
      <c r="I353" s="4">
        <v>1</v>
      </c>
    </row>
    <row r="354" spans="1:9" ht="18.75" x14ac:dyDescent="0.3">
      <c r="A354" s="11">
        <v>353</v>
      </c>
      <c r="B354" s="39" t="s">
        <v>1891</v>
      </c>
      <c r="C354" s="40">
        <v>105110398</v>
      </c>
      <c r="D354" s="42" t="s">
        <v>2581</v>
      </c>
      <c r="E354" s="93" t="s">
        <v>563</v>
      </c>
      <c r="F354" s="11">
        <f t="shared" si="10"/>
        <v>0.2</v>
      </c>
      <c r="G354" s="2"/>
      <c r="H354" s="1" t="str">
        <f t="shared" si="11"/>
        <v>----</v>
      </c>
      <c r="I354" s="4">
        <v>1</v>
      </c>
    </row>
    <row r="355" spans="1:9" ht="18.75" x14ac:dyDescent="0.3">
      <c r="A355" s="11">
        <v>354</v>
      </c>
      <c r="B355" s="39" t="s">
        <v>1302</v>
      </c>
      <c r="C355" s="40">
        <v>105110380</v>
      </c>
      <c r="D355" s="42" t="s">
        <v>2581</v>
      </c>
      <c r="E355" s="93" t="s">
        <v>563</v>
      </c>
      <c r="F355" s="11">
        <f t="shared" si="10"/>
        <v>0.2</v>
      </c>
      <c r="G355" s="2"/>
      <c r="H355" s="1" t="str">
        <f t="shared" si="11"/>
        <v>----</v>
      </c>
      <c r="I355" s="4">
        <v>1</v>
      </c>
    </row>
    <row r="356" spans="1:9" ht="18.75" x14ac:dyDescent="0.3">
      <c r="A356" s="11">
        <v>355</v>
      </c>
      <c r="B356" s="39" t="s">
        <v>48</v>
      </c>
      <c r="C356" s="40">
        <v>105110195</v>
      </c>
      <c r="D356" s="42" t="s">
        <v>35</v>
      </c>
      <c r="E356" s="93" t="s">
        <v>563</v>
      </c>
      <c r="F356" s="11">
        <f t="shared" si="10"/>
        <v>0.2</v>
      </c>
      <c r="G356" s="2"/>
      <c r="H356" s="1" t="str">
        <f t="shared" si="11"/>
        <v>----</v>
      </c>
      <c r="I356" s="4">
        <v>1</v>
      </c>
    </row>
    <row r="357" spans="1:9" ht="18.75" x14ac:dyDescent="0.3">
      <c r="A357" s="11">
        <v>356</v>
      </c>
      <c r="B357" s="39" t="s">
        <v>2625</v>
      </c>
      <c r="C357" s="40">
        <v>105110193</v>
      </c>
      <c r="D357" s="42" t="s">
        <v>35</v>
      </c>
      <c r="E357" s="93" t="s">
        <v>564</v>
      </c>
      <c r="F357" s="11">
        <f t="shared" si="10"/>
        <v>0.3</v>
      </c>
      <c r="G357" s="2"/>
      <c r="H357" s="1" t="str">
        <f t="shared" si="11"/>
        <v>----</v>
      </c>
      <c r="I357" s="4">
        <v>1</v>
      </c>
    </row>
    <row r="358" spans="1:9" ht="18.75" x14ac:dyDescent="0.3">
      <c r="A358" s="11">
        <v>357</v>
      </c>
      <c r="B358" s="39" t="s">
        <v>768</v>
      </c>
      <c r="C358" s="40">
        <v>105110425</v>
      </c>
      <c r="D358" s="42" t="s">
        <v>123</v>
      </c>
      <c r="E358" s="93" t="s">
        <v>563</v>
      </c>
      <c r="F358" s="11">
        <f t="shared" si="10"/>
        <v>0.2</v>
      </c>
      <c r="G358" s="2"/>
      <c r="H358" s="1" t="str">
        <f t="shared" si="11"/>
        <v>----</v>
      </c>
      <c r="I358" s="4">
        <v>1</v>
      </c>
    </row>
    <row r="359" spans="1:9" ht="18.75" x14ac:dyDescent="0.3">
      <c r="A359" s="11">
        <v>358</v>
      </c>
      <c r="B359" s="39" t="s">
        <v>1616</v>
      </c>
      <c r="C359" s="40">
        <v>105110411</v>
      </c>
      <c r="D359" s="42" t="s">
        <v>123</v>
      </c>
      <c r="E359" s="93" t="s">
        <v>564</v>
      </c>
      <c r="F359" s="11">
        <f t="shared" si="10"/>
        <v>0.3</v>
      </c>
      <c r="G359" s="2"/>
      <c r="H359" s="1" t="str">
        <f t="shared" si="11"/>
        <v>----</v>
      </c>
      <c r="I359" s="4">
        <v>1</v>
      </c>
    </row>
    <row r="360" spans="1:9" ht="18.75" x14ac:dyDescent="0.3">
      <c r="A360" s="11">
        <v>359</v>
      </c>
      <c r="B360" s="39" t="s">
        <v>968</v>
      </c>
      <c r="C360" s="40">
        <v>105110327</v>
      </c>
      <c r="D360" s="42" t="s">
        <v>56</v>
      </c>
      <c r="E360" s="93" t="s">
        <v>563</v>
      </c>
      <c r="F360" s="11">
        <f t="shared" si="10"/>
        <v>0.2</v>
      </c>
      <c r="G360" s="2"/>
      <c r="H360" s="1" t="str">
        <f t="shared" si="11"/>
        <v>----</v>
      </c>
      <c r="I360" s="4">
        <v>1</v>
      </c>
    </row>
    <row r="361" spans="1:9" ht="18.75" x14ac:dyDescent="0.3">
      <c r="A361" s="11">
        <v>360</v>
      </c>
      <c r="B361" s="39" t="s">
        <v>739</v>
      </c>
      <c r="C361" s="40">
        <v>105110315</v>
      </c>
      <c r="D361" s="42" t="s">
        <v>56</v>
      </c>
      <c r="E361" s="93" t="s">
        <v>564</v>
      </c>
      <c r="F361" s="11">
        <f t="shared" si="10"/>
        <v>0.3</v>
      </c>
      <c r="G361" s="2"/>
      <c r="H361" s="1" t="str">
        <f t="shared" si="11"/>
        <v>----</v>
      </c>
      <c r="I361" s="4">
        <v>1</v>
      </c>
    </row>
    <row r="362" spans="1:9" ht="18.75" x14ac:dyDescent="0.3">
      <c r="A362" s="11">
        <v>361</v>
      </c>
      <c r="B362" s="39" t="s">
        <v>2626</v>
      </c>
      <c r="C362" s="40">
        <v>105119001</v>
      </c>
      <c r="D362" s="42" t="s">
        <v>604</v>
      </c>
      <c r="E362" s="93" t="s">
        <v>564</v>
      </c>
      <c r="F362" s="11">
        <f t="shared" si="10"/>
        <v>0.3</v>
      </c>
      <c r="G362" s="2"/>
      <c r="H362" s="1" t="str">
        <f t="shared" si="11"/>
        <v>----</v>
      </c>
      <c r="I362" s="4">
        <v>1</v>
      </c>
    </row>
    <row r="363" spans="1:9" ht="18.75" x14ac:dyDescent="0.3">
      <c r="A363" s="11">
        <v>362</v>
      </c>
      <c r="B363" s="39" t="s">
        <v>2627</v>
      </c>
      <c r="C363" s="40">
        <v>105119009</v>
      </c>
      <c r="D363" s="42" t="s">
        <v>604</v>
      </c>
      <c r="E363" s="93" t="s">
        <v>563</v>
      </c>
      <c r="F363" s="11">
        <f t="shared" si="10"/>
        <v>0.2</v>
      </c>
      <c r="G363" s="2"/>
      <c r="H363" s="1" t="str">
        <f t="shared" si="11"/>
        <v>----</v>
      </c>
      <c r="I363" s="4">
        <v>1</v>
      </c>
    </row>
    <row r="364" spans="1:9" ht="18.75" x14ac:dyDescent="0.3">
      <c r="A364" s="11">
        <v>363</v>
      </c>
      <c r="B364" s="39" t="s">
        <v>2628</v>
      </c>
      <c r="C364" s="40">
        <v>105120087</v>
      </c>
      <c r="D364" s="42" t="s">
        <v>110</v>
      </c>
      <c r="E364" s="93" t="s">
        <v>563</v>
      </c>
      <c r="F364" s="11">
        <f t="shared" si="10"/>
        <v>0.2</v>
      </c>
      <c r="G364" s="2"/>
      <c r="H364" s="1" t="str">
        <f t="shared" si="11"/>
        <v>----</v>
      </c>
      <c r="I364" s="4">
        <v>1</v>
      </c>
    </row>
    <row r="365" spans="1:9" ht="18.75" x14ac:dyDescent="0.3">
      <c r="A365" s="11">
        <v>364</v>
      </c>
      <c r="B365" s="39" t="s">
        <v>1909</v>
      </c>
      <c r="C365" s="40">
        <v>105120083</v>
      </c>
      <c r="D365" s="42" t="s">
        <v>110</v>
      </c>
      <c r="E365" s="93" t="s">
        <v>564</v>
      </c>
      <c r="F365" s="11">
        <f t="shared" si="10"/>
        <v>0.3</v>
      </c>
      <c r="G365" s="2"/>
      <c r="H365" s="1" t="str">
        <f t="shared" si="11"/>
        <v>----</v>
      </c>
      <c r="I365" s="4">
        <v>1</v>
      </c>
    </row>
    <row r="366" spans="1:9" ht="18.75" x14ac:dyDescent="0.3">
      <c r="A366" s="11">
        <v>365</v>
      </c>
      <c r="B366" s="39" t="s">
        <v>882</v>
      </c>
      <c r="C366" s="40">
        <v>105120167</v>
      </c>
      <c r="D366" s="42" t="s">
        <v>83</v>
      </c>
      <c r="E366" s="93" t="s">
        <v>563</v>
      </c>
      <c r="F366" s="11">
        <f t="shared" si="10"/>
        <v>0.2</v>
      </c>
      <c r="G366" s="2"/>
      <c r="H366" s="1" t="str">
        <f t="shared" si="11"/>
        <v>----</v>
      </c>
      <c r="I366" s="4">
        <v>1</v>
      </c>
    </row>
    <row r="367" spans="1:9" ht="18.75" x14ac:dyDescent="0.3">
      <c r="A367" s="11">
        <v>366</v>
      </c>
      <c r="B367" s="39" t="s">
        <v>2629</v>
      </c>
      <c r="C367" s="40">
        <v>105120159</v>
      </c>
      <c r="D367" s="42" t="s">
        <v>2630</v>
      </c>
      <c r="E367" s="93" t="s">
        <v>564</v>
      </c>
      <c r="F367" s="11">
        <f t="shared" si="10"/>
        <v>0.3</v>
      </c>
      <c r="G367" s="2"/>
      <c r="H367" s="1" t="str">
        <f t="shared" si="11"/>
        <v>----</v>
      </c>
      <c r="I367" s="4">
        <v>1</v>
      </c>
    </row>
    <row r="368" spans="1:9" ht="18.75" x14ac:dyDescent="0.3">
      <c r="A368" s="11">
        <v>367</v>
      </c>
      <c r="B368" s="39" t="s">
        <v>1015</v>
      </c>
      <c r="C368" s="40">
        <v>105120251</v>
      </c>
      <c r="D368" s="42" t="s">
        <v>153</v>
      </c>
      <c r="E368" s="93" t="s">
        <v>564</v>
      </c>
      <c r="F368" s="11">
        <f t="shared" si="10"/>
        <v>0.3</v>
      </c>
      <c r="G368" s="2"/>
      <c r="H368" s="1" t="str">
        <f t="shared" si="11"/>
        <v>----</v>
      </c>
      <c r="I368" s="4">
        <v>1</v>
      </c>
    </row>
    <row r="369" spans="1:9" ht="18.75" x14ac:dyDescent="0.3">
      <c r="A369" s="11">
        <v>368</v>
      </c>
      <c r="B369" s="39" t="s">
        <v>2631</v>
      </c>
      <c r="C369" s="40">
        <v>105120254</v>
      </c>
      <c r="D369" s="42" t="s">
        <v>153</v>
      </c>
      <c r="E369" s="93" t="s">
        <v>563</v>
      </c>
      <c r="F369" s="11">
        <f t="shared" si="10"/>
        <v>0.2</v>
      </c>
      <c r="G369" s="2"/>
      <c r="H369" s="1" t="str">
        <f t="shared" si="11"/>
        <v>----</v>
      </c>
      <c r="I369" s="4">
        <v>1</v>
      </c>
    </row>
    <row r="370" spans="1:9" ht="18.75" x14ac:dyDescent="0.3">
      <c r="A370" s="11">
        <v>369</v>
      </c>
      <c r="B370" s="39" t="s">
        <v>1076</v>
      </c>
      <c r="C370" s="40">
        <v>105120345</v>
      </c>
      <c r="D370" s="42" t="s">
        <v>43</v>
      </c>
      <c r="E370" s="93" t="s">
        <v>563</v>
      </c>
      <c r="F370" s="11">
        <f t="shared" si="10"/>
        <v>0.2</v>
      </c>
      <c r="G370" s="2"/>
      <c r="H370" s="1" t="str">
        <f t="shared" si="11"/>
        <v>----</v>
      </c>
      <c r="I370" s="4">
        <v>1</v>
      </c>
    </row>
    <row r="371" spans="1:9" ht="18.75" x14ac:dyDescent="0.3">
      <c r="A371" s="11">
        <v>370</v>
      </c>
      <c r="B371" s="39" t="s">
        <v>737</v>
      </c>
      <c r="C371" s="40">
        <v>105120315</v>
      </c>
      <c r="D371" s="42" t="s">
        <v>43</v>
      </c>
      <c r="E371" s="93" t="s">
        <v>581</v>
      </c>
      <c r="F371" s="11">
        <f t="shared" si="10"/>
        <v>0.3</v>
      </c>
      <c r="G371" s="2"/>
      <c r="H371" s="1" t="str">
        <f t="shared" si="11"/>
        <v>----</v>
      </c>
      <c r="I371" s="4">
        <v>1</v>
      </c>
    </row>
    <row r="372" spans="1:9" ht="18.75" x14ac:dyDescent="0.3">
      <c r="A372" s="11">
        <v>371</v>
      </c>
      <c r="B372" s="39" t="s">
        <v>2632</v>
      </c>
      <c r="C372" s="40">
        <v>105120333</v>
      </c>
      <c r="D372" s="42" t="s">
        <v>43</v>
      </c>
      <c r="E372" s="93" t="s">
        <v>564</v>
      </c>
      <c r="F372" s="11">
        <f t="shared" si="10"/>
        <v>0.3</v>
      </c>
      <c r="G372" s="2"/>
      <c r="H372" s="1" t="str">
        <f t="shared" si="11"/>
        <v>----</v>
      </c>
      <c r="I372" s="4">
        <v>1</v>
      </c>
    </row>
    <row r="373" spans="1:9" ht="18.75" x14ac:dyDescent="0.3">
      <c r="A373" s="11">
        <v>372</v>
      </c>
      <c r="B373" s="39" t="s">
        <v>2633</v>
      </c>
      <c r="C373" s="40">
        <v>106129004</v>
      </c>
      <c r="D373" s="42" t="s">
        <v>606</v>
      </c>
      <c r="E373" s="93" t="s">
        <v>563</v>
      </c>
      <c r="F373" s="11">
        <f t="shared" si="10"/>
        <v>0.2</v>
      </c>
      <c r="G373" s="2"/>
      <c r="H373" s="1" t="str">
        <f t="shared" si="11"/>
        <v>----</v>
      </c>
      <c r="I373" s="4">
        <v>1</v>
      </c>
    </row>
    <row r="374" spans="1:9" ht="18.75" x14ac:dyDescent="0.3">
      <c r="A374" s="11">
        <v>373</v>
      </c>
      <c r="B374" s="39" t="s">
        <v>2634</v>
      </c>
      <c r="C374" s="40">
        <v>105129012</v>
      </c>
      <c r="D374" s="42" t="s">
        <v>606</v>
      </c>
      <c r="E374" s="93" t="s">
        <v>564</v>
      </c>
      <c r="F374" s="11">
        <f t="shared" si="10"/>
        <v>0.3</v>
      </c>
      <c r="G374" s="2"/>
      <c r="H374" s="1" t="str">
        <f t="shared" si="11"/>
        <v>----</v>
      </c>
      <c r="I374" s="4">
        <v>1</v>
      </c>
    </row>
    <row r="375" spans="1:9" ht="18.75" x14ac:dyDescent="0.3">
      <c r="A375" s="11">
        <v>374</v>
      </c>
      <c r="B375" s="39" t="s">
        <v>1386</v>
      </c>
      <c r="C375" s="40">
        <v>105120359</v>
      </c>
      <c r="D375" s="42" t="s">
        <v>168</v>
      </c>
      <c r="E375" s="93" t="s">
        <v>563</v>
      </c>
      <c r="F375" s="11">
        <f t="shared" si="10"/>
        <v>0.2</v>
      </c>
      <c r="G375" s="2"/>
      <c r="H375" s="1" t="str">
        <f t="shared" si="11"/>
        <v>----</v>
      </c>
      <c r="I375" s="4">
        <v>1</v>
      </c>
    </row>
    <row r="376" spans="1:9" ht="18.75" x14ac:dyDescent="0.3">
      <c r="A376" s="11">
        <v>375</v>
      </c>
      <c r="B376" s="39" t="s">
        <v>2635</v>
      </c>
      <c r="C376" s="40">
        <v>105120396</v>
      </c>
      <c r="D376" s="42" t="s">
        <v>168</v>
      </c>
      <c r="E376" s="93" t="s">
        <v>563</v>
      </c>
      <c r="F376" s="11">
        <f t="shared" si="10"/>
        <v>0.2</v>
      </c>
      <c r="G376" s="2"/>
      <c r="H376" s="1" t="str">
        <f t="shared" si="11"/>
        <v>----</v>
      </c>
      <c r="I376" s="4">
        <v>1</v>
      </c>
    </row>
    <row r="377" spans="1:9" ht="18.75" x14ac:dyDescent="0.3">
      <c r="A377" s="11">
        <v>376</v>
      </c>
      <c r="B377" s="39" t="s">
        <v>2636</v>
      </c>
      <c r="C377" s="40">
        <v>105120412</v>
      </c>
      <c r="D377" s="42" t="s">
        <v>168</v>
      </c>
      <c r="E377" s="93" t="s">
        <v>564</v>
      </c>
      <c r="F377" s="11">
        <f t="shared" si="10"/>
        <v>0.3</v>
      </c>
      <c r="G377" s="2"/>
      <c r="H377" s="1" t="str">
        <f t="shared" si="11"/>
        <v>----</v>
      </c>
      <c r="I377" s="4">
        <v>1</v>
      </c>
    </row>
    <row r="378" spans="1:9" ht="18.75" x14ac:dyDescent="0.3">
      <c r="A378" s="11">
        <v>377</v>
      </c>
      <c r="B378" s="39" t="s">
        <v>2637</v>
      </c>
      <c r="C378" s="40">
        <v>105130070</v>
      </c>
      <c r="D378" s="42" t="s">
        <v>369</v>
      </c>
      <c r="E378" s="93" t="s">
        <v>564</v>
      </c>
      <c r="F378" s="11">
        <f t="shared" si="10"/>
        <v>0.3</v>
      </c>
      <c r="G378" s="2"/>
      <c r="H378" s="1" t="str">
        <f t="shared" si="11"/>
        <v>----</v>
      </c>
      <c r="I378" s="4">
        <v>1</v>
      </c>
    </row>
    <row r="379" spans="1:9" ht="18.75" x14ac:dyDescent="0.3">
      <c r="A379" s="11">
        <v>378</v>
      </c>
      <c r="B379" s="39" t="s">
        <v>2638</v>
      </c>
      <c r="C379" s="40">
        <v>105130042</v>
      </c>
      <c r="D379" s="42" t="s">
        <v>369</v>
      </c>
      <c r="E379" s="93" t="s">
        <v>563</v>
      </c>
      <c r="F379" s="11">
        <f t="shared" si="10"/>
        <v>0.2</v>
      </c>
      <c r="G379" s="2"/>
      <c r="H379" s="1" t="str">
        <f t="shared" si="11"/>
        <v>----</v>
      </c>
      <c r="I379" s="4">
        <v>1</v>
      </c>
    </row>
    <row r="380" spans="1:9" ht="18.75" x14ac:dyDescent="0.3">
      <c r="A380" s="11">
        <v>379</v>
      </c>
      <c r="B380" s="39" t="s">
        <v>2639</v>
      </c>
      <c r="C380" s="40">
        <v>105130069</v>
      </c>
      <c r="D380" s="42" t="s">
        <v>369</v>
      </c>
      <c r="E380" s="93" t="s">
        <v>563</v>
      </c>
      <c r="F380" s="11">
        <f t="shared" si="10"/>
        <v>0.2</v>
      </c>
      <c r="G380" s="2"/>
      <c r="H380" s="1" t="str">
        <f t="shared" si="11"/>
        <v>----</v>
      </c>
      <c r="I380" s="4">
        <v>1</v>
      </c>
    </row>
    <row r="381" spans="1:9" ht="18.75" x14ac:dyDescent="0.3">
      <c r="A381" s="11">
        <v>380</v>
      </c>
      <c r="B381" s="39" t="s">
        <v>877</v>
      </c>
      <c r="C381" s="40">
        <v>105130103</v>
      </c>
      <c r="D381" s="42" t="s">
        <v>265</v>
      </c>
      <c r="E381" s="93" t="s">
        <v>563</v>
      </c>
      <c r="F381" s="11">
        <f t="shared" si="10"/>
        <v>0.2</v>
      </c>
      <c r="G381" s="2"/>
      <c r="H381" s="1" t="str">
        <f t="shared" si="11"/>
        <v>----</v>
      </c>
      <c r="I381" s="4">
        <v>1</v>
      </c>
    </row>
    <row r="382" spans="1:9" ht="18.75" x14ac:dyDescent="0.3">
      <c r="A382" s="11">
        <v>381</v>
      </c>
      <c r="B382" s="39" t="s">
        <v>2640</v>
      </c>
      <c r="C382" s="40">
        <v>105130110</v>
      </c>
      <c r="D382" s="42" t="s">
        <v>265</v>
      </c>
      <c r="E382" s="93" t="s">
        <v>564</v>
      </c>
      <c r="F382" s="11">
        <f t="shared" si="10"/>
        <v>0.3</v>
      </c>
      <c r="G382" s="2"/>
      <c r="H382" s="1" t="str">
        <f t="shared" si="11"/>
        <v>----</v>
      </c>
      <c r="I382" s="4">
        <v>1</v>
      </c>
    </row>
    <row r="383" spans="1:9" ht="18.75" x14ac:dyDescent="0.3">
      <c r="A383" s="11">
        <v>382</v>
      </c>
      <c r="B383" s="39" t="s">
        <v>1879</v>
      </c>
      <c r="C383" s="40">
        <v>105130097</v>
      </c>
      <c r="D383" s="42" t="s">
        <v>265</v>
      </c>
      <c r="E383" s="93" t="s">
        <v>563</v>
      </c>
      <c r="F383" s="11">
        <f t="shared" si="10"/>
        <v>0.2</v>
      </c>
      <c r="G383" s="2"/>
      <c r="H383" s="1" t="str">
        <f t="shared" si="11"/>
        <v>----</v>
      </c>
      <c r="I383" s="4">
        <v>1</v>
      </c>
    </row>
    <row r="384" spans="1:9" ht="18.75" x14ac:dyDescent="0.3">
      <c r="A384" s="11">
        <v>383</v>
      </c>
      <c r="B384" s="39" t="s">
        <v>1126</v>
      </c>
      <c r="C384" s="40">
        <v>105130184</v>
      </c>
      <c r="D384" s="42" t="s">
        <v>218</v>
      </c>
      <c r="E384" s="93" t="s">
        <v>563</v>
      </c>
      <c r="F384" s="11">
        <f t="shared" si="10"/>
        <v>0.2</v>
      </c>
      <c r="G384" s="2"/>
      <c r="H384" s="1" t="str">
        <f t="shared" si="11"/>
        <v>----</v>
      </c>
      <c r="I384" s="4">
        <v>1</v>
      </c>
    </row>
    <row r="385" spans="1:9" ht="18.75" x14ac:dyDescent="0.3">
      <c r="A385" s="11">
        <v>384</v>
      </c>
      <c r="B385" s="39" t="s">
        <v>1889</v>
      </c>
      <c r="C385" s="40">
        <v>105130156</v>
      </c>
      <c r="D385" s="42" t="s">
        <v>2641</v>
      </c>
      <c r="E385" s="93" t="s">
        <v>564</v>
      </c>
      <c r="F385" s="11">
        <f t="shared" si="10"/>
        <v>0.3</v>
      </c>
      <c r="G385" s="2"/>
      <c r="H385" s="1" t="str">
        <f t="shared" si="11"/>
        <v>----</v>
      </c>
      <c r="I385" s="4">
        <v>1</v>
      </c>
    </row>
    <row r="386" spans="1:9" ht="18.75" x14ac:dyDescent="0.3">
      <c r="A386" s="11">
        <v>385</v>
      </c>
      <c r="B386" s="39" t="s">
        <v>904</v>
      </c>
      <c r="C386" s="40">
        <v>105130243</v>
      </c>
      <c r="D386" s="42" t="s">
        <v>271</v>
      </c>
      <c r="E386" s="93" t="s">
        <v>563</v>
      </c>
      <c r="F386" s="11">
        <f t="shared" si="10"/>
        <v>0.2</v>
      </c>
      <c r="G386" s="2"/>
      <c r="H386" s="1" t="str">
        <f t="shared" si="11"/>
        <v>----</v>
      </c>
      <c r="I386" s="4">
        <v>1</v>
      </c>
    </row>
    <row r="387" spans="1:9" ht="18.75" x14ac:dyDescent="0.3">
      <c r="A387" s="11">
        <v>386</v>
      </c>
      <c r="B387" s="39" t="s">
        <v>892</v>
      </c>
      <c r="C387" s="40">
        <v>105130212</v>
      </c>
      <c r="D387" s="42" t="s">
        <v>271</v>
      </c>
      <c r="E387" s="93" t="s">
        <v>563</v>
      </c>
      <c r="F387" s="11">
        <f t="shared" ref="F387:F450" si="12">IF(E387="UV ĐT",0.3,0)+IF(E387="UV HSV",0.3,0)+IF(E387="PBT LCĐ",0.3,0)+IF(E387="UV LCĐ",0.2,0)+IF(E387="GK 0.3",0.3,0)+IF(E387="GK 0.2",0.2,0)+IF(E387="BT CĐ",0.3,0)+IF(E387="PBT CĐ",0.2,0)+IF(E387="LT", 0.3, 0)+IF(E387="LP", 0.2,0)+IF(E387="CN CLB",0.2,0)+IF(E387="CN DĐ",0.2,0)+IF(E387="TĐXK",0.3,0)+IF(E387="PĐXK",0.2,0)+IF(E387="TB ĐD",0.3,0)+IF(E387="PB ĐD",0.2,0)+IF(E387="ĐT ĐTQ",0.3,0)+IF(E387="ĐP ĐTQ",0.2,0)</f>
        <v>0.2</v>
      </c>
      <c r="G387" s="2"/>
      <c r="H387" s="1" t="str">
        <f t="shared" ref="H387:H450" si="13">IF(C387=C388,"Trùng","----")</f>
        <v>----</v>
      </c>
      <c r="I387" s="4">
        <v>1</v>
      </c>
    </row>
    <row r="388" spans="1:9" ht="18.75" x14ac:dyDescent="0.3">
      <c r="A388" s="11">
        <v>387</v>
      </c>
      <c r="B388" s="39" t="s">
        <v>2642</v>
      </c>
      <c r="C388" s="40">
        <v>105130237</v>
      </c>
      <c r="D388" s="42" t="s">
        <v>271</v>
      </c>
      <c r="E388" s="93" t="s">
        <v>564</v>
      </c>
      <c r="F388" s="11">
        <f t="shared" si="12"/>
        <v>0.3</v>
      </c>
      <c r="G388" s="2"/>
      <c r="H388" s="1" t="str">
        <f t="shared" si="13"/>
        <v>----</v>
      </c>
      <c r="I388" s="4">
        <v>1</v>
      </c>
    </row>
    <row r="389" spans="1:9" ht="18.75" x14ac:dyDescent="0.3">
      <c r="A389" s="11">
        <v>388</v>
      </c>
      <c r="B389" s="39" t="s">
        <v>2643</v>
      </c>
      <c r="C389" s="40">
        <v>105130358</v>
      </c>
      <c r="D389" s="42" t="s">
        <v>605</v>
      </c>
      <c r="E389" s="93" t="s">
        <v>563</v>
      </c>
      <c r="F389" s="11">
        <f t="shared" si="12"/>
        <v>0.2</v>
      </c>
      <c r="G389" s="2"/>
      <c r="H389" s="1" t="str">
        <f t="shared" si="13"/>
        <v>----</v>
      </c>
      <c r="I389" s="4">
        <v>1</v>
      </c>
    </row>
    <row r="390" spans="1:9" ht="18.75" x14ac:dyDescent="0.3">
      <c r="A390" s="11">
        <v>389</v>
      </c>
      <c r="B390" s="39" t="s">
        <v>832</v>
      </c>
      <c r="C390" s="40">
        <v>105130260</v>
      </c>
      <c r="D390" s="42" t="s">
        <v>181</v>
      </c>
      <c r="E390" s="93" t="s">
        <v>563</v>
      </c>
      <c r="F390" s="11">
        <f t="shared" si="12"/>
        <v>0.2</v>
      </c>
      <c r="G390" s="2"/>
      <c r="H390" s="1" t="str">
        <f t="shared" si="13"/>
        <v>----</v>
      </c>
      <c r="I390" s="4">
        <v>1</v>
      </c>
    </row>
    <row r="391" spans="1:9" ht="18.75" x14ac:dyDescent="0.3">
      <c r="A391" s="11">
        <v>390</v>
      </c>
      <c r="B391" s="39" t="s">
        <v>2644</v>
      </c>
      <c r="C391" s="40">
        <v>105130330</v>
      </c>
      <c r="D391" s="42" t="s">
        <v>84</v>
      </c>
      <c r="E391" s="93" t="s">
        <v>564</v>
      </c>
      <c r="F391" s="11">
        <f t="shared" si="12"/>
        <v>0.3</v>
      </c>
      <c r="G391" s="2"/>
      <c r="H391" s="1" t="str">
        <f t="shared" si="13"/>
        <v>----</v>
      </c>
      <c r="I391" s="4">
        <v>1</v>
      </c>
    </row>
    <row r="392" spans="1:9" ht="18.75" x14ac:dyDescent="0.3">
      <c r="A392" s="11">
        <v>391</v>
      </c>
      <c r="B392" s="39" t="s">
        <v>2645</v>
      </c>
      <c r="C392" s="40">
        <v>105130305</v>
      </c>
      <c r="D392" s="42" t="s">
        <v>84</v>
      </c>
      <c r="E392" s="93" t="s">
        <v>563</v>
      </c>
      <c r="F392" s="11">
        <f t="shared" si="12"/>
        <v>0.2</v>
      </c>
      <c r="G392" s="2"/>
      <c r="H392" s="1" t="str">
        <f t="shared" si="13"/>
        <v>----</v>
      </c>
      <c r="I392" s="4">
        <v>1</v>
      </c>
    </row>
    <row r="393" spans="1:9" ht="18.75" x14ac:dyDescent="0.3">
      <c r="A393" s="11">
        <v>392</v>
      </c>
      <c r="B393" s="39" t="s">
        <v>1241</v>
      </c>
      <c r="C393" s="40">
        <v>105130317</v>
      </c>
      <c r="D393" s="42" t="s">
        <v>2646</v>
      </c>
      <c r="E393" s="93" t="s">
        <v>563</v>
      </c>
      <c r="F393" s="11">
        <f t="shared" si="12"/>
        <v>0.2</v>
      </c>
      <c r="G393" s="2"/>
      <c r="H393" s="1" t="str">
        <f t="shared" si="13"/>
        <v>----</v>
      </c>
      <c r="I393" s="4">
        <v>1</v>
      </c>
    </row>
    <row r="394" spans="1:9" ht="18.75" x14ac:dyDescent="0.3">
      <c r="A394" s="11">
        <v>393</v>
      </c>
      <c r="B394" s="39" t="s">
        <v>2647</v>
      </c>
      <c r="C394" s="40">
        <v>105140044</v>
      </c>
      <c r="D394" s="42" t="s">
        <v>1884</v>
      </c>
      <c r="E394" s="93" t="s">
        <v>564</v>
      </c>
      <c r="F394" s="11">
        <f t="shared" si="12"/>
        <v>0.3</v>
      </c>
      <c r="G394" s="2"/>
      <c r="H394" s="1" t="str">
        <f t="shared" si="13"/>
        <v>----</v>
      </c>
      <c r="I394" s="4">
        <v>1</v>
      </c>
    </row>
    <row r="395" spans="1:9" ht="18.75" x14ac:dyDescent="0.3">
      <c r="A395" s="11">
        <v>394</v>
      </c>
      <c r="B395" s="39" t="s">
        <v>2648</v>
      </c>
      <c r="C395" s="40">
        <v>105140075</v>
      </c>
      <c r="D395" s="42" t="s">
        <v>2649</v>
      </c>
      <c r="E395" s="93" t="s">
        <v>563</v>
      </c>
      <c r="F395" s="11">
        <f t="shared" si="12"/>
        <v>0.2</v>
      </c>
      <c r="G395" s="2"/>
      <c r="H395" s="1" t="str">
        <f t="shared" si="13"/>
        <v>----</v>
      </c>
      <c r="I395" s="4">
        <v>1</v>
      </c>
    </row>
    <row r="396" spans="1:9" ht="18.75" x14ac:dyDescent="0.3">
      <c r="A396" s="11">
        <v>395</v>
      </c>
      <c r="B396" s="39" t="s">
        <v>2647</v>
      </c>
      <c r="C396" s="40">
        <v>105140044</v>
      </c>
      <c r="D396" s="42" t="s">
        <v>1884</v>
      </c>
      <c r="E396" s="93" t="s">
        <v>564</v>
      </c>
      <c r="F396" s="11">
        <f t="shared" si="12"/>
        <v>0.3</v>
      </c>
      <c r="G396" s="2"/>
      <c r="H396" s="1" t="str">
        <f t="shared" si="13"/>
        <v>----</v>
      </c>
      <c r="I396" s="4">
        <v>1</v>
      </c>
    </row>
    <row r="397" spans="1:9" ht="18.75" x14ac:dyDescent="0.3">
      <c r="A397" s="11">
        <v>396</v>
      </c>
      <c r="B397" s="39" t="s">
        <v>1949</v>
      </c>
      <c r="C397" s="40">
        <v>105140159</v>
      </c>
      <c r="D397" s="42" t="s">
        <v>1869</v>
      </c>
      <c r="E397" s="93" t="s">
        <v>564</v>
      </c>
      <c r="F397" s="11">
        <f t="shared" si="12"/>
        <v>0.3</v>
      </c>
      <c r="G397" s="2"/>
      <c r="H397" s="1" t="str">
        <f t="shared" si="13"/>
        <v>----</v>
      </c>
      <c r="I397" s="4">
        <v>1</v>
      </c>
    </row>
    <row r="398" spans="1:9" ht="18.75" x14ac:dyDescent="0.3">
      <c r="A398" s="11">
        <v>397</v>
      </c>
      <c r="B398" s="43" t="s">
        <v>2650</v>
      </c>
      <c r="C398" s="40">
        <v>105140113</v>
      </c>
      <c r="D398" s="42" t="s">
        <v>1869</v>
      </c>
      <c r="E398" s="93" t="s">
        <v>563</v>
      </c>
      <c r="F398" s="11">
        <f t="shared" si="12"/>
        <v>0.2</v>
      </c>
      <c r="G398" s="2"/>
      <c r="H398" s="1" t="str">
        <f t="shared" si="13"/>
        <v>----</v>
      </c>
      <c r="I398" s="4">
        <v>1</v>
      </c>
    </row>
    <row r="399" spans="1:9" ht="18.75" x14ac:dyDescent="0.3">
      <c r="A399" s="11">
        <v>398</v>
      </c>
      <c r="B399" s="39" t="s">
        <v>2651</v>
      </c>
      <c r="C399" s="40">
        <v>105140236</v>
      </c>
      <c r="D399" s="42" t="s">
        <v>1866</v>
      </c>
      <c r="E399" s="93" t="s">
        <v>563</v>
      </c>
      <c r="F399" s="11">
        <f t="shared" si="12"/>
        <v>0.2</v>
      </c>
      <c r="G399" s="2"/>
      <c r="H399" s="1" t="str">
        <f t="shared" si="13"/>
        <v>----</v>
      </c>
      <c r="I399" s="4">
        <v>1</v>
      </c>
    </row>
    <row r="400" spans="1:9" ht="18.75" x14ac:dyDescent="0.3">
      <c r="A400" s="11">
        <v>399</v>
      </c>
      <c r="B400" s="39" t="s">
        <v>1561</v>
      </c>
      <c r="C400" s="40">
        <v>105140184</v>
      </c>
      <c r="D400" s="42" t="s">
        <v>1866</v>
      </c>
      <c r="E400" s="93" t="s">
        <v>564</v>
      </c>
      <c r="F400" s="11">
        <f t="shared" si="12"/>
        <v>0.3</v>
      </c>
      <c r="G400" s="2"/>
      <c r="H400" s="1" t="str">
        <f t="shared" si="13"/>
        <v>----</v>
      </c>
      <c r="I400" s="4">
        <v>1</v>
      </c>
    </row>
    <row r="401" spans="1:9" ht="18.75" x14ac:dyDescent="0.3">
      <c r="A401" s="11">
        <v>400</v>
      </c>
      <c r="B401" s="39" t="s">
        <v>2391</v>
      </c>
      <c r="C401" s="40">
        <v>105140246</v>
      </c>
      <c r="D401" s="42" t="s">
        <v>1922</v>
      </c>
      <c r="E401" s="93" t="s">
        <v>564</v>
      </c>
      <c r="F401" s="11">
        <f t="shared" si="12"/>
        <v>0.3</v>
      </c>
      <c r="G401" s="2"/>
      <c r="H401" s="1" t="str">
        <f t="shared" si="13"/>
        <v>----</v>
      </c>
      <c r="I401" s="4">
        <v>1</v>
      </c>
    </row>
    <row r="402" spans="1:9" ht="18.75" x14ac:dyDescent="0.3">
      <c r="A402" s="11">
        <v>401</v>
      </c>
      <c r="B402" s="39" t="s">
        <v>2652</v>
      </c>
      <c r="C402" s="40">
        <v>105140255</v>
      </c>
      <c r="D402" s="42" t="s">
        <v>1922</v>
      </c>
      <c r="E402" s="93" t="s">
        <v>563</v>
      </c>
      <c r="F402" s="11">
        <f t="shared" si="12"/>
        <v>0.2</v>
      </c>
      <c r="G402" s="2"/>
      <c r="H402" s="1" t="str">
        <f t="shared" si="13"/>
        <v>----</v>
      </c>
      <c r="I402" s="4">
        <v>1</v>
      </c>
    </row>
    <row r="403" spans="1:9" ht="18.75" x14ac:dyDescent="0.3">
      <c r="A403" s="11">
        <v>402</v>
      </c>
      <c r="B403" s="39" t="s">
        <v>1772</v>
      </c>
      <c r="C403" s="40">
        <v>123140054</v>
      </c>
      <c r="D403" s="42" t="s">
        <v>2613</v>
      </c>
      <c r="E403" s="93" t="s">
        <v>564</v>
      </c>
      <c r="F403" s="11">
        <f t="shared" si="12"/>
        <v>0.3</v>
      </c>
      <c r="G403" s="2"/>
      <c r="H403" s="1" t="str">
        <f t="shared" si="13"/>
        <v>----</v>
      </c>
      <c r="I403" s="4">
        <v>1</v>
      </c>
    </row>
    <row r="404" spans="1:9" ht="18.75" x14ac:dyDescent="0.3">
      <c r="A404" s="11">
        <v>403</v>
      </c>
      <c r="B404" s="39" t="s">
        <v>2653</v>
      </c>
      <c r="C404" s="40">
        <v>123140047</v>
      </c>
      <c r="D404" s="42" t="s">
        <v>2613</v>
      </c>
      <c r="E404" s="93" t="s">
        <v>563</v>
      </c>
      <c r="F404" s="11">
        <f t="shared" si="12"/>
        <v>0.2</v>
      </c>
      <c r="G404" s="2"/>
      <c r="H404" s="1" t="str">
        <f t="shared" si="13"/>
        <v>----</v>
      </c>
      <c r="I404" s="4">
        <v>1</v>
      </c>
    </row>
    <row r="405" spans="1:9" ht="18.75" x14ac:dyDescent="0.3">
      <c r="A405" s="11">
        <v>404</v>
      </c>
      <c r="B405" s="39" t="s">
        <v>2654</v>
      </c>
      <c r="C405" s="40">
        <v>105140282</v>
      </c>
      <c r="D405" s="42" t="s">
        <v>1893</v>
      </c>
      <c r="E405" s="93" t="s">
        <v>564</v>
      </c>
      <c r="F405" s="11">
        <f t="shared" si="12"/>
        <v>0.3</v>
      </c>
      <c r="G405" s="2"/>
      <c r="H405" s="1" t="str">
        <f t="shared" si="13"/>
        <v>----</v>
      </c>
      <c r="I405" s="4">
        <v>1</v>
      </c>
    </row>
    <row r="406" spans="1:9" ht="18.75" x14ac:dyDescent="0.3">
      <c r="A406" s="11">
        <v>405</v>
      </c>
      <c r="B406" s="39" t="s">
        <v>2655</v>
      </c>
      <c r="C406" s="40">
        <v>105140274</v>
      </c>
      <c r="D406" s="42" t="s">
        <v>1893</v>
      </c>
      <c r="E406" s="93" t="s">
        <v>563</v>
      </c>
      <c r="F406" s="11">
        <f t="shared" si="12"/>
        <v>0.2</v>
      </c>
      <c r="G406" s="2"/>
      <c r="H406" s="1" t="str">
        <f t="shared" si="13"/>
        <v>----</v>
      </c>
      <c r="I406" s="4">
        <v>1</v>
      </c>
    </row>
    <row r="407" spans="1:9" ht="18.75" x14ac:dyDescent="0.3">
      <c r="A407" s="11">
        <v>406</v>
      </c>
      <c r="B407" s="39" t="s">
        <v>1945</v>
      </c>
      <c r="C407" s="40">
        <v>105140286</v>
      </c>
      <c r="D407" s="42" t="s">
        <v>1893</v>
      </c>
      <c r="E407" s="93" t="s">
        <v>563</v>
      </c>
      <c r="F407" s="11">
        <f t="shared" si="12"/>
        <v>0.2</v>
      </c>
      <c r="G407" s="2"/>
      <c r="H407" s="1" t="str">
        <f t="shared" si="13"/>
        <v>----</v>
      </c>
      <c r="I407" s="4">
        <v>1</v>
      </c>
    </row>
    <row r="408" spans="1:9" ht="18.75" x14ac:dyDescent="0.3">
      <c r="A408" s="11">
        <v>407</v>
      </c>
      <c r="B408" s="39" t="s">
        <v>2656</v>
      </c>
      <c r="C408" s="40">
        <v>105140334</v>
      </c>
      <c r="D408" s="42" t="s">
        <v>1900</v>
      </c>
      <c r="E408" s="93" t="s">
        <v>564</v>
      </c>
      <c r="F408" s="11">
        <f t="shared" si="12"/>
        <v>0.3</v>
      </c>
      <c r="G408" s="2"/>
      <c r="H408" s="1" t="str">
        <f t="shared" si="13"/>
        <v>----</v>
      </c>
      <c r="I408" s="4">
        <v>1</v>
      </c>
    </row>
    <row r="409" spans="1:9" ht="18.75" x14ac:dyDescent="0.3">
      <c r="A409" s="11">
        <v>408</v>
      </c>
      <c r="B409" s="39" t="s">
        <v>2657</v>
      </c>
      <c r="C409" s="40">
        <v>105140349</v>
      </c>
      <c r="D409" s="42" t="s">
        <v>1900</v>
      </c>
      <c r="E409" s="93" t="s">
        <v>563</v>
      </c>
      <c r="F409" s="11">
        <f t="shared" si="12"/>
        <v>0.2</v>
      </c>
      <c r="G409" s="2"/>
      <c r="H409" s="1" t="str">
        <f t="shared" si="13"/>
        <v>----</v>
      </c>
      <c r="I409" s="4">
        <v>1</v>
      </c>
    </row>
    <row r="410" spans="1:9" ht="18.75" x14ac:dyDescent="0.3">
      <c r="A410" s="11">
        <v>409</v>
      </c>
      <c r="B410" s="39" t="s">
        <v>2658</v>
      </c>
      <c r="C410" s="188">
        <v>105140407</v>
      </c>
      <c r="D410" s="42" t="s">
        <v>1882</v>
      </c>
      <c r="E410" s="93" t="s">
        <v>564</v>
      </c>
      <c r="F410" s="11">
        <f t="shared" si="12"/>
        <v>0.3</v>
      </c>
      <c r="G410" s="2"/>
      <c r="H410" s="1" t="str">
        <f t="shared" si="13"/>
        <v>----</v>
      </c>
      <c r="I410" s="4">
        <v>1</v>
      </c>
    </row>
    <row r="411" spans="1:9" ht="18.75" x14ac:dyDescent="0.3">
      <c r="A411" s="11">
        <v>410</v>
      </c>
      <c r="B411" s="39" t="s">
        <v>2659</v>
      </c>
      <c r="C411" s="40">
        <v>105140390</v>
      </c>
      <c r="D411" s="42" t="s">
        <v>1882</v>
      </c>
      <c r="E411" s="93" t="s">
        <v>563</v>
      </c>
      <c r="F411" s="11">
        <f t="shared" si="12"/>
        <v>0.2</v>
      </c>
      <c r="G411" s="2"/>
      <c r="H411" s="1" t="str">
        <f t="shared" si="13"/>
        <v>----</v>
      </c>
      <c r="I411" s="4">
        <v>1</v>
      </c>
    </row>
    <row r="412" spans="1:9" ht="18.75" x14ac:dyDescent="0.3">
      <c r="A412" s="11">
        <v>411</v>
      </c>
      <c r="B412" s="39" t="s">
        <v>2660</v>
      </c>
      <c r="C412" s="40">
        <v>105140407</v>
      </c>
      <c r="D412" s="42" t="s">
        <v>1882</v>
      </c>
      <c r="E412" s="93" t="s">
        <v>564</v>
      </c>
      <c r="F412" s="11">
        <f t="shared" si="12"/>
        <v>0.3</v>
      </c>
      <c r="G412" s="2"/>
      <c r="H412" s="1" t="str">
        <f t="shared" si="13"/>
        <v>----</v>
      </c>
      <c r="I412" s="4">
        <v>1</v>
      </c>
    </row>
    <row r="413" spans="1:9" ht="18.75" x14ac:dyDescent="0.3">
      <c r="A413" s="11">
        <v>412</v>
      </c>
      <c r="B413" s="39" t="s">
        <v>2661</v>
      </c>
      <c r="C413" s="40">
        <v>105140359</v>
      </c>
      <c r="D413" s="41" t="s">
        <v>1900</v>
      </c>
      <c r="E413" s="94" t="s">
        <v>563</v>
      </c>
      <c r="F413" s="11">
        <f t="shared" si="12"/>
        <v>0.2</v>
      </c>
      <c r="G413" s="2"/>
      <c r="H413" s="1" t="str">
        <f t="shared" si="13"/>
        <v>----</v>
      </c>
      <c r="I413" s="4">
        <v>1</v>
      </c>
    </row>
    <row r="414" spans="1:9" ht="18.75" x14ac:dyDescent="0.3">
      <c r="A414" s="11">
        <v>413</v>
      </c>
      <c r="B414" s="39" t="s">
        <v>2662</v>
      </c>
      <c r="C414" s="40">
        <v>123140057</v>
      </c>
      <c r="D414" s="41" t="s">
        <v>2613</v>
      </c>
      <c r="E414" s="94" t="s">
        <v>581</v>
      </c>
      <c r="F414" s="11">
        <f t="shared" si="12"/>
        <v>0.3</v>
      </c>
      <c r="G414" s="2"/>
      <c r="H414" s="1" t="str">
        <f t="shared" si="13"/>
        <v>----</v>
      </c>
      <c r="I414" s="4">
        <v>1</v>
      </c>
    </row>
    <row r="415" spans="1:9" ht="18.75" x14ac:dyDescent="0.3">
      <c r="A415" s="11">
        <v>414</v>
      </c>
      <c r="B415" s="39" t="s">
        <v>2663</v>
      </c>
      <c r="C415" s="40">
        <v>123140058</v>
      </c>
      <c r="D415" s="41" t="s">
        <v>2613</v>
      </c>
      <c r="E415" s="94" t="s">
        <v>581</v>
      </c>
      <c r="F415" s="11">
        <f t="shared" si="12"/>
        <v>0.3</v>
      </c>
      <c r="G415" s="2"/>
      <c r="H415" s="1" t="str">
        <f t="shared" si="13"/>
        <v>----</v>
      </c>
      <c r="I415" s="4">
        <v>1</v>
      </c>
    </row>
    <row r="416" spans="1:9" ht="18.75" x14ac:dyDescent="0.3">
      <c r="A416" s="11">
        <v>415</v>
      </c>
      <c r="B416" s="44" t="s">
        <v>551</v>
      </c>
      <c r="C416" s="98">
        <v>106161101137</v>
      </c>
      <c r="D416" s="45" t="s">
        <v>90</v>
      </c>
      <c r="E416" s="95" t="s">
        <v>489</v>
      </c>
      <c r="F416" s="11">
        <f t="shared" si="12"/>
        <v>0.3</v>
      </c>
      <c r="G416" s="2"/>
      <c r="H416" s="1" t="str">
        <f t="shared" si="13"/>
        <v>----</v>
      </c>
      <c r="I416" s="4">
        <v>1</v>
      </c>
    </row>
    <row r="417" spans="1:9" ht="18.75" x14ac:dyDescent="0.3">
      <c r="A417" s="11">
        <v>416</v>
      </c>
      <c r="B417" s="44" t="s">
        <v>552</v>
      </c>
      <c r="C417" s="98">
        <v>106162101103</v>
      </c>
      <c r="D417" s="45" t="s">
        <v>381</v>
      </c>
      <c r="E417" s="95" t="s">
        <v>489</v>
      </c>
      <c r="F417" s="11">
        <f t="shared" si="12"/>
        <v>0.3</v>
      </c>
      <c r="G417" s="2"/>
      <c r="H417" s="1" t="str">
        <f t="shared" si="13"/>
        <v>----</v>
      </c>
      <c r="I417" s="4">
        <v>1</v>
      </c>
    </row>
    <row r="418" spans="1:9" ht="18.75" x14ac:dyDescent="0.3">
      <c r="A418" s="11">
        <v>417</v>
      </c>
      <c r="B418" s="44" t="s">
        <v>553</v>
      </c>
      <c r="C418" s="98">
        <v>106163101159</v>
      </c>
      <c r="D418" s="45" t="s">
        <v>272</v>
      </c>
      <c r="E418" s="95" t="s">
        <v>489</v>
      </c>
      <c r="F418" s="11">
        <f t="shared" si="12"/>
        <v>0.3</v>
      </c>
      <c r="G418" s="2"/>
      <c r="H418" s="1" t="str">
        <f t="shared" si="13"/>
        <v>----</v>
      </c>
      <c r="I418" s="4">
        <v>1</v>
      </c>
    </row>
    <row r="419" spans="1:9" ht="18.75" x14ac:dyDescent="0.3">
      <c r="A419" s="11">
        <v>418</v>
      </c>
      <c r="B419" s="44" t="s">
        <v>554</v>
      </c>
      <c r="C419" s="98">
        <v>106110113</v>
      </c>
      <c r="D419" s="45" t="s">
        <v>335</v>
      </c>
      <c r="E419" s="95" t="s">
        <v>489</v>
      </c>
      <c r="F419" s="11">
        <f t="shared" si="12"/>
        <v>0.3</v>
      </c>
      <c r="G419" s="2"/>
      <c r="H419" s="1" t="str">
        <f t="shared" si="13"/>
        <v>----</v>
      </c>
      <c r="I419" s="4">
        <v>1</v>
      </c>
    </row>
    <row r="420" spans="1:9" ht="18.75" x14ac:dyDescent="0.3">
      <c r="A420" s="11">
        <v>419</v>
      </c>
      <c r="B420" s="44" t="s">
        <v>555</v>
      </c>
      <c r="C420" s="98">
        <v>106110137</v>
      </c>
      <c r="D420" s="45" t="s">
        <v>196</v>
      </c>
      <c r="E420" s="95" t="s">
        <v>489</v>
      </c>
      <c r="F420" s="11">
        <f t="shared" si="12"/>
        <v>0.3</v>
      </c>
      <c r="G420" s="2"/>
      <c r="H420" s="1" t="str">
        <f t="shared" si="13"/>
        <v>----</v>
      </c>
      <c r="I420" s="4">
        <v>1</v>
      </c>
    </row>
    <row r="421" spans="1:9" ht="18.75" x14ac:dyDescent="0.3">
      <c r="A421" s="11">
        <v>420</v>
      </c>
      <c r="B421" s="44" t="s">
        <v>556</v>
      </c>
      <c r="C421" s="98">
        <v>106110261</v>
      </c>
      <c r="D421" s="45" t="s">
        <v>228</v>
      </c>
      <c r="E421" s="95" t="s">
        <v>489</v>
      </c>
      <c r="F421" s="11">
        <f t="shared" si="12"/>
        <v>0.3</v>
      </c>
      <c r="G421" s="2"/>
      <c r="H421" s="1" t="str">
        <f t="shared" si="13"/>
        <v>----</v>
      </c>
      <c r="I421" s="4">
        <v>1</v>
      </c>
    </row>
    <row r="422" spans="1:9" ht="18.75" x14ac:dyDescent="0.3">
      <c r="A422" s="11">
        <v>421</v>
      </c>
      <c r="B422" s="44" t="s">
        <v>557</v>
      </c>
      <c r="C422" s="98">
        <v>106120030</v>
      </c>
      <c r="D422" s="45" t="s">
        <v>324</v>
      </c>
      <c r="E422" s="95" t="s">
        <v>489</v>
      </c>
      <c r="F422" s="11">
        <f t="shared" si="12"/>
        <v>0.3</v>
      </c>
      <c r="G422" s="2"/>
      <c r="H422" s="1" t="str">
        <f t="shared" si="13"/>
        <v>----</v>
      </c>
      <c r="I422" s="4">
        <v>1</v>
      </c>
    </row>
    <row r="423" spans="1:9" ht="18.75" x14ac:dyDescent="0.3">
      <c r="A423" s="11">
        <v>422</v>
      </c>
      <c r="B423" s="44" t="s">
        <v>2664</v>
      </c>
      <c r="C423" s="98">
        <v>106120047</v>
      </c>
      <c r="D423" s="45" t="s">
        <v>114</v>
      </c>
      <c r="E423" s="95" t="s">
        <v>489</v>
      </c>
      <c r="F423" s="11">
        <f t="shared" si="12"/>
        <v>0.3</v>
      </c>
      <c r="G423" s="2"/>
      <c r="H423" s="1" t="str">
        <f t="shared" si="13"/>
        <v>----</v>
      </c>
      <c r="I423" s="4">
        <v>1</v>
      </c>
    </row>
    <row r="424" spans="1:9" ht="18.75" x14ac:dyDescent="0.3">
      <c r="A424" s="11">
        <v>423</v>
      </c>
      <c r="B424" s="44" t="s">
        <v>473</v>
      </c>
      <c r="C424" s="98">
        <v>106120129</v>
      </c>
      <c r="D424" s="45" t="s">
        <v>323</v>
      </c>
      <c r="E424" s="95" t="s">
        <v>489</v>
      </c>
      <c r="F424" s="11">
        <f t="shared" si="12"/>
        <v>0.3</v>
      </c>
      <c r="G424" s="2"/>
      <c r="H424" s="1" t="str">
        <f t="shared" si="13"/>
        <v>----</v>
      </c>
      <c r="I424" s="4">
        <v>1</v>
      </c>
    </row>
    <row r="425" spans="1:9" ht="18.75" x14ac:dyDescent="0.3">
      <c r="A425" s="11">
        <v>424</v>
      </c>
      <c r="B425" s="44" t="s">
        <v>558</v>
      </c>
      <c r="C425" s="98">
        <v>106120194</v>
      </c>
      <c r="D425" s="45" t="s">
        <v>182</v>
      </c>
      <c r="E425" s="95" t="s">
        <v>489</v>
      </c>
      <c r="F425" s="11">
        <f t="shared" si="12"/>
        <v>0.3</v>
      </c>
      <c r="G425" s="2"/>
      <c r="H425" s="1" t="str">
        <f t="shared" si="13"/>
        <v>----</v>
      </c>
      <c r="I425" s="4">
        <v>1</v>
      </c>
    </row>
    <row r="426" spans="1:9" ht="18.75" x14ac:dyDescent="0.3">
      <c r="A426" s="11">
        <v>425</v>
      </c>
      <c r="B426" s="44" t="s">
        <v>443</v>
      </c>
      <c r="C426" s="98">
        <v>106130015</v>
      </c>
      <c r="D426" s="45" t="s">
        <v>279</v>
      </c>
      <c r="E426" s="95" t="s">
        <v>489</v>
      </c>
      <c r="F426" s="11">
        <f t="shared" si="12"/>
        <v>0.3</v>
      </c>
      <c r="G426" s="2"/>
      <c r="H426" s="1" t="str">
        <f t="shared" si="13"/>
        <v>----</v>
      </c>
      <c r="I426" s="4">
        <v>1</v>
      </c>
    </row>
    <row r="427" spans="1:9" ht="18.75" x14ac:dyDescent="0.3">
      <c r="A427" s="11">
        <v>426</v>
      </c>
      <c r="B427" s="44" t="s">
        <v>421</v>
      </c>
      <c r="C427" s="98">
        <v>106130111</v>
      </c>
      <c r="D427" s="45" t="s">
        <v>313</v>
      </c>
      <c r="E427" s="95" t="s">
        <v>489</v>
      </c>
      <c r="F427" s="11">
        <f t="shared" si="12"/>
        <v>0.3</v>
      </c>
      <c r="G427" s="2"/>
      <c r="H427" s="1" t="str">
        <f t="shared" si="13"/>
        <v>----</v>
      </c>
      <c r="I427" s="4">
        <v>1</v>
      </c>
    </row>
    <row r="428" spans="1:9" ht="18.75" x14ac:dyDescent="0.3">
      <c r="A428" s="11">
        <v>427</v>
      </c>
      <c r="B428" s="44" t="s">
        <v>559</v>
      </c>
      <c r="C428" s="98">
        <v>106130147</v>
      </c>
      <c r="D428" s="45" t="s">
        <v>209</v>
      </c>
      <c r="E428" s="95" t="s">
        <v>489</v>
      </c>
      <c r="F428" s="11">
        <f t="shared" si="12"/>
        <v>0.3</v>
      </c>
      <c r="G428" s="9"/>
      <c r="H428" s="1" t="str">
        <f t="shared" si="13"/>
        <v>----</v>
      </c>
      <c r="I428" s="4">
        <v>1</v>
      </c>
    </row>
    <row r="429" spans="1:9" ht="18.75" x14ac:dyDescent="0.3">
      <c r="A429" s="11">
        <v>428</v>
      </c>
      <c r="B429" s="44" t="s">
        <v>1973</v>
      </c>
      <c r="C429" s="98">
        <v>106140020</v>
      </c>
      <c r="D429" s="45" t="s">
        <v>1971</v>
      </c>
      <c r="E429" s="95" t="s">
        <v>489</v>
      </c>
      <c r="F429" s="11">
        <f t="shared" si="12"/>
        <v>0.3</v>
      </c>
      <c r="G429" s="9"/>
      <c r="H429" s="1" t="str">
        <f t="shared" si="13"/>
        <v>----</v>
      </c>
      <c r="I429" s="4">
        <v>1</v>
      </c>
    </row>
    <row r="430" spans="1:9" ht="18.75" x14ac:dyDescent="0.3">
      <c r="A430" s="11">
        <v>429</v>
      </c>
      <c r="B430" s="44" t="s">
        <v>2665</v>
      </c>
      <c r="C430" s="98">
        <v>106140107</v>
      </c>
      <c r="D430" s="45" t="s">
        <v>1958</v>
      </c>
      <c r="E430" s="95" t="s">
        <v>489</v>
      </c>
      <c r="F430" s="11">
        <f t="shared" si="12"/>
        <v>0.3</v>
      </c>
      <c r="G430" s="9"/>
      <c r="H430" s="1" t="str">
        <f t="shared" si="13"/>
        <v>----</v>
      </c>
      <c r="I430" s="4">
        <v>1</v>
      </c>
    </row>
    <row r="431" spans="1:9" ht="18.75" x14ac:dyDescent="0.3">
      <c r="A431" s="11">
        <v>430</v>
      </c>
      <c r="B431" s="44" t="s">
        <v>2666</v>
      </c>
      <c r="C431" s="98">
        <v>106140153</v>
      </c>
      <c r="D431" s="45" t="s">
        <v>1961</v>
      </c>
      <c r="E431" s="95" t="s">
        <v>489</v>
      </c>
      <c r="F431" s="11">
        <f t="shared" si="12"/>
        <v>0.3</v>
      </c>
      <c r="G431" s="9"/>
      <c r="H431" s="1" t="str">
        <f t="shared" si="13"/>
        <v>----</v>
      </c>
      <c r="I431" s="4">
        <v>1</v>
      </c>
    </row>
    <row r="432" spans="1:9" ht="18.75" x14ac:dyDescent="0.3">
      <c r="A432" s="11">
        <v>431</v>
      </c>
      <c r="B432" s="44" t="s">
        <v>449</v>
      </c>
      <c r="C432" s="98">
        <v>106161101101</v>
      </c>
      <c r="D432" s="45" t="s">
        <v>90</v>
      </c>
      <c r="E432" s="95" t="s">
        <v>490</v>
      </c>
      <c r="F432" s="11">
        <f t="shared" si="12"/>
        <v>0.2</v>
      </c>
      <c r="G432" s="9"/>
      <c r="H432" s="1" t="str">
        <f t="shared" si="13"/>
        <v>----</v>
      </c>
      <c r="I432" s="4">
        <v>1</v>
      </c>
    </row>
    <row r="433" spans="1:9" ht="18.75" x14ac:dyDescent="0.3">
      <c r="A433" s="11">
        <v>432</v>
      </c>
      <c r="B433" s="44" t="s">
        <v>385</v>
      </c>
      <c r="C433" s="98">
        <v>106162101118</v>
      </c>
      <c r="D433" s="45" t="s">
        <v>381</v>
      </c>
      <c r="E433" s="95" t="s">
        <v>490</v>
      </c>
      <c r="F433" s="11">
        <f t="shared" si="12"/>
        <v>0.2</v>
      </c>
      <c r="G433" s="9"/>
      <c r="H433" s="1" t="str">
        <f t="shared" si="13"/>
        <v>----</v>
      </c>
      <c r="I433" s="4">
        <v>1</v>
      </c>
    </row>
    <row r="434" spans="1:9" ht="18.75" x14ac:dyDescent="0.3">
      <c r="A434" s="11">
        <v>433</v>
      </c>
      <c r="B434" s="44" t="s">
        <v>560</v>
      </c>
      <c r="C434" s="98">
        <v>106163101113</v>
      </c>
      <c r="D434" s="45" t="s">
        <v>272</v>
      </c>
      <c r="E434" s="95" t="s">
        <v>490</v>
      </c>
      <c r="F434" s="11">
        <f t="shared" si="12"/>
        <v>0.2</v>
      </c>
      <c r="G434" s="9"/>
      <c r="H434" s="1" t="str">
        <f t="shared" si="13"/>
        <v>----</v>
      </c>
      <c r="I434" s="4">
        <v>1</v>
      </c>
    </row>
    <row r="435" spans="1:9" ht="18.75" x14ac:dyDescent="0.3">
      <c r="A435" s="11">
        <v>434</v>
      </c>
      <c r="B435" s="44" t="s">
        <v>561</v>
      </c>
      <c r="C435" s="98">
        <v>106110110</v>
      </c>
      <c r="D435" s="45" t="s">
        <v>335</v>
      </c>
      <c r="E435" s="95" t="s">
        <v>490</v>
      </c>
      <c r="F435" s="11">
        <f t="shared" si="12"/>
        <v>0.2</v>
      </c>
      <c r="G435" s="9"/>
      <c r="H435" s="1" t="str">
        <f t="shared" si="13"/>
        <v>----</v>
      </c>
      <c r="I435" s="4">
        <v>1</v>
      </c>
    </row>
    <row r="436" spans="1:9" ht="18.75" x14ac:dyDescent="0.3">
      <c r="A436" s="11">
        <v>435</v>
      </c>
      <c r="B436" s="44" t="s">
        <v>1956</v>
      </c>
      <c r="C436" s="98">
        <v>106110161</v>
      </c>
      <c r="D436" s="45" t="s">
        <v>196</v>
      </c>
      <c r="E436" s="95" t="s">
        <v>490</v>
      </c>
      <c r="F436" s="11">
        <f t="shared" si="12"/>
        <v>0.2</v>
      </c>
      <c r="G436" s="9"/>
      <c r="H436" s="1" t="str">
        <f t="shared" si="13"/>
        <v>----</v>
      </c>
      <c r="I436" s="4">
        <v>1</v>
      </c>
    </row>
    <row r="437" spans="1:9" ht="18.75" x14ac:dyDescent="0.3">
      <c r="A437" s="11">
        <v>436</v>
      </c>
      <c r="B437" s="44" t="s">
        <v>274</v>
      </c>
      <c r="C437" s="98">
        <v>106110257</v>
      </c>
      <c r="D437" s="45" t="s">
        <v>228</v>
      </c>
      <c r="E437" s="95" t="s">
        <v>490</v>
      </c>
      <c r="F437" s="11">
        <f t="shared" si="12"/>
        <v>0.2</v>
      </c>
      <c r="G437" s="9"/>
      <c r="H437" s="1" t="str">
        <f t="shared" si="13"/>
        <v>----</v>
      </c>
      <c r="I437" s="4">
        <v>1</v>
      </c>
    </row>
    <row r="438" spans="1:9" ht="18.75" x14ac:dyDescent="0.3">
      <c r="A438" s="11">
        <v>437</v>
      </c>
      <c r="B438" s="44" t="s">
        <v>1982</v>
      </c>
      <c r="C438" s="98">
        <v>106120005</v>
      </c>
      <c r="D438" s="45" t="s">
        <v>324</v>
      </c>
      <c r="E438" s="95" t="s">
        <v>490</v>
      </c>
      <c r="F438" s="11">
        <f t="shared" si="12"/>
        <v>0.2</v>
      </c>
      <c r="G438" s="9"/>
      <c r="H438" s="1" t="str">
        <f t="shared" si="13"/>
        <v>----</v>
      </c>
      <c r="I438" s="4">
        <v>1</v>
      </c>
    </row>
    <row r="439" spans="1:9" ht="18.75" x14ac:dyDescent="0.3">
      <c r="A439" s="11">
        <v>438</v>
      </c>
      <c r="B439" s="44" t="s">
        <v>216</v>
      </c>
      <c r="C439" s="98">
        <v>106120085</v>
      </c>
      <c r="D439" s="45" t="s">
        <v>114</v>
      </c>
      <c r="E439" s="95" t="s">
        <v>490</v>
      </c>
      <c r="F439" s="11">
        <f t="shared" si="12"/>
        <v>0.2</v>
      </c>
      <c r="G439" s="9"/>
      <c r="H439" s="1" t="str">
        <f t="shared" si="13"/>
        <v>----</v>
      </c>
      <c r="I439" s="4">
        <v>1</v>
      </c>
    </row>
    <row r="440" spans="1:9" ht="18.75" x14ac:dyDescent="0.3">
      <c r="A440" s="11">
        <v>439</v>
      </c>
      <c r="B440" s="44" t="s">
        <v>391</v>
      </c>
      <c r="C440" s="98">
        <v>106120114</v>
      </c>
      <c r="D440" s="45" t="s">
        <v>323</v>
      </c>
      <c r="E440" s="95" t="s">
        <v>490</v>
      </c>
      <c r="F440" s="11">
        <f t="shared" si="12"/>
        <v>0.2</v>
      </c>
      <c r="G440" s="9"/>
      <c r="H440" s="1" t="str">
        <f t="shared" si="13"/>
        <v>----</v>
      </c>
      <c r="I440" s="4">
        <v>1</v>
      </c>
    </row>
    <row r="441" spans="1:9" ht="18.75" x14ac:dyDescent="0.3">
      <c r="A441" s="11">
        <v>440</v>
      </c>
      <c r="B441" s="44" t="s">
        <v>2667</v>
      </c>
      <c r="C441" s="98">
        <v>106120216</v>
      </c>
      <c r="D441" s="45" t="s">
        <v>182</v>
      </c>
      <c r="E441" s="95" t="s">
        <v>490</v>
      </c>
      <c r="F441" s="11">
        <f t="shared" si="12"/>
        <v>0.2</v>
      </c>
      <c r="G441" s="9"/>
      <c r="H441" s="1" t="str">
        <f t="shared" si="13"/>
        <v>----</v>
      </c>
      <c r="I441" s="4">
        <v>1</v>
      </c>
    </row>
    <row r="442" spans="1:9" ht="18.75" x14ac:dyDescent="0.3">
      <c r="A442" s="11">
        <v>441</v>
      </c>
      <c r="B442" s="44" t="s">
        <v>2668</v>
      </c>
      <c r="C442" s="98">
        <v>106130054</v>
      </c>
      <c r="D442" s="45" t="s">
        <v>279</v>
      </c>
      <c r="E442" s="95" t="s">
        <v>490</v>
      </c>
      <c r="F442" s="11">
        <f t="shared" si="12"/>
        <v>0.2</v>
      </c>
      <c r="G442" s="9"/>
      <c r="H442" s="1" t="str">
        <f t="shared" si="13"/>
        <v>----</v>
      </c>
      <c r="I442" s="4">
        <v>1</v>
      </c>
    </row>
    <row r="443" spans="1:9" ht="18.75" x14ac:dyDescent="0.3">
      <c r="A443" s="11">
        <v>442</v>
      </c>
      <c r="B443" s="44" t="s">
        <v>1899</v>
      </c>
      <c r="C443" s="98">
        <v>106130083</v>
      </c>
      <c r="D443" s="45" t="s">
        <v>313</v>
      </c>
      <c r="E443" s="95" t="s">
        <v>490</v>
      </c>
      <c r="F443" s="11">
        <f t="shared" si="12"/>
        <v>0.2</v>
      </c>
      <c r="G443" s="9"/>
      <c r="H443" s="1" t="str">
        <f t="shared" si="13"/>
        <v>----</v>
      </c>
      <c r="I443" s="4">
        <v>1</v>
      </c>
    </row>
    <row r="444" spans="1:9" ht="18.75" x14ac:dyDescent="0.3">
      <c r="A444" s="11">
        <v>443</v>
      </c>
      <c r="B444" s="44" t="s">
        <v>1957</v>
      </c>
      <c r="C444" s="98">
        <v>106130175</v>
      </c>
      <c r="D444" s="45" t="s">
        <v>209</v>
      </c>
      <c r="E444" s="95" t="s">
        <v>490</v>
      </c>
      <c r="F444" s="11">
        <f t="shared" si="12"/>
        <v>0.2</v>
      </c>
      <c r="G444" s="9"/>
      <c r="H444" s="1" t="str">
        <f t="shared" si="13"/>
        <v>----</v>
      </c>
      <c r="I444" s="4">
        <v>1</v>
      </c>
    </row>
    <row r="445" spans="1:9" ht="18.75" x14ac:dyDescent="0.3">
      <c r="A445" s="11">
        <v>444</v>
      </c>
      <c r="B445" s="44" t="s">
        <v>2669</v>
      </c>
      <c r="C445" s="98">
        <v>106140047</v>
      </c>
      <c r="D445" s="45" t="s">
        <v>1971</v>
      </c>
      <c r="E445" s="95" t="s">
        <v>490</v>
      </c>
      <c r="F445" s="11">
        <f t="shared" si="12"/>
        <v>0.2</v>
      </c>
      <c r="G445" s="9"/>
      <c r="H445" s="1" t="str">
        <f t="shared" si="13"/>
        <v>----</v>
      </c>
      <c r="I445" s="4">
        <v>1</v>
      </c>
    </row>
    <row r="446" spans="1:9" ht="18.75" x14ac:dyDescent="0.3">
      <c r="A446" s="11">
        <v>445</v>
      </c>
      <c r="B446" s="44" t="s">
        <v>2670</v>
      </c>
      <c r="C446" s="98">
        <v>106140071</v>
      </c>
      <c r="D446" s="45" t="s">
        <v>1958</v>
      </c>
      <c r="E446" s="95" t="s">
        <v>490</v>
      </c>
      <c r="F446" s="11">
        <f t="shared" si="12"/>
        <v>0.2</v>
      </c>
      <c r="G446" s="9"/>
      <c r="H446" s="1" t="str">
        <f t="shared" si="13"/>
        <v>----</v>
      </c>
      <c r="I446" s="4">
        <v>1</v>
      </c>
    </row>
    <row r="447" spans="1:9" ht="18.75" x14ac:dyDescent="0.3">
      <c r="A447" s="11">
        <v>446</v>
      </c>
      <c r="B447" s="44" t="s">
        <v>2671</v>
      </c>
      <c r="C447" s="98">
        <v>106140172</v>
      </c>
      <c r="D447" s="45" t="s">
        <v>1961</v>
      </c>
      <c r="E447" s="95" t="s">
        <v>490</v>
      </c>
      <c r="F447" s="11">
        <f t="shared" si="12"/>
        <v>0.2</v>
      </c>
      <c r="G447" s="9"/>
      <c r="H447" s="1" t="str">
        <f t="shared" si="13"/>
        <v>----</v>
      </c>
      <c r="I447" s="4">
        <v>1</v>
      </c>
    </row>
    <row r="448" spans="1:9" ht="18.75" x14ac:dyDescent="0.3">
      <c r="A448" s="11">
        <v>447</v>
      </c>
      <c r="B448" s="44" t="s">
        <v>2672</v>
      </c>
      <c r="C448" s="98">
        <v>106110237</v>
      </c>
      <c r="D448" s="45" t="s">
        <v>228</v>
      </c>
      <c r="E448" s="95" t="s">
        <v>491</v>
      </c>
      <c r="F448" s="11">
        <f t="shared" si="12"/>
        <v>0.3</v>
      </c>
      <c r="G448" s="9"/>
      <c r="H448" s="1" t="str">
        <f t="shared" si="13"/>
        <v>----</v>
      </c>
      <c r="I448" s="4">
        <v>1</v>
      </c>
    </row>
    <row r="449" spans="1:9" ht="18.75" x14ac:dyDescent="0.3">
      <c r="A449" s="11">
        <v>448</v>
      </c>
      <c r="B449" s="44" t="s">
        <v>441</v>
      </c>
      <c r="C449" s="98">
        <v>106110169</v>
      </c>
      <c r="D449" s="45" t="s">
        <v>196</v>
      </c>
      <c r="E449" s="95" t="s">
        <v>499</v>
      </c>
      <c r="F449" s="11">
        <f t="shared" si="12"/>
        <v>0.2</v>
      </c>
      <c r="G449" s="9"/>
      <c r="H449" s="1" t="str">
        <f t="shared" si="13"/>
        <v>----</v>
      </c>
      <c r="I449" s="4">
        <v>1</v>
      </c>
    </row>
    <row r="450" spans="1:9" ht="18.75" x14ac:dyDescent="0.3">
      <c r="A450" s="11">
        <v>449</v>
      </c>
      <c r="B450" s="44" t="s">
        <v>550</v>
      </c>
      <c r="C450" s="98">
        <v>106110174</v>
      </c>
      <c r="D450" s="45" t="s">
        <v>196</v>
      </c>
      <c r="E450" s="95" t="s">
        <v>499</v>
      </c>
      <c r="F450" s="11">
        <f t="shared" si="12"/>
        <v>0.2</v>
      </c>
      <c r="G450" s="9"/>
      <c r="H450" s="1" t="str">
        <f t="shared" si="13"/>
        <v>----</v>
      </c>
      <c r="I450" s="4">
        <v>1</v>
      </c>
    </row>
    <row r="451" spans="1:9" ht="18.75" x14ac:dyDescent="0.3">
      <c r="A451" s="11">
        <v>450</v>
      </c>
      <c r="B451" s="44" t="s">
        <v>373</v>
      </c>
      <c r="C451" s="98">
        <v>106120153</v>
      </c>
      <c r="D451" s="45" t="s">
        <v>182</v>
      </c>
      <c r="E451" s="95" t="s">
        <v>499</v>
      </c>
      <c r="F451" s="11">
        <f t="shared" ref="F451:F514" si="14">IF(E451="UV ĐT",0.3,0)+IF(E451="UV HSV",0.3,0)+IF(E451="PBT LCĐ",0.3,0)+IF(E451="UV LCĐ",0.2,0)+IF(E451="GK 0.3",0.3,0)+IF(E451="GK 0.2",0.2,0)+IF(E451="BT CĐ",0.3,0)+IF(E451="PBT CĐ",0.2,0)+IF(E451="LT", 0.3, 0)+IF(E451="LP", 0.2,0)+IF(E451="CN CLB",0.2,0)+IF(E451="CN DĐ",0.2,0)+IF(E451="TĐXK",0.3,0)+IF(E451="PĐXK",0.2,0)+IF(E451="TB ĐD",0.3,0)+IF(E451="PB ĐD",0.2,0)+IF(E451="ĐT ĐTQ",0.3,0)+IF(E451="ĐP ĐTQ",0.2,0)</f>
        <v>0.2</v>
      </c>
      <c r="G451" s="9"/>
      <c r="H451" s="1" t="str">
        <f t="shared" ref="H451:H514" si="15">IF(C451=C452,"Trùng","----")</f>
        <v>----</v>
      </c>
      <c r="I451" s="4">
        <v>1</v>
      </c>
    </row>
    <row r="452" spans="1:9" ht="18.75" x14ac:dyDescent="0.3">
      <c r="A452" s="11">
        <v>451</v>
      </c>
      <c r="B452" s="44" t="s">
        <v>467</v>
      </c>
      <c r="C452" s="98">
        <v>106130089</v>
      </c>
      <c r="D452" s="45" t="s">
        <v>313</v>
      </c>
      <c r="E452" s="95" t="s">
        <v>499</v>
      </c>
      <c r="F452" s="11">
        <f t="shared" si="14"/>
        <v>0.2</v>
      </c>
      <c r="G452" s="9"/>
      <c r="H452" s="1" t="str">
        <f t="shared" si="15"/>
        <v>----</v>
      </c>
      <c r="I452" s="4">
        <v>1</v>
      </c>
    </row>
    <row r="453" spans="1:9" ht="18.75" x14ac:dyDescent="0.3">
      <c r="A453" s="11">
        <v>452</v>
      </c>
      <c r="B453" s="44" t="s">
        <v>549</v>
      </c>
      <c r="C453" s="98">
        <v>106130039</v>
      </c>
      <c r="D453" s="45" t="s">
        <v>279</v>
      </c>
      <c r="E453" s="95" t="s">
        <v>499</v>
      </c>
      <c r="F453" s="11">
        <f t="shared" si="14"/>
        <v>0.2</v>
      </c>
      <c r="G453" s="9"/>
      <c r="H453" s="1" t="str">
        <f t="shared" si="15"/>
        <v>----</v>
      </c>
      <c r="I453" s="4">
        <v>1</v>
      </c>
    </row>
    <row r="454" spans="1:9" ht="18.75" x14ac:dyDescent="0.3">
      <c r="A454" s="11">
        <v>453</v>
      </c>
      <c r="B454" s="44" t="s">
        <v>548</v>
      </c>
      <c r="C454" s="98">
        <v>106120060</v>
      </c>
      <c r="D454" s="45" t="s">
        <v>114</v>
      </c>
      <c r="E454" s="95" t="s">
        <v>499</v>
      </c>
      <c r="F454" s="11">
        <f t="shared" si="14"/>
        <v>0.2</v>
      </c>
      <c r="G454" s="9"/>
      <c r="H454" s="1" t="str">
        <f t="shared" si="15"/>
        <v>----</v>
      </c>
      <c r="I454" s="4">
        <v>1</v>
      </c>
    </row>
    <row r="455" spans="1:9" ht="18.75" x14ac:dyDescent="0.3">
      <c r="A455" s="11">
        <v>454</v>
      </c>
      <c r="B455" s="46" t="s">
        <v>306</v>
      </c>
      <c r="C455" s="99">
        <v>106161101108</v>
      </c>
      <c r="D455" s="47" t="s">
        <v>90</v>
      </c>
      <c r="E455" s="89" t="s">
        <v>564</v>
      </c>
      <c r="F455" s="11">
        <f t="shared" si="14"/>
        <v>0.3</v>
      </c>
      <c r="G455" s="9"/>
      <c r="H455" s="1" t="str">
        <f t="shared" si="15"/>
        <v>----</v>
      </c>
      <c r="I455" s="4">
        <v>1</v>
      </c>
    </row>
    <row r="456" spans="1:9" ht="18.75" x14ac:dyDescent="0.3">
      <c r="A456" s="11">
        <v>455</v>
      </c>
      <c r="B456" s="46" t="s">
        <v>292</v>
      </c>
      <c r="C456" s="99">
        <v>106161101120</v>
      </c>
      <c r="D456" s="47" t="s">
        <v>90</v>
      </c>
      <c r="E456" s="89" t="s">
        <v>563</v>
      </c>
      <c r="F456" s="11">
        <f t="shared" si="14"/>
        <v>0.2</v>
      </c>
      <c r="G456" s="9"/>
      <c r="H456" s="1" t="str">
        <f t="shared" si="15"/>
        <v>----</v>
      </c>
      <c r="I456" s="4">
        <v>1</v>
      </c>
    </row>
    <row r="457" spans="1:9" ht="18.75" x14ac:dyDescent="0.3">
      <c r="A457" s="11">
        <v>456</v>
      </c>
      <c r="B457" s="46" t="s">
        <v>590</v>
      </c>
      <c r="C457" s="99">
        <v>106162101138</v>
      </c>
      <c r="D457" s="47" t="s">
        <v>381</v>
      </c>
      <c r="E457" s="89" t="s">
        <v>564</v>
      </c>
      <c r="F457" s="11">
        <f t="shared" si="14"/>
        <v>0.3</v>
      </c>
      <c r="G457" s="9"/>
      <c r="H457" s="1" t="str">
        <f t="shared" si="15"/>
        <v>----</v>
      </c>
      <c r="I457" s="4">
        <v>1</v>
      </c>
    </row>
    <row r="458" spans="1:9" ht="18.75" x14ac:dyDescent="0.3">
      <c r="A458" s="11">
        <v>457</v>
      </c>
      <c r="B458" s="46" t="s">
        <v>409</v>
      </c>
      <c r="C458" s="99">
        <v>106162101157</v>
      </c>
      <c r="D458" s="47" t="s">
        <v>381</v>
      </c>
      <c r="E458" s="89" t="s">
        <v>563</v>
      </c>
      <c r="F458" s="11">
        <f t="shared" si="14"/>
        <v>0.2</v>
      </c>
      <c r="G458" s="9"/>
      <c r="H458" s="1" t="str">
        <f t="shared" si="15"/>
        <v>----</v>
      </c>
      <c r="I458" s="4">
        <v>1</v>
      </c>
    </row>
    <row r="459" spans="1:9" ht="18.75" x14ac:dyDescent="0.3">
      <c r="A459" s="11">
        <v>458</v>
      </c>
      <c r="B459" s="46" t="s">
        <v>1959</v>
      </c>
      <c r="C459" s="99">
        <v>106162101111</v>
      </c>
      <c r="D459" s="47" t="s">
        <v>381</v>
      </c>
      <c r="E459" s="89" t="s">
        <v>581</v>
      </c>
      <c r="F459" s="11">
        <f t="shared" si="14"/>
        <v>0.3</v>
      </c>
      <c r="G459" s="9"/>
      <c r="H459" s="1" t="str">
        <f t="shared" si="15"/>
        <v>----</v>
      </c>
      <c r="I459" s="4">
        <v>1</v>
      </c>
    </row>
    <row r="460" spans="1:9" ht="18.75" x14ac:dyDescent="0.3">
      <c r="A460" s="11">
        <v>459</v>
      </c>
      <c r="B460" s="46" t="s">
        <v>591</v>
      </c>
      <c r="C460" s="99">
        <v>106163101138</v>
      </c>
      <c r="D460" s="47" t="s">
        <v>272</v>
      </c>
      <c r="E460" s="89" t="s">
        <v>564</v>
      </c>
      <c r="F460" s="11">
        <f t="shared" si="14"/>
        <v>0.3</v>
      </c>
      <c r="G460" s="9"/>
      <c r="H460" s="1" t="str">
        <f t="shared" si="15"/>
        <v>----</v>
      </c>
      <c r="I460" s="4">
        <v>1</v>
      </c>
    </row>
    <row r="461" spans="1:9" ht="18.75" x14ac:dyDescent="0.3">
      <c r="A461" s="11">
        <v>460</v>
      </c>
      <c r="B461" s="46" t="s">
        <v>273</v>
      </c>
      <c r="C461" s="99">
        <v>106163101131</v>
      </c>
      <c r="D461" s="47" t="s">
        <v>272</v>
      </c>
      <c r="E461" s="89" t="s">
        <v>563</v>
      </c>
      <c r="F461" s="11">
        <f t="shared" si="14"/>
        <v>0.2</v>
      </c>
      <c r="G461" s="9"/>
      <c r="H461" s="1" t="str">
        <f t="shared" si="15"/>
        <v>----</v>
      </c>
      <c r="I461" s="4">
        <v>1</v>
      </c>
    </row>
    <row r="462" spans="1:9" ht="18.75" x14ac:dyDescent="0.3">
      <c r="A462" s="11">
        <v>461</v>
      </c>
      <c r="B462" s="46" t="s">
        <v>592</v>
      </c>
      <c r="C462" s="99">
        <v>106110086</v>
      </c>
      <c r="D462" s="47" t="s">
        <v>335</v>
      </c>
      <c r="E462" s="89" t="s">
        <v>564</v>
      </c>
      <c r="F462" s="11">
        <f t="shared" si="14"/>
        <v>0.3</v>
      </c>
      <c r="G462" s="9"/>
      <c r="H462" s="1" t="str">
        <f t="shared" si="15"/>
        <v>----</v>
      </c>
      <c r="I462" s="4">
        <v>1</v>
      </c>
    </row>
    <row r="463" spans="1:9" ht="18.75" x14ac:dyDescent="0.3">
      <c r="A463" s="11">
        <v>462</v>
      </c>
      <c r="B463" s="46" t="s">
        <v>347</v>
      </c>
      <c r="C463" s="99">
        <v>106110123</v>
      </c>
      <c r="D463" s="47" t="s">
        <v>335</v>
      </c>
      <c r="E463" s="89" t="s">
        <v>563</v>
      </c>
      <c r="F463" s="11">
        <f t="shared" si="14"/>
        <v>0.2</v>
      </c>
      <c r="G463" s="9"/>
      <c r="H463" s="1" t="str">
        <f t="shared" si="15"/>
        <v>----</v>
      </c>
      <c r="I463" s="4">
        <v>1</v>
      </c>
    </row>
    <row r="464" spans="1:9" ht="18.75" x14ac:dyDescent="0.3">
      <c r="A464" s="11">
        <v>463</v>
      </c>
      <c r="B464" s="46" t="s">
        <v>195</v>
      </c>
      <c r="C464" s="99">
        <v>106110140</v>
      </c>
      <c r="D464" s="47" t="s">
        <v>196</v>
      </c>
      <c r="E464" s="89" t="s">
        <v>564</v>
      </c>
      <c r="F464" s="11">
        <f t="shared" si="14"/>
        <v>0.3</v>
      </c>
      <c r="G464" s="9"/>
      <c r="H464" s="1" t="str">
        <f t="shared" si="15"/>
        <v>----</v>
      </c>
      <c r="I464" s="4">
        <v>1</v>
      </c>
    </row>
    <row r="465" spans="1:9" ht="18.75" x14ac:dyDescent="0.3">
      <c r="A465" s="11">
        <v>464</v>
      </c>
      <c r="B465" s="46" t="s">
        <v>394</v>
      </c>
      <c r="C465" s="99">
        <v>106110184</v>
      </c>
      <c r="D465" s="47" t="s">
        <v>196</v>
      </c>
      <c r="E465" s="89" t="s">
        <v>563</v>
      </c>
      <c r="F465" s="11">
        <f t="shared" si="14"/>
        <v>0.2</v>
      </c>
      <c r="G465" s="9"/>
      <c r="H465" s="1" t="str">
        <f t="shared" si="15"/>
        <v>----</v>
      </c>
      <c r="I465" s="4">
        <v>1</v>
      </c>
    </row>
    <row r="466" spans="1:9" ht="18.75" x14ac:dyDescent="0.3">
      <c r="A466" s="11">
        <v>465</v>
      </c>
      <c r="B466" s="46" t="s">
        <v>593</v>
      </c>
      <c r="C466" s="99">
        <v>106110239</v>
      </c>
      <c r="D466" s="47" t="s">
        <v>228</v>
      </c>
      <c r="E466" s="89" t="s">
        <v>564</v>
      </c>
      <c r="F466" s="11">
        <f t="shared" si="14"/>
        <v>0.3</v>
      </c>
      <c r="G466" s="9"/>
      <c r="H466" s="1" t="str">
        <f t="shared" si="15"/>
        <v>----</v>
      </c>
      <c r="I466" s="4">
        <v>1</v>
      </c>
    </row>
    <row r="467" spans="1:9" ht="18.75" x14ac:dyDescent="0.3">
      <c r="A467" s="11">
        <v>466</v>
      </c>
      <c r="B467" s="46" t="s">
        <v>597</v>
      </c>
      <c r="C467" s="99">
        <v>106110241</v>
      </c>
      <c r="D467" s="47" t="s">
        <v>228</v>
      </c>
      <c r="E467" s="89" t="s">
        <v>563</v>
      </c>
      <c r="F467" s="11">
        <f t="shared" si="14"/>
        <v>0.2</v>
      </c>
      <c r="G467" s="9"/>
      <c r="H467" s="1" t="str">
        <f t="shared" si="15"/>
        <v>----</v>
      </c>
      <c r="I467" s="4">
        <v>1</v>
      </c>
    </row>
    <row r="468" spans="1:9" ht="18.75" x14ac:dyDescent="0.3">
      <c r="A468" s="11">
        <v>467</v>
      </c>
      <c r="B468" s="46" t="s">
        <v>594</v>
      </c>
      <c r="C468" s="99">
        <v>106120020</v>
      </c>
      <c r="D468" s="47" t="s">
        <v>324</v>
      </c>
      <c r="E468" s="89" t="s">
        <v>564</v>
      </c>
      <c r="F468" s="11">
        <f t="shared" si="14"/>
        <v>0.3</v>
      </c>
      <c r="G468" s="9"/>
      <c r="H468" s="1" t="str">
        <f t="shared" si="15"/>
        <v>----</v>
      </c>
      <c r="I468" s="4">
        <v>1</v>
      </c>
    </row>
    <row r="469" spans="1:9" ht="18.75" x14ac:dyDescent="0.3">
      <c r="A469" s="11">
        <v>468</v>
      </c>
      <c r="B469" s="46" t="s">
        <v>470</v>
      </c>
      <c r="C469" s="99">
        <v>106120014</v>
      </c>
      <c r="D469" s="47" t="s">
        <v>324</v>
      </c>
      <c r="E469" s="89" t="s">
        <v>563</v>
      </c>
      <c r="F469" s="11">
        <f t="shared" si="14"/>
        <v>0.2</v>
      </c>
      <c r="G469" s="9"/>
      <c r="H469" s="1" t="str">
        <f t="shared" si="15"/>
        <v>----</v>
      </c>
      <c r="I469" s="4">
        <v>1</v>
      </c>
    </row>
    <row r="470" spans="1:9" ht="18.75" x14ac:dyDescent="0.3">
      <c r="A470" s="11">
        <v>469</v>
      </c>
      <c r="B470" s="46" t="s">
        <v>169</v>
      </c>
      <c r="C470" s="99">
        <v>106120058</v>
      </c>
      <c r="D470" s="47" t="s">
        <v>114</v>
      </c>
      <c r="E470" s="89" t="s">
        <v>564</v>
      </c>
      <c r="F470" s="11">
        <f t="shared" si="14"/>
        <v>0.3</v>
      </c>
      <c r="G470" s="9"/>
      <c r="H470" s="1" t="str">
        <f t="shared" si="15"/>
        <v>----</v>
      </c>
      <c r="I470" s="4">
        <v>1</v>
      </c>
    </row>
    <row r="471" spans="1:9" ht="18.75" x14ac:dyDescent="0.3">
      <c r="A471" s="11">
        <v>470</v>
      </c>
      <c r="B471" s="46" t="s">
        <v>210</v>
      </c>
      <c r="C471" s="99">
        <v>106120102</v>
      </c>
      <c r="D471" s="47" t="s">
        <v>114</v>
      </c>
      <c r="E471" s="89" t="s">
        <v>563</v>
      </c>
      <c r="F471" s="11">
        <f t="shared" si="14"/>
        <v>0.2</v>
      </c>
      <c r="G471" s="9"/>
      <c r="H471" s="1" t="str">
        <f t="shared" si="15"/>
        <v>----</v>
      </c>
      <c r="I471" s="4">
        <v>1</v>
      </c>
    </row>
    <row r="472" spans="1:9" ht="18.75" x14ac:dyDescent="0.3">
      <c r="A472" s="11">
        <v>471</v>
      </c>
      <c r="B472" s="46" t="s">
        <v>216</v>
      </c>
      <c r="C472" s="99">
        <v>106120084</v>
      </c>
      <c r="D472" s="47" t="s">
        <v>114</v>
      </c>
      <c r="E472" s="89" t="s">
        <v>563</v>
      </c>
      <c r="F472" s="11">
        <f t="shared" si="14"/>
        <v>0.2</v>
      </c>
      <c r="G472" s="9"/>
      <c r="H472" s="1" t="str">
        <f t="shared" si="15"/>
        <v>----</v>
      </c>
      <c r="I472" s="4">
        <v>1</v>
      </c>
    </row>
    <row r="473" spans="1:9" ht="18.75" x14ac:dyDescent="0.3">
      <c r="A473" s="11">
        <v>472</v>
      </c>
      <c r="B473" s="46" t="s">
        <v>2673</v>
      </c>
      <c r="C473" s="99">
        <v>106120080</v>
      </c>
      <c r="D473" s="47" t="s">
        <v>114</v>
      </c>
      <c r="E473" s="89" t="s">
        <v>581</v>
      </c>
      <c r="F473" s="11">
        <f t="shared" si="14"/>
        <v>0.3</v>
      </c>
      <c r="G473" s="9"/>
      <c r="H473" s="1" t="str">
        <f t="shared" si="15"/>
        <v>----</v>
      </c>
      <c r="I473" s="4">
        <v>1</v>
      </c>
    </row>
    <row r="474" spans="1:9" ht="18.75" x14ac:dyDescent="0.3">
      <c r="A474" s="11">
        <v>473</v>
      </c>
      <c r="B474" s="46" t="s">
        <v>595</v>
      </c>
      <c r="C474" s="99">
        <v>106120150</v>
      </c>
      <c r="D474" s="47" t="s">
        <v>323</v>
      </c>
      <c r="E474" s="89" t="s">
        <v>564</v>
      </c>
      <c r="F474" s="11">
        <f t="shared" si="14"/>
        <v>0.3</v>
      </c>
      <c r="G474" s="9"/>
      <c r="H474" s="1" t="str">
        <f t="shared" si="15"/>
        <v>----</v>
      </c>
      <c r="I474" s="4">
        <v>1</v>
      </c>
    </row>
    <row r="475" spans="1:9" ht="18.75" x14ac:dyDescent="0.3">
      <c r="A475" s="11">
        <v>474</v>
      </c>
      <c r="B475" s="46" t="s">
        <v>424</v>
      </c>
      <c r="C475" s="99">
        <v>106120222</v>
      </c>
      <c r="D475" s="47" t="s">
        <v>323</v>
      </c>
      <c r="E475" s="89" t="s">
        <v>563</v>
      </c>
      <c r="F475" s="11">
        <f t="shared" si="14"/>
        <v>0.2</v>
      </c>
      <c r="G475" s="9"/>
      <c r="H475" s="1" t="str">
        <f t="shared" si="15"/>
        <v>----</v>
      </c>
      <c r="I475" s="4">
        <v>1</v>
      </c>
    </row>
    <row r="476" spans="1:9" ht="18.75" x14ac:dyDescent="0.3">
      <c r="A476" s="11">
        <v>475</v>
      </c>
      <c r="B476" s="46" t="s">
        <v>422</v>
      </c>
      <c r="C476" s="99">
        <v>106120139</v>
      </c>
      <c r="D476" s="47" t="s">
        <v>323</v>
      </c>
      <c r="E476" s="89" t="s">
        <v>563</v>
      </c>
      <c r="F476" s="11">
        <f t="shared" si="14"/>
        <v>0.2</v>
      </c>
      <c r="G476" s="9"/>
      <c r="H476" s="1" t="str">
        <f t="shared" si="15"/>
        <v>----</v>
      </c>
      <c r="I476" s="4">
        <v>1</v>
      </c>
    </row>
    <row r="477" spans="1:9" ht="18.75" x14ac:dyDescent="0.3">
      <c r="A477" s="11">
        <v>476</v>
      </c>
      <c r="B477" s="46" t="s">
        <v>547</v>
      </c>
      <c r="C477" s="99">
        <v>106120204</v>
      </c>
      <c r="D477" s="47" t="s">
        <v>182</v>
      </c>
      <c r="E477" s="89" t="s">
        <v>564</v>
      </c>
      <c r="F477" s="11">
        <f t="shared" si="14"/>
        <v>0.3</v>
      </c>
      <c r="G477" s="9"/>
      <c r="H477" s="1" t="str">
        <f t="shared" si="15"/>
        <v>----</v>
      </c>
      <c r="I477" s="4">
        <v>1</v>
      </c>
    </row>
    <row r="478" spans="1:9" ht="18.75" x14ac:dyDescent="0.3">
      <c r="A478" s="11">
        <v>477</v>
      </c>
      <c r="B478" s="46" t="s">
        <v>373</v>
      </c>
      <c r="C478" s="99">
        <v>106120153</v>
      </c>
      <c r="D478" s="47" t="s">
        <v>182</v>
      </c>
      <c r="E478" s="89" t="s">
        <v>563</v>
      </c>
      <c r="F478" s="11">
        <f t="shared" si="14"/>
        <v>0.2</v>
      </c>
      <c r="G478" s="9"/>
      <c r="H478" s="1" t="str">
        <f t="shared" si="15"/>
        <v>----</v>
      </c>
      <c r="I478" s="4">
        <v>1</v>
      </c>
    </row>
    <row r="479" spans="1:9" ht="18.75" x14ac:dyDescent="0.3">
      <c r="A479" s="11">
        <v>478</v>
      </c>
      <c r="B479" s="46" t="s">
        <v>341</v>
      </c>
      <c r="C479" s="99">
        <v>106130049</v>
      </c>
      <c r="D479" s="47" t="s">
        <v>279</v>
      </c>
      <c r="E479" s="89" t="s">
        <v>564</v>
      </c>
      <c r="F479" s="11">
        <f t="shared" si="14"/>
        <v>0.3</v>
      </c>
      <c r="G479" s="9"/>
      <c r="H479" s="1" t="str">
        <f t="shared" si="15"/>
        <v>----</v>
      </c>
      <c r="I479" s="4">
        <v>1</v>
      </c>
    </row>
    <row r="480" spans="1:9" ht="18.75" x14ac:dyDescent="0.3">
      <c r="A480" s="11">
        <v>479</v>
      </c>
      <c r="B480" s="46" t="s">
        <v>307</v>
      </c>
      <c r="C480" s="99">
        <v>106130036</v>
      </c>
      <c r="D480" s="47" t="s">
        <v>279</v>
      </c>
      <c r="E480" s="89" t="s">
        <v>563</v>
      </c>
      <c r="F480" s="11">
        <f t="shared" si="14"/>
        <v>0.2</v>
      </c>
      <c r="G480" s="9"/>
      <c r="H480" s="1" t="str">
        <f t="shared" si="15"/>
        <v>----</v>
      </c>
      <c r="I480" s="4">
        <v>1</v>
      </c>
    </row>
    <row r="481" spans="1:9" ht="18.75" x14ac:dyDescent="0.3">
      <c r="A481" s="11">
        <v>480</v>
      </c>
      <c r="B481" s="46" t="s">
        <v>598</v>
      </c>
      <c r="C481" s="99">
        <v>106130038</v>
      </c>
      <c r="D481" s="47" t="s">
        <v>279</v>
      </c>
      <c r="E481" s="89" t="s">
        <v>563</v>
      </c>
      <c r="F481" s="11">
        <f t="shared" si="14"/>
        <v>0.2</v>
      </c>
      <c r="G481" s="9"/>
      <c r="H481" s="1" t="str">
        <f t="shared" si="15"/>
        <v>----</v>
      </c>
      <c r="I481" s="4">
        <v>1</v>
      </c>
    </row>
    <row r="482" spans="1:9" ht="18.75" x14ac:dyDescent="0.3">
      <c r="A482" s="11">
        <v>481</v>
      </c>
      <c r="B482" s="46" t="s">
        <v>312</v>
      </c>
      <c r="C482" s="99">
        <v>106130086</v>
      </c>
      <c r="D482" s="47" t="s">
        <v>313</v>
      </c>
      <c r="E482" s="89" t="s">
        <v>564</v>
      </c>
      <c r="F482" s="11">
        <f t="shared" si="14"/>
        <v>0.3</v>
      </c>
      <c r="G482" s="9"/>
      <c r="H482" s="1" t="str">
        <f t="shared" si="15"/>
        <v>----</v>
      </c>
      <c r="I482" s="4">
        <v>1</v>
      </c>
    </row>
    <row r="483" spans="1:9" ht="18.75" x14ac:dyDescent="0.3">
      <c r="A483" s="11">
        <v>482</v>
      </c>
      <c r="B483" s="46" t="s">
        <v>599</v>
      </c>
      <c r="C483" s="99">
        <v>106130110</v>
      </c>
      <c r="D483" s="47" t="s">
        <v>313</v>
      </c>
      <c r="E483" s="89" t="s">
        <v>563</v>
      </c>
      <c r="F483" s="11">
        <f t="shared" si="14"/>
        <v>0.2</v>
      </c>
      <c r="G483" s="9"/>
      <c r="H483" s="1" t="str">
        <f t="shared" si="15"/>
        <v>----</v>
      </c>
      <c r="I483" s="4">
        <v>1</v>
      </c>
    </row>
    <row r="484" spans="1:9" ht="18.75" x14ac:dyDescent="0.3">
      <c r="A484" s="11">
        <v>483</v>
      </c>
      <c r="B484" s="46" t="s">
        <v>487</v>
      </c>
      <c r="C484" s="99">
        <v>106130090</v>
      </c>
      <c r="D484" s="47" t="s">
        <v>313</v>
      </c>
      <c r="E484" s="89" t="s">
        <v>563</v>
      </c>
      <c r="F484" s="11">
        <f t="shared" si="14"/>
        <v>0.2</v>
      </c>
      <c r="G484" s="9"/>
      <c r="H484" s="1" t="str">
        <f t="shared" si="15"/>
        <v>----</v>
      </c>
      <c r="I484" s="4">
        <v>1</v>
      </c>
    </row>
    <row r="485" spans="1:9" ht="18.75" x14ac:dyDescent="0.3">
      <c r="A485" s="11">
        <v>484</v>
      </c>
      <c r="B485" s="46" t="s">
        <v>208</v>
      </c>
      <c r="C485" s="99">
        <v>106130154</v>
      </c>
      <c r="D485" s="47" t="s">
        <v>209</v>
      </c>
      <c r="E485" s="89" t="s">
        <v>564</v>
      </c>
      <c r="F485" s="11">
        <f t="shared" si="14"/>
        <v>0.3</v>
      </c>
      <c r="G485" s="9"/>
      <c r="H485" s="1" t="str">
        <f t="shared" si="15"/>
        <v>----</v>
      </c>
      <c r="I485" s="4">
        <v>1</v>
      </c>
    </row>
    <row r="486" spans="1:9" ht="18.75" x14ac:dyDescent="0.3">
      <c r="A486" s="11">
        <v>485</v>
      </c>
      <c r="B486" s="46" t="s">
        <v>360</v>
      </c>
      <c r="C486" s="99">
        <v>106130187</v>
      </c>
      <c r="D486" s="47" t="s">
        <v>209</v>
      </c>
      <c r="E486" s="89" t="s">
        <v>563</v>
      </c>
      <c r="F486" s="11">
        <f t="shared" si="14"/>
        <v>0.2</v>
      </c>
      <c r="G486" s="9"/>
      <c r="H486" s="1" t="str">
        <f t="shared" si="15"/>
        <v>----</v>
      </c>
      <c r="I486" s="4">
        <v>1</v>
      </c>
    </row>
    <row r="487" spans="1:9" ht="18.75" x14ac:dyDescent="0.3">
      <c r="A487" s="11">
        <v>486</v>
      </c>
      <c r="B487" s="46" t="s">
        <v>600</v>
      </c>
      <c r="C487" s="99">
        <v>106130185</v>
      </c>
      <c r="D487" s="47" t="s">
        <v>209</v>
      </c>
      <c r="E487" s="89" t="s">
        <v>563</v>
      </c>
      <c r="F487" s="11">
        <f t="shared" si="14"/>
        <v>0.2</v>
      </c>
      <c r="G487" s="9"/>
      <c r="H487" s="1" t="str">
        <f t="shared" si="15"/>
        <v>----</v>
      </c>
      <c r="I487" s="4">
        <v>1</v>
      </c>
    </row>
    <row r="488" spans="1:9" ht="18.75" x14ac:dyDescent="0.3">
      <c r="A488" s="11">
        <v>487</v>
      </c>
      <c r="B488" s="46" t="s">
        <v>2674</v>
      </c>
      <c r="C488" s="99">
        <v>106140035</v>
      </c>
      <c r="D488" s="47" t="s">
        <v>1971</v>
      </c>
      <c r="E488" s="89" t="s">
        <v>564</v>
      </c>
      <c r="F488" s="11">
        <f t="shared" si="14"/>
        <v>0.3</v>
      </c>
      <c r="G488" s="9"/>
      <c r="H488" s="1" t="str">
        <f t="shared" si="15"/>
        <v>----</v>
      </c>
      <c r="I488" s="4">
        <v>1</v>
      </c>
    </row>
    <row r="489" spans="1:9" ht="18.75" x14ac:dyDescent="0.3">
      <c r="A489" s="11">
        <v>488</v>
      </c>
      <c r="B489" s="46" t="s">
        <v>958</v>
      </c>
      <c r="C489" s="99">
        <v>106140030</v>
      </c>
      <c r="D489" s="47" t="s">
        <v>1971</v>
      </c>
      <c r="E489" s="89" t="s">
        <v>563</v>
      </c>
      <c r="F489" s="11">
        <f t="shared" si="14"/>
        <v>0.2</v>
      </c>
      <c r="G489" s="9"/>
      <c r="H489" s="1" t="str">
        <f t="shared" si="15"/>
        <v>----</v>
      </c>
      <c r="I489" s="4">
        <v>1</v>
      </c>
    </row>
    <row r="490" spans="1:9" ht="18.75" x14ac:dyDescent="0.3">
      <c r="A490" s="11">
        <v>489</v>
      </c>
      <c r="B490" s="46" t="s">
        <v>2675</v>
      </c>
      <c r="C490" s="99">
        <v>106140067</v>
      </c>
      <c r="D490" s="47" t="s">
        <v>1971</v>
      </c>
      <c r="E490" s="89" t="s">
        <v>563</v>
      </c>
      <c r="F490" s="11">
        <f t="shared" si="14"/>
        <v>0.2</v>
      </c>
      <c r="G490" s="9"/>
      <c r="H490" s="1" t="str">
        <f t="shared" si="15"/>
        <v>----</v>
      </c>
      <c r="I490" s="4">
        <v>1</v>
      </c>
    </row>
    <row r="491" spans="1:9" ht="18.75" x14ac:dyDescent="0.3">
      <c r="A491" s="11">
        <v>490</v>
      </c>
      <c r="B491" s="46" t="s">
        <v>2676</v>
      </c>
      <c r="C491" s="99">
        <v>106140097</v>
      </c>
      <c r="D491" s="47" t="s">
        <v>1958</v>
      </c>
      <c r="E491" s="89" t="s">
        <v>564</v>
      </c>
      <c r="F491" s="11">
        <f t="shared" si="14"/>
        <v>0.3</v>
      </c>
      <c r="G491" s="9"/>
      <c r="H491" s="1" t="str">
        <f t="shared" si="15"/>
        <v>----</v>
      </c>
      <c r="I491" s="4">
        <v>1</v>
      </c>
    </row>
    <row r="492" spans="1:9" ht="18.75" x14ac:dyDescent="0.3">
      <c r="A492" s="11">
        <v>491</v>
      </c>
      <c r="B492" s="46" t="s">
        <v>446</v>
      </c>
      <c r="C492" s="99">
        <v>106140088</v>
      </c>
      <c r="D492" s="47" t="s">
        <v>1958</v>
      </c>
      <c r="E492" s="89" t="s">
        <v>563</v>
      </c>
      <c r="F492" s="11">
        <f t="shared" si="14"/>
        <v>0.2</v>
      </c>
      <c r="G492" s="9"/>
      <c r="H492" s="1" t="str">
        <f t="shared" si="15"/>
        <v>----</v>
      </c>
      <c r="I492" s="4">
        <v>1</v>
      </c>
    </row>
    <row r="493" spans="1:9" ht="18.75" x14ac:dyDescent="0.3">
      <c r="A493" s="11">
        <v>492</v>
      </c>
      <c r="B493" s="46" t="s">
        <v>2677</v>
      </c>
      <c r="C493" s="99">
        <v>106140133</v>
      </c>
      <c r="D493" s="47" t="s">
        <v>1958</v>
      </c>
      <c r="E493" s="89" t="s">
        <v>563</v>
      </c>
      <c r="F493" s="11">
        <f t="shared" si="14"/>
        <v>0.2</v>
      </c>
      <c r="G493" s="9"/>
      <c r="H493" s="1" t="str">
        <f t="shared" si="15"/>
        <v>----</v>
      </c>
      <c r="I493" s="4">
        <v>1</v>
      </c>
    </row>
    <row r="494" spans="1:9" ht="18.75" x14ac:dyDescent="0.3">
      <c r="A494" s="11">
        <v>493</v>
      </c>
      <c r="B494" s="46" t="s">
        <v>2678</v>
      </c>
      <c r="C494" s="99">
        <v>106140168</v>
      </c>
      <c r="D494" s="47" t="s">
        <v>1961</v>
      </c>
      <c r="E494" s="89" t="s">
        <v>564</v>
      </c>
      <c r="F494" s="11">
        <f t="shared" si="14"/>
        <v>0.3</v>
      </c>
      <c r="G494" s="9"/>
      <c r="H494" s="1" t="str">
        <f t="shared" si="15"/>
        <v>----</v>
      </c>
      <c r="I494" s="4">
        <v>1</v>
      </c>
    </row>
    <row r="495" spans="1:9" ht="18.75" x14ac:dyDescent="0.3">
      <c r="A495" s="11">
        <v>494</v>
      </c>
      <c r="B495" s="46" t="s">
        <v>269</v>
      </c>
      <c r="C495" s="99">
        <v>106140190</v>
      </c>
      <c r="D495" s="47" t="s">
        <v>1961</v>
      </c>
      <c r="E495" s="89" t="s">
        <v>563</v>
      </c>
      <c r="F495" s="11">
        <f t="shared" si="14"/>
        <v>0.2</v>
      </c>
      <c r="G495" s="9"/>
      <c r="H495" s="1" t="str">
        <f t="shared" si="15"/>
        <v>----</v>
      </c>
      <c r="I495" s="4">
        <v>1</v>
      </c>
    </row>
    <row r="496" spans="1:9" ht="18.75" x14ac:dyDescent="0.3">
      <c r="A496" s="11">
        <v>495</v>
      </c>
      <c r="B496" s="46" t="s">
        <v>2679</v>
      </c>
      <c r="C496" s="99">
        <v>106140174</v>
      </c>
      <c r="D496" s="47" t="s">
        <v>1961</v>
      </c>
      <c r="E496" s="89" t="s">
        <v>563</v>
      </c>
      <c r="F496" s="11">
        <f t="shared" si="14"/>
        <v>0.2</v>
      </c>
      <c r="G496" s="9"/>
      <c r="H496" s="1" t="str">
        <f t="shared" si="15"/>
        <v>----</v>
      </c>
      <c r="I496" s="4">
        <v>1</v>
      </c>
    </row>
    <row r="497" spans="1:9" ht="18.75" x14ac:dyDescent="0.3">
      <c r="A497" s="11">
        <v>496</v>
      </c>
      <c r="B497" s="14" t="s">
        <v>601</v>
      </c>
      <c r="C497" s="100">
        <v>110110202</v>
      </c>
      <c r="D497" s="11" t="s">
        <v>214</v>
      </c>
      <c r="E497" s="77" t="s">
        <v>523</v>
      </c>
      <c r="F497" s="11">
        <f t="shared" si="14"/>
        <v>0.3</v>
      </c>
      <c r="G497" s="9"/>
      <c r="H497" s="1" t="str">
        <f t="shared" si="15"/>
        <v>----</v>
      </c>
      <c r="I497" s="4">
        <v>1</v>
      </c>
    </row>
    <row r="498" spans="1:9" ht="18.75" x14ac:dyDescent="0.3">
      <c r="A498" s="11">
        <v>497</v>
      </c>
      <c r="B498" s="14" t="s">
        <v>521</v>
      </c>
      <c r="C498" s="100">
        <v>110110180</v>
      </c>
      <c r="D498" s="11" t="s">
        <v>214</v>
      </c>
      <c r="E498" s="77" t="s">
        <v>489</v>
      </c>
      <c r="F498" s="11">
        <f t="shared" si="14"/>
        <v>0.3</v>
      </c>
      <c r="G498" s="9"/>
      <c r="H498" s="1" t="str">
        <f t="shared" si="15"/>
        <v>----</v>
      </c>
      <c r="I498" s="4">
        <v>1</v>
      </c>
    </row>
    <row r="499" spans="1:9" ht="18.75" x14ac:dyDescent="0.3">
      <c r="A499" s="11">
        <v>498</v>
      </c>
      <c r="B499" s="48" t="s">
        <v>2680</v>
      </c>
      <c r="C499" s="100">
        <v>121140091</v>
      </c>
      <c r="D499" s="11" t="s">
        <v>2120</v>
      </c>
      <c r="E499" s="77" t="s">
        <v>490</v>
      </c>
      <c r="F499" s="11">
        <f t="shared" si="14"/>
        <v>0.2</v>
      </c>
      <c r="G499" s="9"/>
      <c r="H499" s="1" t="str">
        <f t="shared" si="15"/>
        <v>----</v>
      </c>
      <c r="I499" s="4">
        <v>1</v>
      </c>
    </row>
    <row r="500" spans="1:9" ht="18.75" x14ac:dyDescent="0.3">
      <c r="A500" s="11">
        <v>499</v>
      </c>
      <c r="B500" s="14" t="s">
        <v>2681</v>
      </c>
      <c r="C500" s="100">
        <v>121130017</v>
      </c>
      <c r="D500" s="11" t="s">
        <v>134</v>
      </c>
      <c r="E500" s="77" t="s">
        <v>489</v>
      </c>
      <c r="F500" s="11">
        <f t="shared" si="14"/>
        <v>0.3</v>
      </c>
      <c r="G500" s="9"/>
      <c r="H500" s="1" t="str">
        <f t="shared" si="15"/>
        <v>----</v>
      </c>
      <c r="I500" s="4">
        <v>1</v>
      </c>
    </row>
    <row r="501" spans="1:9" ht="18.75" x14ac:dyDescent="0.3">
      <c r="A501" s="11">
        <v>500</v>
      </c>
      <c r="B501" s="14" t="s">
        <v>2682</v>
      </c>
      <c r="C501" s="100">
        <v>121130030</v>
      </c>
      <c r="D501" s="11" t="s">
        <v>134</v>
      </c>
      <c r="E501" s="77" t="s">
        <v>499</v>
      </c>
      <c r="F501" s="11">
        <f t="shared" si="14"/>
        <v>0.2</v>
      </c>
      <c r="G501" s="9"/>
      <c r="H501" s="1" t="str">
        <f t="shared" si="15"/>
        <v>----</v>
      </c>
      <c r="I501" s="4">
        <v>1</v>
      </c>
    </row>
    <row r="502" spans="1:9" ht="18.75" x14ac:dyDescent="0.3">
      <c r="A502" s="11">
        <v>501</v>
      </c>
      <c r="B502" s="14" t="s">
        <v>562</v>
      </c>
      <c r="C502" s="100">
        <v>121130118</v>
      </c>
      <c r="D502" s="11" t="s">
        <v>199</v>
      </c>
      <c r="E502" s="77" t="s">
        <v>489</v>
      </c>
      <c r="F502" s="11">
        <f t="shared" si="14"/>
        <v>0.3</v>
      </c>
      <c r="G502" s="9"/>
      <c r="H502" s="1" t="str">
        <f t="shared" si="15"/>
        <v>----</v>
      </c>
      <c r="I502" s="4">
        <v>1</v>
      </c>
    </row>
    <row r="503" spans="1:9" ht="18.75" x14ac:dyDescent="0.3">
      <c r="A503" s="11">
        <v>502</v>
      </c>
      <c r="B503" s="14" t="s">
        <v>191</v>
      </c>
      <c r="C503" s="100">
        <v>110110132</v>
      </c>
      <c r="D503" s="11" t="s">
        <v>214</v>
      </c>
      <c r="E503" s="77" t="s">
        <v>499</v>
      </c>
      <c r="F503" s="11">
        <f t="shared" si="14"/>
        <v>0.2</v>
      </c>
      <c r="G503" s="9"/>
      <c r="H503" s="1" t="str">
        <f t="shared" si="15"/>
        <v>----</v>
      </c>
      <c r="I503" s="4">
        <v>1</v>
      </c>
    </row>
    <row r="504" spans="1:9" ht="18.75" x14ac:dyDescent="0.3">
      <c r="A504" s="11">
        <v>503</v>
      </c>
      <c r="B504" s="14" t="s">
        <v>2683</v>
      </c>
      <c r="C504" s="100">
        <v>121140046</v>
      </c>
      <c r="D504" s="11" t="s">
        <v>2118</v>
      </c>
      <c r="E504" s="77" t="s">
        <v>499</v>
      </c>
      <c r="F504" s="11">
        <f t="shared" si="14"/>
        <v>0.2</v>
      </c>
      <c r="G504" s="9"/>
      <c r="H504" s="1" t="str">
        <f t="shared" si="15"/>
        <v>----</v>
      </c>
      <c r="I504" s="4">
        <v>1</v>
      </c>
    </row>
    <row r="505" spans="1:9" ht="18.75" x14ac:dyDescent="0.3">
      <c r="A505" s="11">
        <v>504</v>
      </c>
      <c r="B505" s="14" t="s">
        <v>2684</v>
      </c>
      <c r="C505" s="100">
        <v>121140023</v>
      </c>
      <c r="D505" s="11" t="s">
        <v>2118</v>
      </c>
      <c r="E505" s="77" t="s">
        <v>499</v>
      </c>
      <c r="F505" s="11">
        <f t="shared" si="14"/>
        <v>0.2</v>
      </c>
      <c r="G505" s="9"/>
      <c r="H505" s="1" t="str">
        <f t="shared" si="15"/>
        <v>----</v>
      </c>
      <c r="I505" s="4">
        <v>1</v>
      </c>
    </row>
    <row r="506" spans="1:9" ht="18.75" x14ac:dyDescent="0.3">
      <c r="A506" s="11">
        <v>505</v>
      </c>
      <c r="B506" s="14" t="s">
        <v>932</v>
      </c>
      <c r="C506" s="100">
        <v>121120016</v>
      </c>
      <c r="D506" s="11" t="s">
        <v>229</v>
      </c>
      <c r="E506" s="77" t="s">
        <v>499</v>
      </c>
      <c r="F506" s="11">
        <f t="shared" si="14"/>
        <v>0.2</v>
      </c>
      <c r="G506" s="9"/>
      <c r="H506" s="1" t="str">
        <f t="shared" si="15"/>
        <v>----</v>
      </c>
      <c r="I506" s="4">
        <v>1</v>
      </c>
    </row>
    <row r="507" spans="1:9" ht="18.75" x14ac:dyDescent="0.3">
      <c r="A507" s="11">
        <v>506</v>
      </c>
      <c r="B507" s="14" t="s">
        <v>2685</v>
      </c>
      <c r="C507" s="100">
        <v>121120044</v>
      </c>
      <c r="D507" s="11" t="s">
        <v>229</v>
      </c>
      <c r="E507" s="77" t="s">
        <v>499</v>
      </c>
      <c r="F507" s="11">
        <f t="shared" si="14"/>
        <v>0.2</v>
      </c>
      <c r="G507" s="9"/>
      <c r="H507" s="1" t="str">
        <f t="shared" si="15"/>
        <v>----</v>
      </c>
      <c r="I507" s="4">
        <v>1</v>
      </c>
    </row>
    <row r="508" spans="1:9" ht="18.75" x14ac:dyDescent="0.3">
      <c r="A508" s="11">
        <v>507</v>
      </c>
      <c r="B508" s="48" t="s">
        <v>294</v>
      </c>
      <c r="C508" s="100">
        <v>110242101162</v>
      </c>
      <c r="D508" s="11" t="s">
        <v>256</v>
      </c>
      <c r="E508" s="77" t="s">
        <v>489</v>
      </c>
      <c r="F508" s="11">
        <f t="shared" si="14"/>
        <v>0.3</v>
      </c>
      <c r="G508" s="9"/>
      <c r="H508" s="1" t="str">
        <f t="shared" si="15"/>
        <v>----</v>
      </c>
      <c r="I508" s="4">
        <v>1</v>
      </c>
    </row>
    <row r="509" spans="1:9" ht="18.75" x14ac:dyDescent="0.3">
      <c r="A509" s="11">
        <v>508</v>
      </c>
      <c r="B509" s="48" t="s">
        <v>2686</v>
      </c>
      <c r="C509" s="100">
        <v>110242101129</v>
      </c>
      <c r="D509" s="11" t="s">
        <v>256</v>
      </c>
      <c r="E509" s="77" t="s">
        <v>490</v>
      </c>
      <c r="F509" s="11">
        <f t="shared" si="14"/>
        <v>0.2</v>
      </c>
      <c r="G509" s="9"/>
      <c r="H509" s="1" t="str">
        <f t="shared" si="15"/>
        <v>----</v>
      </c>
      <c r="I509" s="4">
        <v>1</v>
      </c>
    </row>
    <row r="510" spans="1:9" ht="18.75" x14ac:dyDescent="0.3">
      <c r="A510" s="11">
        <v>509</v>
      </c>
      <c r="B510" s="48" t="s">
        <v>2687</v>
      </c>
      <c r="C510" s="100">
        <v>110241101157</v>
      </c>
      <c r="D510" s="11" t="s">
        <v>108</v>
      </c>
      <c r="E510" s="77" t="s">
        <v>489</v>
      </c>
      <c r="F510" s="11">
        <f t="shared" si="14"/>
        <v>0.3</v>
      </c>
      <c r="G510" s="9"/>
      <c r="H510" s="1" t="str">
        <f t="shared" si="15"/>
        <v>----</v>
      </c>
      <c r="I510" s="4">
        <v>1</v>
      </c>
    </row>
    <row r="511" spans="1:9" ht="18.75" x14ac:dyDescent="0.3">
      <c r="A511" s="11">
        <v>510</v>
      </c>
      <c r="B511" s="48" t="s">
        <v>2688</v>
      </c>
      <c r="C511" s="100">
        <v>110241101165</v>
      </c>
      <c r="D511" s="11" t="s">
        <v>108</v>
      </c>
      <c r="E511" s="77" t="s">
        <v>490</v>
      </c>
      <c r="F511" s="11">
        <f t="shared" si="14"/>
        <v>0.2</v>
      </c>
      <c r="G511" s="9"/>
      <c r="H511" s="1" t="str">
        <f t="shared" si="15"/>
        <v>----</v>
      </c>
      <c r="I511" s="4">
        <v>1</v>
      </c>
    </row>
    <row r="512" spans="1:9" ht="18.75" x14ac:dyDescent="0.3">
      <c r="A512" s="11">
        <v>511</v>
      </c>
      <c r="B512" s="48" t="s">
        <v>520</v>
      </c>
      <c r="C512" s="100">
        <v>110110115</v>
      </c>
      <c r="D512" s="11" t="s">
        <v>214</v>
      </c>
      <c r="E512" s="77" t="s">
        <v>490</v>
      </c>
      <c r="F512" s="11">
        <f t="shared" si="14"/>
        <v>0.2</v>
      </c>
      <c r="G512" s="9"/>
      <c r="H512" s="1" t="str">
        <f t="shared" si="15"/>
        <v>----</v>
      </c>
      <c r="I512" s="4">
        <v>1</v>
      </c>
    </row>
    <row r="513" spans="1:9" ht="18.75" x14ac:dyDescent="0.3">
      <c r="A513" s="11">
        <v>512</v>
      </c>
      <c r="B513" s="48" t="s">
        <v>2689</v>
      </c>
      <c r="C513" s="100">
        <v>121120053</v>
      </c>
      <c r="D513" s="11" t="s">
        <v>229</v>
      </c>
      <c r="E513" s="77" t="s">
        <v>489</v>
      </c>
      <c r="F513" s="11">
        <f t="shared" si="14"/>
        <v>0.3</v>
      </c>
      <c r="G513" s="9"/>
      <c r="H513" s="1" t="str">
        <f t="shared" si="15"/>
        <v>----</v>
      </c>
      <c r="I513" s="4">
        <v>1</v>
      </c>
    </row>
    <row r="514" spans="1:9" ht="18.75" x14ac:dyDescent="0.3">
      <c r="A514" s="11">
        <v>513</v>
      </c>
      <c r="B514" s="48" t="s">
        <v>2690</v>
      </c>
      <c r="C514" s="100">
        <v>121130058</v>
      </c>
      <c r="D514" s="11" t="s">
        <v>134</v>
      </c>
      <c r="E514" s="77" t="s">
        <v>490</v>
      </c>
      <c r="F514" s="11">
        <f t="shared" si="14"/>
        <v>0.2</v>
      </c>
      <c r="G514" s="9"/>
      <c r="H514" s="1" t="str">
        <f t="shared" si="15"/>
        <v>----</v>
      </c>
      <c r="I514" s="4">
        <v>1</v>
      </c>
    </row>
    <row r="515" spans="1:9" ht="18.75" x14ac:dyDescent="0.3">
      <c r="A515" s="11">
        <v>514</v>
      </c>
      <c r="B515" s="48" t="s">
        <v>407</v>
      </c>
      <c r="C515" s="100">
        <v>121130098</v>
      </c>
      <c r="D515" s="11" t="s">
        <v>199</v>
      </c>
      <c r="E515" s="77" t="s">
        <v>490</v>
      </c>
      <c r="F515" s="11">
        <f t="shared" ref="F515:F578" si="16">IF(E515="UV ĐT",0.3,0)+IF(E515="UV HSV",0.3,0)+IF(E515="PBT LCĐ",0.3,0)+IF(E515="UV LCĐ",0.2,0)+IF(E515="GK 0.3",0.3,0)+IF(E515="GK 0.2",0.2,0)+IF(E515="BT CĐ",0.3,0)+IF(E515="PBT CĐ",0.2,0)+IF(E515="LT", 0.3, 0)+IF(E515="LP", 0.2,0)+IF(E515="CN CLB",0.2,0)+IF(E515="CN DĐ",0.2,0)+IF(E515="TĐXK",0.3,0)+IF(E515="PĐXK",0.2,0)+IF(E515="TB ĐD",0.3,0)+IF(E515="PB ĐD",0.2,0)+IF(E515="ĐT ĐTQ",0.3,0)+IF(E515="ĐP ĐTQ",0.2,0)</f>
        <v>0.2</v>
      </c>
      <c r="G515" s="9"/>
      <c r="H515" s="1" t="str">
        <f t="shared" ref="H515:H578" si="17">IF(C515=C516,"Trùng","----")</f>
        <v>----</v>
      </c>
      <c r="I515" s="4">
        <v>1</v>
      </c>
    </row>
    <row r="516" spans="1:9" ht="18.75" x14ac:dyDescent="0.3">
      <c r="A516" s="11">
        <v>515</v>
      </c>
      <c r="B516" s="48" t="s">
        <v>2117</v>
      </c>
      <c r="C516" s="100">
        <v>121140067</v>
      </c>
      <c r="D516" s="11" t="s">
        <v>2118</v>
      </c>
      <c r="E516" s="77" t="s">
        <v>489</v>
      </c>
      <c r="F516" s="11">
        <f t="shared" si="16"/>
        <v>0.3</v>
      </c>
      <c r="G516" s="9"/>
      <c r="H516" s="1" t="str">
        <f t="shared" si="17"/>
        <v>----</v>
      </c>
      <c r="I516" s="4">
        <v>1</v>
      </c>
    </row>
    <row r="517" spans="1:9" ht="18.75" x14ac:dyDescent="0.3">
      <c r="A517" s="11">
        <v>516</v>
      </c>
      <c r="B517" s="48" t="s">
        <v>2138</v>
      </c>
      <c r="C517" s="100">
        <v>121140044</v>
      </c>
      <c r="D517" s="11" t="s">
        <v>2118</v>
      </c>
      <c r="E517" s="77" t="s">
        <v>490</v>
      </c>
      <c r="F517" s="11">
        <f t="shared" si="16"/>
        <v>0.2</v>
      </c>
      <c r="G517" s="9"/>
      <c r="H517" s="1" t="str">
        <f t="shared" si="17"/>
        <v>----</v>
      </c>
      <c r="I517" s="4">
        <v>1</v>
      </c>
    </row>
    <row r="518" spans="1:9" ht="18.75" x14ac:dyDescent="0.3">
      <c r="A518" s="11">
        <v>517</v>
      </c>
      <c r="B518" s="48" t="s">
        <v>2691</v>
      </c>
      <c r="C518" s="100">
        <v>121140089</v>
      </c>
      <c r="D518" s="11" t="s">
        <v>2120</v>
      </c>
      <c r="E518" s="77" t="s">
        <v>489</v>
      </c>
      <c r="F518" s="11">
        <f t="shared" si="16"/>
        <v>0.3</v>
      </c>
      <c r="G518" s="9"/>
      <c r="H518" s="1" t="str">
        <f t="shared" si="17"/>
        <v>----</v>
      </c>
      <c r="I518" s="4">
        <v>1</v>
      </c>
    </row>
    <row r="519" spans="1:9" ht="18.75" x14ac:dyDescent="0.3">
      <c r="A519" s="11">
        <v>518</v>
      </c>
      <c r="B519" s="49" t="s">
        <v>2692</v>
      </c>
      <c r="C519" s="15">
        <v>110241101161</v>
      </c>
      <c r="D519" s="11" t="s">
        <v>108</v>
      </c>
      <c r="E519" s="77" t="s">
        <v>564</v>
      </c>
      <c r="F519" s="11">
        <f t="shared" si="16"/>
        <v>0.3</v>
      </c>
      <c r="G519" s="9"/>
      <c r="H519" s="1" t="str">
        <f t="shared" si="17"/>
        <v>----</v>
      </c>
      <c r="I519" s="4">
        <v>1</v>
      </c>
    </row>
    <row r="520" spans="1:9" ht="18.75" x14ac:dyDescent="0.3">
      <c r="A520" s="11">
        <v>519</v>
      </c>
      <c r="B520" s="14" t="s">
        <v>488</v>
      </c>
      <c r="C520" s="15">
        <v>110242101143</v>
      </c>
      <c r="D520" s="11" t="s">
        <v>256</v>
      </c>
      <c r="E520" s="77" t="s">
        <v>564</v>
      </c>
      <c r="F520" s="11">
        <f t="shared" si="16"/>
        <v>0.3</v>
      </c>
      <c r="G520" s="9"/>
      <c r="H520" s="1" t="str">
        <f t="shared" si="17"/>
        <v>----</v>
      </c>
      <c r="I520" s="4">
        <v>1</v>
      </c>
    </row>
    <row r="521" spans="1:9" ht="18.75" x14ac:dyDescent="0.3">
      <c r="A521" s="11">
        <v>520</v>
      </c>
      <c r="B521" s="14" t="s">
        <v>2693</v>
      </c>
      <c r="C521" s="15">
        <v>110241101126</v>
      </c>
      <c r="D521" s="11" t="s">
        <v>108</v>
      </c>
      <c r="E521" s="77" t="s">
        <v>564</v>
      </c>
      <c r="F521" s="11">
        <f t="shared" si="16"/>
        <v>0.3</v>
      </c>
      <c r="G521" s="9"/>
      <c r="H521" s="1" t="str">
        <f t="shared" si="17"/>
        <v>----</v>
      </c>
      <c r="I521" s="4">
        <v>1</v>
      </c>
    </row>
    <row r="522" spans="1:9" ht="18.75" x14ac:dyDescent="0.3">
      <c r="A522" s="11">
        <v>521</v>
      </c>
      <c r="B522" s="14" t="s">
        <v>2694</v>
      </c>
      <c r="C522" s="15">
        <v>110241101142</v>
      </c>
      <c r="D522" s="11" t="s">
        <v>108</v>
      </c>
      <c r="E522" s="77" t="s">
        <v>564</v>
      </c>
      <c r="F522" s="11">
        <f t="shared" si="16"/>
        <v>0.3</v>
      </c>
      <c r="G522" s="9"/>
      <c r="H522" s="1" t="str">
        <f t="shared" si="17"/>
        <v>----</v>
      </c>
      <c r="I522" s="4">
        <v>1</v>
      </c>
    </row>
    <row r="523" spans="1:9" ht="18.75" x14ac:dyDescent="0.3">
      <c r="A523" s="11">
        <v>522</v>
      </c>
      <c r="B523" s="14" t="s">
        <v>582</v>
      </c>
      <c r="C523" s="15">
        <v>110242101156</v>
      </c>
      <c r="D523" s="11" t="s">
        <v>256</v>
      </c>
      <c r="E523" s="77" t="s">
        <v>564</v>
      </c>
      <c r="F523" s="11">
        <f t="shared" si="16"/>
        <v>0.3</v>
      </c>
      <c r="G523" s="9"/>
      <c r="H523" s="1" t="str">
        <f t="shared" si="17"/>
        <v>----</v>
      </c>
      <c r="I523" s="4">
        <v>1</v>
      </c>
    </row>
    <row r="524" spans="1:9" ht="18.75" x14ac:dyDescent="0.3">
      <c r="A524" s="11">
        <v>523</v>
      </c>
      <c r="B524" s="14" t="s">
        <v>583</v>
      </c>
      <c r="C524" s="101">
        <v>110242101133</v>
      </c>
      <c r="D524" s="11" t="s">
        <v>256</v>
      </c>
      <c r="E524" s="77" t="s">
        <v>564</v>
      </c>
      <c r="F524" s="11">
        <f t="shared" si="16"/>
        <v>0.3</v>
      </c>
      <c r="G524" s="9"/>
      <c r="H524" s="1" t="str">
        <f t="shared" si="17"/>
        <v>----</v>
      </c>
      <c r="I524" s="4">
        <v>1</v>
      </c>
    </row>
    <row r="525" spans="1:9" ht="18.75" x14ac:dyDescent="0.3">
      <c r="A525" s="11">
        <v>524</v>
      </c>
      <c r="B525" s="14" t="s">
        <v>795</v>
      </c>
      <c r="C525" s="101">
        <v>110110152</v>
      </c>
      <c r="D525" s="11" t="s">
        <v>214</v>
      </c>
      <c r="E525" s="77" t="s">
        <v>564</v>
      </c>
      <c r="F525" s="11">
        <f t="shared" si="16"/>
        <v>0.3</v>
      </c>
      <c r="G525" s="9"/>
      <c r="H525" s="1" t="str">
        <f t="shared" si="17"/>
        <v>----</v>
      </c>
      <c r="I525" s="4">
        <v>1</v>
      </c>
    </row>
    <row r="526" spans="1:9" ht="18.75" x14ac:dyDescent="0.3">
      <c r="A526" s="11">
        <v>525</v>
      </c>
      <c r="B526" s="14" t="s">
        <v>159</v>
      </c>
      <c r="C526" s="101">
        <v>110110163</v>
      </c>
      <c r="D526" s="11" t="s">
        <v>214</v>
      </c>
      <c r="E526" s="77" t="s">
        <v>563</v>
      </c>
      <c r="F526" s="11">
        <f t="shared" si="16"/>
        <v>0.2</v>
      </c>
      <c r="G526" s="9"/>
      <c r="H526" s="1" t="str">
        <f t="shared" si="17"/>
        <v>----</v>
      </c>
      <c r="I526" s="4">
        <v>1</v>
      </c>
    </row>
    <row r="527" spans="1:9" ht="18.75" x14ac:dyDescent="0.3">
      <c r="A527" s="11">
        <v>526</v>
      </c>
      <c r="B527" s="14" t="s">
        <v>1065</v>
      </c>
      <c r="C527" s="101">
        <v>110110119</v>
      </c>
      <c r="D527" s="11" t="s">
        <v>214</v>
      </c>
      <c r="E527" s="77" t="s">
        <v>563</v>
      </c>
      <c r="F527" s="11">
        <f t="shared" si="16"/>
        <v>0.2</v>
      </c>
      <c r="G527" s="9"/>
      <c r="H527" s="1" t="str">
        <f t="shared" si="17"/>
        <v>----</v>
      </c>
      <c r="I527" s="4">
        <v>1</v>
      </c>
    </row>
    <row r="528" spans="1:9" ht="18.75" x14ac:dyDescent="0.3">
      <c r="A528" s="11">
        <v>527</v>
      </c>
      <c r="B528" s="14" t="s">
        <v>2695</v>
      </c>
      <c r="C528" s="15">
        <v>121120005</v>
      </c>
      <c r="D528" s="11" t="s">
        <v>229</v>
      </c>
      <c r="E528" s="77" t="s">
        <v>564</v>
      </c>
      <c r="F528" s="11">
        <f t="shared" si="16"/>
        <v>0.3</v>
      </c>
      <c r="G528" s="9"/>
      <c r="H528" s="1" t="str">
        <f t="shared" si="17"/>
        <v>----</v>
      </c>
      <c r="I528" s="4">
        <v>1</v>
      </c>
    </row>
    <row r="529" spans="1:9" ht="18.75" x14ac:dyDescent="0.3">
      <c r="A529" s="11">
        <v>528</v>
      </c>
      <c r="B529" s="14" t="s">
        <v>949</v>
      </c>
      <c r="C529" s="15">
        <v>121120023</v>
      </c>
      <c r="D529" s="11" t="s">
        <v>229</v>
      </c>
      <c r="E529" s="77" t="s">
        <v>563</v>
      </c>
      <c r="F529" s="11">
        <f t="shared" si="16"/>
        <v>0.2</v>
      </c>
      <c r="G529" s="9"/>
      <c r="H529" s="1" t="str">
        <f t="shared" si="17"/>
        <v>----</v>
      </c>
      <c r="I529" s="4">
        <v>1</v>
      </c>
    </row>
    <row r="530" spans="1:9" ht="18.75" x14ac:dyDescent="0.3">
      <c r="A530" s="11">
        <v>529</v>
      </c>
      <c r="B530" s="14" t="s">
        <v>2128</v>
      </c>
      <c r="C530" s="15">
        <v>121120025</v>
      </c>
      <c r="D530" s="11" t="s">
        <v>229</v>
      </c>
      <c r="E530" s="77" t="s">
        <v>563</v>
      </c>
      <c r="F530" s="11">
        <f t="shared" si="16"/>
        <v>0.2</v>
      </c>
      <c r="G530" s="9"/>
      <c r="H530" s="1" t="str">
        <f t="shared" si="17"/>
        <v>----</v>
      </c>
      <c r="I530" s="4">
        <v>1</v>
      </c>
    </row>
    <row r="531" spans="1:9" ht="18.75" x14ac:dyDescent="0.3">
      <c r="A531" s="11">
        <v>530</v>
      </c>
      <c r="B531" s="14" t="s">
        <v>939</v>
      </c>
      <c r="C531" s="101">
        <v>121130051</v>
      </c>
      <c r="D531" s="11" t="s">
        <v>134</v>
      </c>
      <c r="E531" s="77" t="s">
        <v>564</v>
      </c>
      <c r="F531" s="11">
        <f t="shared" si="16"/>
        <v>0.3</v>
      </c>
      <c r="G531" s="9"/>
      <c r="H531" s="1" t="str">
        <f t="shared" si="17"/>
        <v>----</v>
      </c>
      <c r="I531" s="4">
        <v>1</v>
      </c>
    </row>
    <row r="532" spans="1:9" ht="18.75" x14ac:dyDescent="0.3">
      <c r="A532" s="11">
        <v>531</v>
      </c>
      <c r="B532" s="14" t="s">
        <v>2696</v>
      </c>
      <c r="C532" s="101">
        <v>121130062</v>
      </c>
      <c r="D532" s="11" t="s">
        <v>134</v>
      </c>
      <c r="E532" s="77" t="s">
        <v>563</v>
      </c>
      <c r="F532" s="11">
        <f t="shared" si="16"/>
        <v>0.2</v>
      </c>
      <c r="G532" s="9"/>
      <c r="H532" s="1" t="str">
        <f t="shared" si="17"/>
        <v>----</v>
      </c>
      <c r="I532" s="4">
        <v>1</v>
      </c>
    </row>
    <row r="533" spans="1:9" ht="18.75" x14ac:dyDescent="0.3">
      <c r="A533" s="11">
        <v>532</v>
      </c>
      <c r="B533" s="14" t="s">
        <v>2697</v>
      </c>
      <c r="C533" s="101">
        <v>121113024</v>
      </c>
      <c r="D533" s="11" t="s">
        <v>134</v>
      </c>
      <c r="E533" s="77" t="s">
        <v>563</v>
      </c>
      <c r="F533" s="11">
        <f t="shared" si="16"/>
        <v>0.2</v>
      </c>
      <c r="G533" s="9"/>
      <c r="H533" s="1" t="str">
        <f t="shared" si="17"/>
        <v>----</v>
      </c>
      <c r="I533" s="4">
        <v>1</v>
      </c>
    </row>
    <row r="534" spans="1:9" ht="18.75" x14ac:dyDescent="0.3">
      <c r="A534" s="11">
        <v>533</v>
      </c>
      <c r="B534" s="14" t="s">
        <v>584</v>
      </c>
      <c r="C534" s="101">
        <v>121130067</v>
      </c>
      <c r="D534" s="11" t="s">
        <v>199</v>
      </c>
      <c r="E534" s="77" t="s">
        <v>564</v>
      </c>
      <c r="F534" s="11">
        <f t="shared" si="16"/>
        <v>0.3</v>
      </c>
      <c r="G534" s="9"/>
      <c r="H534" s="1" t="str">
        <f t="shared" si="17"/>
        <v>----</v>
      </c>
      <c r="I534" s="4">
        <v>1</v>
      </c>
    </row>
    <row r="535" spans="1:9" ht="18.75" x14ac:dyDescent="0.3">
      <c r="A535" s="11">
        <v>534</v>
      </c>
      <c r="B535" s="14" t="s">
        <v>462</v>
      </c>
      <c r="C535" s="101">
        <v>121130096</v>
      </c>
      <c r="D535" s="11" t="s">
        <v>199</v>
      </c>
      <c r="E535" s="77" t="s">
        <v>563</v>
      </c>
      <c r="F535" s="11">
        <f t="shared" si="16"/>
        <v>0.2</v>
      </c>
      <c r="G535" s="9"/>
      <c r="H535" s="1" t="str">
        <f t="shared" si="17"/>
        <v>----</v>
      </c>
      <c r="I535" s="4">
        <v>1</v>
      </c>
    </row>
    <row r="536" spans="1:9" ht="18.75" x14ac:dyDescent="0.3">
      <c r="A536" s="11">
        <v>535</v>
      </c>
      <c r="B536" s="14" t="s">
        <v>2698</v>
      </c>
      <c r="C536" s="101">
        <v>121130062</v>
      </c>
      <c r="D536" s="11" t="s">
        <v>199</v>
      </c>
      <c r="E536" s="77" t="s">
        <v>563</v>
      </c>
      <c r="F536" s="11">
        <f t="shared" si="16"/>
        <v>0.2</v>
      </c>
      <c r="G536" s="9"/>
      <c r="H536" s="1" t="str">
        <f t="shared" si="17"/>
        <v>----</v>
      </c>
      <c r="I536" s="4">
        <v>1</v>
      </c>
    </row>
    <row r="537" spans="1:9" ht="18.75" x14ac:dyDescent="0.3">
      <c r="A537" s="11">
        <v>536</v>
      </c>
      <c r="B537" s="14" t="s">
        <v>2136</v>
      </c>
      <c r="C537" s="101">
        <v>121140113</v>
      </c>
      <c r="D537" s="11" t="s">
        <v>2120</v>
      </c>
      <c r="E537" s="77" t="s">
        <v>564</v>
      </c>
      <c r="F537" s="11">
        <f t="shared" si="16"/>
        <v>0.3</v>
      </c>
      <c r="G537" s="9"/>
      <c r="H537" s="1" t="str">
        <f t="shared" si="17"/>
        <v>----</v>
      </c>
      <c r="I537" s="4">
        <v>1</v>
      </c>
    </row>
    <row r="538" spans="1:9" ht="18.75" x14ac:dyDescent="0.3">
      <c r="A538" s="11">
        <v>537</v>
      </c>
      <c r="B538" s="14" t="s">
        <v>2122</v>
      </c>
      <c r="C538" s="101">
        <v>121140095</v>
      </c>
      <c r="D538" s="11" t="s">
        <v>2120</v>
      </c>
      <c r="E538" s="77" t="s">
        <v>563</v>
      </c>
      <c r="F538" s="11">
        <f t="shared" si="16"/>
        <v>0.2</v>
      </c>
      <c r="G538" s="9"/>
      <c r="H538" s="1" t="str">
        <f t="shared" si="17"/>
        <v>----</v>
      </c>
      <c r="I538" s="4">
        <v>1</v>
      </c>
    </row>
    <row r="539" spans="1:9" ht="18.75" x14ac:dyDescent="0.3">
      <c r="A539" s="11">
        <v>538</v>
      </c>
      <c r="B539" s="14" t="s">
        <v>2699</v>
      </c>
      <c r="C539" s="101">
        <v>121140076</v>
      </c>
      <c r="D539" s="11" t="s">
        <v>2120</v>
      </c>
      <c r="E539" s="77" t="s">
        <v>563</v>
      </c>
      <c r="F539" s="11">
        <f t="shared" si="16"/>
        <v>0.2</v>
      </c>
      <c r="G539" s="9"/>
      <c r="H539" s="1" t="str">
        <f t="shared" si="17"/>
        <v>----</v>
      </c>
      <c r="I539" s="4">
        <v>1</v>
      </c>
    </row>
    <row r="540" spans="1:9" ht="18.75" x14ac:dyDescent="0.3">
      <c r="A540" s="11">
        <v>539</v>
      </c>
      <c r="B540" s="14" t="s">
        <v>2130</v>
      </c>
      <c r="C540" s="101">
        <v>121140021</v>
      </c>
      <c r="D540" s="11" t="s">
        <v>2118</v>
      </c>
      <c r="E540" s="77" t="s">
        <v>564</v>
      </c>
      <c r="F540" s="11">
        <f t="shared" si="16"/>
        <v>0.3</v>
      </c>
      <c r="G540" s="9"/>
      <c r="H540" s="1" t="str">
        <f t="shared" si="17"/>
        <v>----</v>
      </c>
      <c r="I540" s="4">
        <v>1</v>
      </c>
    </row>
    <row r="541" spans="1:9" ht="18.75" x14ac:dyDescent="0.3">
      <c r="A541" s="11">
        <v>540</v>
      </c>
      <c r="B541" s="14" t="s">
        <v>2700</v>
      </c>
      <c r="C541" s="101">
        <v>121140033</v>
      </c>
      <c r="D541" s="11" t="s">
        <v>2118</v>
      </c>
      <c r="E541" s="77" t="s">
        <v>563</v>
      </c>
      <c r="F541" s="11">
        <f t="shared" si="16"/>
        <v>0.2</v>
      </c>
      <c r="G541" s="9"/>
      <c r="H541" s="1" t="str">
        <f t="shared" si="17"/>
        <v>----</v>
      </c>
      <c r="I541" s="4">
        <v>1</v>
      </c>
    </row>
    <row r="542" spans="1:9" ht="18.75" x14ac:dyDescent="0.3">
      <c r="A542" s="11">
        <v>541</v>
      </c>
      <c r="B542" s="14" t="s">
        <v>2701</v>
      </c>
      <c r="C542" s="101">
        <v>121140005</v>
      </c>
      <c r="D542" s="11" t="s">
        <v>2118</v>
      </c>
      <c r="E542" s="77" t="s">
        <v>563</v>
      </c>
      <c r="F542" s="11">
        <f t="shared" si="16"/>
        <v>0.2</v>
      </c>
      <c r="G542" s="9"/>
      <c r="H542" s="1" t="str">
        <f t="shared" si="17"/>
        <v>----</v>
      </c>
      <c r="I542" s="4">
        <v>1</v>
      </c>
    </row>
    <row r="543" spans="1:9" ht="18.75" x14ac:dyDescent="0.3">
      <c r="A543" s="11">
        <v>542</v>
      </c>
      <c r="B543" s="14" t="s">
        <v>2172</v>
      </c>
      <c r="C543" s="51">
        <v>117140008</v>
      </c>
      <c r="D543" s="11" t="s">
        <v>2144</v>
      </c>
      <c r="E543" s="77" t="s">
        <v>489</v>
      </c>
      <c r="F543" s="11">
        <f t="shared" si="16"/>
        <v>0.3</v>
      </c>
      <c r="G543" s="9"/>
      <c r="H543" s="1" t="str">
        <f t="shared" si="17"/>
        <v>----</v>
      </c>
      <c r="I543" s="4">
        <v>1</v>
      </c>
    </row>
    <row r="544" spans="1:9" ht="18.75" x14ac:dyDescent="0.3">
      <c r="A544" s="11">
        <v>543</v>
      </c>
      <c r="B544" s="14" t="s">
        <v>2702</v>
      </c>
      <c r="C544" s="51">
        <v>117140029</v>
      </c>
      <c r="D544" s="11" t="s">
        <v>2144</v>
      </c>
      <c r="E544" s="77" t="s">
        <v>490</v>
      </c>
      <c r="F544" s="11">
        <f t="shared" si="16"/>
        <v>0.2</v>
      </c>
      <c r="G544" s="9"/>
      <c r="H544" s="1" t="str">
        <f t="shared" si="17"/>
        <v>----</v>
      </c>
      <c r="I544" s="4">
        <v>1</v>
      </c>
    </row>
    <row r="545" spans="1:9" ht="18.75" x14ac:dyDescent="0.3">
      <c r="A545" s="11">
        <v>544</v>
      </c>
      <c r="B545" s="14" t="s">
        <v>2703</v>
      </c>
      <c r="C545" s="51">
        <v>117140021</v>
      </c>
      <c r="D545" s="11" t="s">
        <v>2144</v>
      </c>
      <c r="E545" s="77" t="s">
        <v>490</v>
      </c>
      <c r="F545" s="11">
        <f t="shared" si="16"/>
        <v>0.2</v>
      </c>
      <c r="G545" s="9"/>
      <c r="H545" s="1" t="str">
        <f t="shared" si="17"/>
        <v>----</v>
      </c>
      <c r="I545" s="4">
        <v>1</v>
      </c>
    </row>
    <row r="546" spans="1:9" ht="18.75" x14ac:dyDescent="0.3">
      <c r="A546" s="11">
        <v>545</v>
      </c>
      <c r="B546" s="14" t="s">
        <v>2704</v>
      </c>
      <c r="C546" s="51">
        <v>117140079</v>
      </c>
      <c r="D546" s="11" t="s">
        <v>2154</v>
      </c>
      <c r="E546" s="77" t="s">
        <v>489</v>
      </c>
      <c r="F546" s="11">
        <f t="shared" si="16"/>
        <v>0.3</v>
      </c>
      <c r="G546" s="9"/>
      <c r="H546" s="1" t="str">
        <f t="shared" si="17"/>
        <v>----</v>
      </c>
      <c r="I546" s="4">
        <v>1</v>
      </c>
    </row>
    <row r="547" spans="1:9" ht="18.75" x14ac:dyDescent="0.3">
      <c r="A547" s="11">
        <v>546</v>
      </c>
      <c r="B547" s="14" t="s">
        <v>2705</v>
      </c>
      <c r="C547" s="51">
        <v>117140102</v>
      </c>
      <c r="D547" s="11" t="s">
        <v>2154</v>
      </c>
      <c r="E547" s="77" t="s">
        <v>490</v>
      </c>
      <c r="F547" s="11">
        <f t="shared" si="16"/>
        <v>0.2</v>
      </c>
      <c r="G547" s="9"/>
      <c r="H547" s="1" t="str">
        <f t="shared" si="17"/>
        <v>----</v>
      </c>
      <c r="I547" s="4">
        <v>1</v>
      </c>
    </row>
    <row r="548" spans="1:9" ht="18.75" x14ac:dyDescent="0.3">
      <c r="A548" s="11">
        <v>547</v>
      </c>
      <c r="B548" s="14" t="s">
        <v>2706</v>
      </c>
      <c r="C548" s="51">
        <v>117140119</v>
      </c>
      <c r="D548" s="11" t="s">
        <v>2154</v>
      </c>
      <c r="E548" s="77" t="s">
        <v>490</v>
      </c>
      <c r="F548" s="11">
        <f t="shared" si="16"/>
        <v>0.2</v>
      </c>
      <c r="G548" s="9"/>
      <c r="H548" s="1" t="str">
        <f t="shared" si="17"/>
        <v>----</v>
      </c>
      <c r="I548" s="4">
        <v>1</v>
      </c>
    </row>
    <row r="549" spans="1:9" ht="18.75" x14ac:dyDescent="0.3">
      <c r="A549" s="11">
        <v>548</v>
      </c>
      <c r="B549" s="14" t="s">
        <v>495</v>
      </c>
      <c r="C549" s="51">
        <v>117130084</v>
      </c>
      <c r="D549" s="11" t="s">
        <v>70</v>
      </c>
      <c r="E549" s="77" t="s">
        <v>499</v>
      </c>
      <c r="F549" s="11">
        <f t="shared" si="16"/>
        <v>0.2</v>
      </c>
      <c r="G549" s="9"/>
      <c r="H549" s="1" t="str">
        <f t="shared" si="17"/>
        <v>----</v>
      </c>
      <c r="I549" s="4">
        <v>1</v>
      </c>
    </row>
    <row r="550" spans="1:9" ht="18.75" x14ac:dyDescent="0.3">
      <c r="A550" s="11">
        <v>549</v>
      </c>
      <c r="B550" s="14" t="s">
        <v>2178</v>
      </c>
      <c r="C550" s="51">
        <v>117130128</v>
      </c>
      <c r="D550" s="11" t="s">
        <v>70</v>
      </c>
      <c r="E550" s="77" t="s">
        <v>499</v>
      </c>
      <c r="F550" s="11">
        <f t="shared" si="16"/>
        <v>0.2</v>
      </c>
      <c r="G550" s="9"/>
      <c r="H550" s="1" t="str">
        <f t="shared" si="17"/>
        <v>----</v>
      </c>
      <c r="I550" s="4">
        <v>1</v>
      </c>
    </row>
    <row r="551" spans="1:9" ht="18.75" x14ac:dyDescent="0.3">
      <c r="A551" s="11">
        <v>550</v>
      </c>
      <c r="B551" s="14" t="s">
        <v>2143</v>
      </c>
      <c r="C551" s="51">
        <v>117130124</v>
      </c>
      <c r="D551" s="11" t="s">
        <v>70</v>
      </c>
      <c r="E551" s="77" t="s">
        <v>499</v>
      </c>
      <c r="F551" s="11">
        <f t="shared" si="16"/>
        <v>0.2</v>
      </c>
      <c r="G551" s="9"/>
      <c r="H551" s="1" t="str">
        <f t="shared" si="17"/>
        <v>----</v>
      </c>
      <c r="I551" s="4">
        <v>1</v>
      </c>
    </row>
    <row r="552" spans="1:9" ht="18.75" x14ac:dyDescent="0.3">
      <c r="A552" s="11">
        <v>551</v>
      </c>
      <c r="B552" s="14" t="s">
        <v>1668</v>
      </c>
      <c r="C552" s="51">
        <v>117130106</v>
      </c>
      <c r="D552" s="11" t="s">
        <v>70</v>
      </c>
      <c r="E552" s="77" t="s">
        <v>499</v>
      </c>
      <c r="F552" s="11">
        <f t="shared" si="16"/>
        <v>0.2</v>
      </c>
      <c r="G552" s="9"/>
      <c r="H552" s="1" t="str">
        <f t="shared" si="17"/>
        <v>----</v>
      </c>
      <c r="I552" s="4">
        <v>1</v>
      </c>
    </row>
    <row r="553" spans="1:9" ht="18.75" x14ac:dyDescent="0.3">
      <c r="A553" s="11">
        <v>552</v>
      </c>
      <c r="B553" s="14" t="s">
        <v>69</v>
      </c>
      <c r="C553" s="51">
        <v>117130103</v>
      </c>
      <c r="D553" s="11" t="s">
        <v>70</v>
      </c>
      <c r="E553" s="77" t="s">
        <v>489</v>
      </c>
      <c r="F553" s="11">
        <f t="shared" si="16"/>
        <v>0.3</v>
      </c>
      <c r="G553" s="9"/>
      <c r="H553" s="1" t="str">
        <f t="shared" si="17"/>
        <v>----</v>
      </c>
      <c r="I553" s="4">
        <v>1</v>
      </c>
    </row>
    <row r="554" spans="1:9" ht="18.75" x14ac:dyDescent="0.3">
      <c r="A554" s="11">
        <v>553</v>
      </c>
      <c r="B554" s="14" t="s">
        <v>2707</v>
      </c>
      <c r="C554" s="51">
        <v>117130146</v>
      </c>
      <c r="D554" s="11" t="s">
        <v>70</v>
      </c>
      <c r="E554" s="77" t="s">
        <v>490</v>
      </c>
      <c r="F554" s="11">
        <f t="shared" si="16"/>
        <v>0.2</v>
      </c>
      <c r="G554" s="9"/>
      <c r="H554" s="1" t="str">
        <f t="shared" si="17"/>
        <v>----</v>
      </c>
      <c r="I554" s="4">
        <v>1</v>
      </c>
    </row>
    <row r="555" spans="1:9" ht="18.75" x14ac:dyDescent="0.3">
      <c r="A555" s="11">
        <v>554</v>
      </c>
      <c r="B555" s="14" t="s">
        <v>2708</v>
      </c>
      <c r="C555" s="51">
        <v>117130061</v>
      </c>
      <c r="D555" s="11" t="s">
        <v>295</v>
      </c>
      <c r="E555" s="77" t="s">
        <v>489</v>
      </c>
      <c r="F555" s="11">
        <f t="shared" si="16"/>
        <v>0.3</v>
      </c>
      <c r="G555" s="9"/>
      <c r="H555" s="1" t="str">
        <f t="shared" si="17"/>
        <v>----</v>
      </c>
      <c r="I555" s="4">
        <v>1</v>
      </c>
    </row>
    <row r="556" spans="1:9" ht="18.75" x14ac:dyDescent="0.3">
      <c r="A556" s="11">
        <v>555</v>
      </c>
      <c r="B556" s="14" t="s">
        <v>2152</v>
      </c>
      <c r="C556" s="51">
        <v>117130069</v>
      </c>
      <c r="D556" s="11" t="s">
        <v>295</v>
      </c>
      <c r="E556" s="77" t="s">
        <v>490</v>
      </c>
      <c r="F556" s="11">
        <f t="shared" si="16"/>
        <v>0.2</v>
      </c>
      <c r="G556" s="9"/>
      <c r="H556" s="1" t="str">
        <f t="shared" si="17"/>
        <v>----</v>
      </c>
      <c r="I556" s="4">
        <v>1</v>
      </c>
    </row>
    <row r="557" spans="1:9" ht="18.75" x14ac:dyDescent="0.3">
      <c r="A557" s="11">
        <v>556</v>
      </c>
      <c r="B557" s="14" t="s">
        <v>2709</v>
      </c>
      <c r="C557" s="51">
        <v>117130072</v>
      </c>
      <c r="D557" s="11" t="s">
        <v>295</v>
      </c>
      <c r="E557" s="77" t="s">
        <v>490</v>
      </c>
      <c r="F557" s="11">
        <f t="shared" si="16"/>
        <v>0.2</v>
      </c>
      <c r="G557" s="9"/>
      <c r="H557" s="1" t="str">
        <f t="shared" si="17"/>
        <v>----</v>
      </c>
      <c r="I557" s="4">
        <v>1</v>
      </c>
    </row>
    <row r="558" spans="1:9" ht="18.75" x14ac:dyDescent="0.3">
      <c r="A558" s="11">
        <v>557</v>
      </c>
      <c r="B558" s="14" t="s">
        <v>970</v>
      </c>
      <c r="C558" s="51">
        <v>117130019</v>
      </c>
      <c r="D558" s="11" t="s">
        <v>295</v>
      </c>
      <c r="E558" s="77" t="s">
        <v>499</v>
      </c>
      <c r="F558" s="11">
        <f t="shared" si="16"/>
        <v>0.2</v>
      </c>
      <c r="G558" s="9"/>
      <c r="H558" s="1" t="str">
        <f t="shared" si="17"/>
        <v>----</v>
      </c>
      <c r="I558" s="4">
        <v>1</v>
      </c>
    </row>
    <row r="559" spans="1:9" ht="18.75" x14ac:dyDescent="0.3">
      <c r="A559" s="11">
        <v>558</v>
      </c>
      <c r="B559" s="14" t="s">
        <v>492</v>
      </c>
      <c r="C559" s="51">
        <v>117130014</v>
      </c>
      <c r="D559" s="11" t="s">
        <v>295</v>
      </c>
      <c r="E559" s="77" t="s">
        <v>499</v>
      </c>
      <c r="F559" s="11">
        <f t="shared" si="16"/>
        <v>0.2</v>
      </c>
      <c r="G559" s="9"/>
      <c r="H559" s="1" t="str">
        <f t="shared" si="17"/>
        <v>----</v>
      </c>
      <c r="I559" s="4">
        <v>1</v>
      </c>
    </row>
    <row r="560" spans="1:9" ht="18.75" x14ac:dyDescent="0.3">
      <c r="A560" s="11">
        <v>559</v>
      </c>
      <c r="B560" s="14" t="s">
        <v>501</v>
      </c>
      <c r="C560" s="51">
        <v>117120151</v>
      </c>
      <c r="D560" s="11" t="s">
        <v>92</v>
      </c>
      <c r="E560" s="77" t="s">
        <v>491</v>
      </c>
      <c r="F560" s="11">
        <f t="shared" si="16"/>
        <v>0.3</v>
      </c>
      <c r="G560" s="9"/>
      <c r="H560" s="1" t="str">
        <f t="shared" si="17"/>
        <v>----</v>
      </c>
      <c r="I560" s="4">
        <v>1</v>
      </c>
    </row>
    <row r="561" spans="1:9" ht="18.75" x14ac:dyDescent="0.3">
      <c r="A561" s="11">
        <v>560</v>
      </c>
      <c r="B561" s="14" t="s">
        <v>2161</v>
      </c>
      <c r="C561" s="51">
        <v>117120156</v>
      </c>
      <c r="D561" s="11" t="s">
        <v>92</v>
      </c>
      <c r="E561" s="77" t="s">
        <v>499</v>
      </c>
      <c r="F561" s="11">
        <f t="shared" si="16"/>
        <v>0.2</v>
      </c>
      <c r="G561" s="9"/>
      <c r="H561" s="1" t="str">
        <f t="shared" si="17"/>
        <v>----</v>
      </c>
      <c r="I561" s="4">
        <v>1</v>
      </c>
    </row>
    <row r="562" spans="1:9" ht="18.75" x14ac:dyDescent="0.3">
      <c r="A562" s="11">
        <v>561</v>
      </c>
      <c r="B562" s="14" t="s">
        <v>1406</v>
      </c>
      <c r="C562" s="51">
        <v>117120121</v>
      </c>
      <c r="D562" s="11" t="s">
        <v>92</v>
      </c>
      <c r="E562" s="77" t="s">
        <v>499</v>
      </c>
      <c r="F562" s="11">
        <f t="shared" si="16"/>
        <v>0.2</v>
      </c>
      <c r="G562" s="9"/>
      <c r="H562" s="1" t="str">
        <f t="shared" si="17"/>
        <v>----</v>
      </c>
      <c r="I562" s="4">
        <v>1</v>
      </c>
    </row>
    <row r="563" spans="1:9" ht="18.75" x14ac:dyDescent="0.3">
      <c r="A563" s="11">
        <v>562</v>
      </c>
      <c r="B563" s="14" t="s">
        <v>498</v>
      </c>
      <c r="C563" s="51">
        <v>117120157</v>
      </c>
      <c r="D563" s="11" t="s">
        <v>92</v>
      </c>
      <c r="E563" s="77" t="s">
        <v>499</v>
      </c>
      <c r="F563" s="11">
        <f t="shared" si="16"/>
        <v>0.2</v>
      </c>
      <c r="G563" s="9"/>
      <c r="H563" s="1" t="str">
        <f t="shared" si="17"/>
        <v>----</v>
      </c>
      <c r="I563" s="4">
        <v>1</v>
      </c>
    </row>
    <row r="564" spans="1:9" ht="18.75" x14ac:dyDescent="0.3">
      <c r="A564" s="11">
        <v>563</v>
      </c>
      <c r="B564" s="14" t="s">
        <v>497</v>
      </c>
      <c r="C564" s="51">
        <v>117120168</v>
      </c>
      <c r="D564" s="11" t="s">
        <v>92</v>
      </c>
      <c r="E564" s="77" t="s">
        <v>489</v>
      </c>
      <c r="F564" s="11">
        <f t="shared" si="16"/>
        <v>0.3</v>
      </c>
      <c r="G564" s="9"/>
      <c r="H564" s="1" t="str">
        <f t="shared" si="17"/>
        <v>----</v>
      </c>
      <c r="I564" s="4">
        <v>1</v>
      </c>
    </row>
    <row r="565" spans="1:9" ht="18.75" x14ac:dyDescent="0.3">
      <c r="A565" s="11">
        <v>564</v>
      </c>
      <c r="B565" s="14" t="s">
        <v>2710</v>
      </c>
      <c r="C565" s="51">
        <v>117120135</v>
      </c>
      <c r="D565" s="11" t="s">
        <v>92</v>
      </c>
      <c r="E565" s="77" t="s">
        <v>490</v>
      </c>
      <c r="F565" s="11">
        <f t="shared" si="16"/>
        <v>0.2</v>
      </c>
      <c r="G565" s="9"/>
      <c r="H565" s="1" t="str">
        <f t="shared" si="17"/>
        <v>----</v>
      </c>
      <c r="I565" s="4">
        <v>1</v>
      </c>
    </row>
    <row r="566" spans="1:9" ht="18.75" x14ac:dyDescent="0.3">
      <c r="A566" s="11">
        <v>565</v>
      </c>
      <c r="B566" s="46" t="s">
        <v>500</v>
      </c>
      <c r="C566" s="51">
        <v>117120046</v>
      </c>
      <c r="D566" s="47" t="s">
        <v>189</v>
      </c>
      <c r="E566" s="89" t="s">
        <v>489</v>
      </c>
      <c r="F566" s="11">
        <f t="shared" si="16"/>
        <v>0.3</v>
      </c>
      <c r="G566" s="9"/>
      <c r="H566" s="1" t="str">
        <f t="shared" si="17"/>
        <v>----</v>
      </c>
      <c r="I566" s="4">
        <v>1</v>
      </c>
    </row>
    <row r="567" spans="1:9" ht="18.75" x14ac:dyDescent="0.3">
      <c r="A567" s="11">
        <v>566</v>
      </c>
      <c r="B567" s="46" t="s">
        <v>2711</v>
      </c>
      <c r="C567" s="51">
        <v>117120093</v>
      </c>
      <c r="D567" s="47" t="s">
        <v>189</v>
      </c>
      <c r="E567" s="89" t="s">
        <v>490</v>
      </c>
      <c r="F567" s="11">
        <f t="shared" si="16"/>
        <v>0.2</v>
      </c>
      <c r="G567" s="9"/>
      <c r="H567" s="1" t="str">
        <f t="shared" si="17"/>
        <v>----</v>
      </c>
      <c r="I567" s="4">
        <v>1</v>
      </c>
    </row>
    <row r="568" spans="1:9" ht="18.75" x14ac:dyDescent="0.3">
      <c r="A568" s="11">
        <v>567</v>
      </c>
      <c r="B568" s="46" t="s">
        <v>496</v>
      </c>
      <c r="C568" s="51">
        <v>117120058</v>
      </c>
      <c r="D568" s="47" t="s">
        <v>189</v>
      </c>
      <c r="E568" s="89" t="s">
        <v>490</v>
      </c>
      <c r="F568" s="11">
        <f t="shared" si="16"/>
        <v>0.2</v>
      </c>
      <c r="G568" s="9"/>
      <c r="H568" s="1" t="str">
        <f t="shared" si="17"/>
        <v>----</v>
      </c>
      <c r="I568" s="4">
        <v>1</v>
      </c>
    </row>
    <row r="569" spans="1:9" ht="18.75" x14ac:dyDescent="0.3">
      <c r="A569" s="11">
        <v>568</v>
      </c>
      <c r="B569" s="14" t="s">
        <v>395</v>
      </c>
      <c r="C569" s="51">
        <v>117110088</v>
      </c>
      <c r="D569" s="11" t="s">
        <v>278</v>
      </c>
      <c r="E569" s="77" t="s">
        <v>489</v>
      </c>
      <c r="F569" s="11">
        <f t="shared" si="16"/>
        <v>0.3</v>
      </c>
      <c r="G569" s="9"/>
      <c r="H569" s="1" t="str">
        <f t="shared" si="17"/>
        <v>----</v>
      </c>
      <c r="I569" s="4">
        <v>1</v>
      </c>
    </row>
    <row r="570" spans="1:9" ht="18.75" x14ac:dyDescent="0.3">
      <c r="A570" s="11">
        <v>569</v>
      </c>
      <c r="B570" s="14" t="s">
        <v>277</v>
      </c>
      <c r="C570" s="51">
        <v>117110064</v>
      </c>
      <c r="D570" s="11" t="s">
        <v>278</v>
      </c>
      <c r="E570" s="77" t="s">
        <v>490</v>
      </c>
      <c r="F570" s="11">
        <f t="shared" si="16"/>
        <v>0.2</v>
      </c>
      <c r="G570" s="9"/>
      <c r="H570" s="1" t="str">
        <f t="shared" si="17"/>
        <v>----</v>
      </c>
      <c r="I570" s="4">
        <v>1</v>
      </c>
    </row>
    <row r="571" spans="1:9" ht="18.75" x14ac:dyDescent="0.3">
      <c r="A571" s="11">
        <v>570</v>
      </c>
      <c r="B571" s="14" t="s">
        <v>375</v>
      </c>
      <c r="C571" s="51">
        <v>117110070</v>
      </c>
      <c r="D571" s="11" t="s">
        <v>278</v>
      </c>
      <c r="E571" s="77" t="s">
        <v>490</v>
      </c>
      <c r="F571" s="11">
        <f t="shared" si="16"/>
        <v>0.2</v>
      </c>
      <c r="G571" s="9"/>
      <c r="H571" s="1" t="str">
        <f t="shared" si="17"/>
        <v>----</v>
      </c>
      <c r="I571" s="4">
        <v>1</v>
      </c>
    </row>
    <row r="572" spans="1:9" ht="18.75" x14ac:dyDescent="0.3">
      <c r="A572" s="11">
        <v>571</v>
      </c>
      <c r="B572" s="14" t="s">
        <v>493</v>
      </c>
      <c r="C572" s="51">
        <v>117110155</v>
      </c>
      <c r="D572" s="11" t="s">
        <v>2712</v>
      </c>
      <c r="E572" s="77" t="s">
        <v>489</v>
      </c>
      <c r="F572" s="11">
        <f t="shared" si="16"/>
        <v>0.3</v>
      </c>
      <c r="G572" s="9"/>
      <c r="H572" s="1" t="str">
        <f t="shared" si="17"/>
        <v>----</v>
      </c>
      <c r="I572" s="4">
        <v>1</v>
      </c>
    </row>
    <row r="573" spans="1:9" ht="18.75" x14ac:dyDescent="0.3">
      <c r="A573" s="11">
        <v>572</v>
      </c>
      <c r="B573" s="14" t="s">
        <v>1107</v>
      </c>
      <c r="C573" s="51">
        <v>117110105</v>
      </c>
      <c r="D573" s="11" t="s">
        <v>2712</v>
      </c>
      <c r="E573" s="77" t="s">
        <v>490</v>
      </c>
      <c r="F573" s="11">
        <f t="shared" si="16"/>
        <v>0.2</v>
      </c>
      <c r="G573" s="9"/>
      <c r="H573" s="1" t="str">
        <f t="shared" si="17"/>
        <v>----</v>
      </c>
      <c r="I573" s="4">
        <v>1</v>
      </c>
    </row>
    <row r="574" spans="1:9" ht="18.75" x14ac:dyDescent="0.3">
      <c r="A574" s="11">
        <v>573</v>
      </c>
      <c r="B574" s="14" t="s">
        <v>1296</v>
      </c>
      <c r="C574" s="51">
        <v>117110113</v>
      </c>
      <c r="D574" s="11" t="s">
        <v>2712</v>
      </c>
      <c r="E574" s="77" t="s">
        <v>490</v>
      </c>
      <c r="F574" s="11">
        <f t="shared" si="16"/>
        <v>0.2</v>
      </c>
      <c r="G574" s="9"/>
      <c r="H574" s="1" t="str">
        <f t="shared" si="17"/>
        <v>----</v>
      </c>
      <c r="I574" s="4">
        <v>1</v>
      </c>
    </row>
    <row r="575" spans="1:9" ht="18.75" x14ac:dyDescent="0.3">
      <c r="A575" s="11">
        <v>574</v>
      </c>
      <c r="B575" s="14" t="s">
        <v>280</v>
      </c>
      <c r="C575" s="51">
        <v>117221101165</v>
      </c>
      <c r="D575" s="11" t="s">
        <v>73</v>
      </c>
      <c r="E575" s="77" t="s">
        <v>489</v>
      </c>
      <c r="F575" s="11">
        <f t="shared" si="16"/>
        <v>0.3</v>
      </c>
      <c r="G575" s="9"/>
      <c r="H575" s="1" t="str">
        <f t="shared" si="17"/>
        <v>----</v>
      </c>
      <c r="I575" s="4">
        <v>1</v>
      </c>
    </row>
    <row r="576" spans="1:9" ht="18.75" x14ac:dyDescent="0.3">
      <c r="A576" s="11">
        <v>575</v>
      </c>
      <c r="B576" s="14" t="s">
        <v>127</v>
      </c>
      <c r="C576" s="51">
        <v>117221101164</v>
      </c>
      <c r="D576" s="11" t="s">
        <v>73</v>
      </c>
      <c r="E576" s="77" t="s">
        <v>490</v>
      </c>
      <c r="F576" s="11">
        <f t="shared" si="16"/>
        <v>0.2</v>
      </c>
      <c r="G576" s="9"/>
      <c r="H576" s="1" t="str">
        <f t="shared" si="17"/>
        <v>----</v>
      </c>
      <c r="I576" s="4">
        <v>1</v>
      </c>
    </row>
    <row r="577" spans="1:9" ht="18.75" x14ac:dyDescent="0.3">
      <c r="A577" s="11">
        <v>576</v>
      </c>
      <c r="B577" s="14" t="s">
        <v>1506</v>
      </c>
      <c r="C577" s="51">
        <v>117151101141</v>
      </c>
      <c r="D577" s="11" t="s">
        <v>220</v>
      </c>
      <c r="E577" s="77" t="s">
        <v>489</v>
      </c>
      <c r="F577" s="11">
        <f t="shared" si="16"/>
        <v>0.3</v>
      </c>
      <c r="G577" s="9"/>
      <c r="H577" s="1" t="str">
        <f t="shared" si="17"/>
        <v>----</v>
      </c>
      <c r="I577" s="4">
        <v>1</v>
      </c>
    </row>
    <row r="578" spans="1:9" ht="18.75" x14ac:dyDescent="0.3">
      <c r="A578" s="11">
        <v>577</v>
      </c>
      <c r="B578" s="14" t="s">
        <v>76</v>
      </c>
      <c r="C578" s="51">
        <v>117151101150</v>
      </c>
      <c r="D578" s="11" t="s">
        <v>220</v>
      </c>
      <c r="E578" s="77" t="s">
        <v>490</v>
      </c>
      <c r="F578" s="11">
        <f t="shared" si="16"/>
        <v>0.2</v>
      </c>
      <c r="G578" s="9"/>
      <c r="H578" s="1" t="str">
        <f t="shared" si="17"/>
        <v>----</v>
      </c>
      <c r="I578" s="4">
        <v>1</v>
      </c>
    </row>
    <row r="579" spans="1:9" ht="18.75" x14ac:dyDescent="0.3">
      <c r="A579" s="11">
        <v>578</v>
      </c>
      <c r="B579" s="14" t="s">
        <v>317</v>
      </c>
      <c r="C579" s="51">
        <v>117151101176</v>
      </c>
      <c r="D579" s="11" t="s">
        <v>220</v>
      </c>
      <c r="E579" s="77" t="s">
        <v>490</v>
      </c>
      <c r="F579" s="11">
        <f t="shared" ref="F579:F642" si="18">IF(E579="UV ĐT",0.3,0)+IF(E579="UV HSV",0.3,0)+IF(E579="PBT LCĐ",0.3,0)+IF(E579="UV LCĐ",0.2,0)+IF(E579="GK 0.3",0.3,0)+IF(E579="GK 0.2",0.2,0)+IF(E579="BT CĐ",0.3,0)+IF(E579="PBT CĐ",0.2,0)+IF(E579="LT", 0.3, 0)+IF(E579="LP", 0.2,0)+IF(E579="CN CLB",0.2,0)+IF(E579="CN DĐ",0.2,0)+IF(E579="TĐXK",0.3,0)+IF(E579="PĐXK",0.2,0)+IF(E579="TB ĐD",0.3,0)+IF(E579="PB ĐD",0.2,0)+IF(E579="ĐT ĐTQ",0.3,0)+IF(E579="ĐP ĐTQ",0.2,0)</f>
        <v>0.2</v>
      </c>
      <c r="G579" s="9"/>
      <c r="H579" s="1" t="str">
        <f t="shared" ref="H579:H642" si="19">IF(C579=C580,"Trùng","----")</f>
        <v>----</v>
      </c>
      <c r="I579" s="4">
        <v>1</v>
      </c>
    </row>
    <row r="580" spans="1:9" ht="18.75" x14ac:dyDescent="0.3">
      <c r="A580" s="11">
        <v>579</v>
      </c>
      <c r="B580" s="14" t="s">
        <v>225</v>
      </c>
      <c r="C580" s="51">
        <v>117151101155</v>
      </c>
      <c r="D580" s="11" t="s">
        <v>220</v>
      </c>
      <c r="E580" s="77" t="s">
        <v>499</v>
      </c>
      <c r="F580" s="11">
        <f t="shared" si="18"/>
        <v>0.2</v>
      </c>
      <c r="G580" s="9"/>
      <c r="H580" s="1" t="str">
        <f t="shared" si="19"/>
        <v>----</v>
      </c>
      <c r="I580" s="4">
        <v>1</v>
      </c>
    </row>
    <row r="581" spans="1:9" ht="18.75" x14ac:dyDescent="0.3">
      <c r="A581" s="11">
        <v>580</v>
      </c>
      <c r="B581" s="52" t="s">
        <v>429</v>
      </c>
      <c r="C581" s="54" t="s">
        <v>2713</v>
      </c>
      <c r="D581" s="53" t="s">
        <v>185</v>
      </c>
      <c r="E581" s="83" t="s">
        <v>564</v>
      </c>
      <c r="F581" s="11">
        <f t="shared" si="18"/>
        <v>0.3</v>
      </c>
      <c r="G581" s="9"/>
      <c r="H581" s="1" t="str">
        <f t="shared" si="19"/>
        <v>----</v>
      </c>
      <c r="I581" s="4">
        <v>1</v>
      </c>
    </row>
    <row r="582" spans="1:9" ht="18.75" x14ac:dyDescent="0.3">
      <c r="A582" s="11">
        <v>581</v>
      </c>
      <c r="B582" s="52" t="s">
        <v>444</v>
      </c>
      <c r="C582" s="54" t="s">
        <v>2714</v>
      </c>
      <c r="D582" s="53" t="s">
        <v>185</v>
      </c>
      <c r="E582" s="83" t="s">
        <v>563</v>
      </c>
      <c r="F582" s="11">
        <f t="shared" si="18"/>
        <v>0.2</v>
      </c>
      <c r="G582" s="9"/>
      <c r="H582" s="1" t="str">
        <f t="shared" si="19"/>
        <v>----</v>
      </c>
      <c r="I582" s="4">
        <v>1</v>
      </c>
    </row>
    <row r="583" spans="1:9" ht="18.75" x14ac:dyDescent="0.3">
      <c r="A583" s="11">
        <v>582</v>
      </c>
      <c r="B583" s="52" t="s">
        <v>406</v>
      </c>
      <c r="C583" s="54" t="s">
        <v>2715</v>
      </c>
      <c r="D583" s="53" t="s">
        <v>185</v>
      </c>
      <c r="E583" s="83" t="s">
        <v>563</v>
      </c>
      <c r="F583" s="11">
        <f t="shared" si="18"/>
        <v>0.2</v>
      </c>
      <c r="G583" s="9"/>
      <c r="H583" s="1" t="str">
        <f t="shared" si="19"/>
        <v>----</v>
      </c>
      <c r="I583" s="4">
        <v>1</v>
      </c>
    </row>
    <row r="584" spans="1:9" ht="18.75" x14ac:dyDescent="0.3">
      <c r="A584" s="11">
        <v>583</v>
      </c>
      <c r="B584" s="52" t="s">
        <v>2716</v>
      </c>
      <c r="C584" s="54" t="s">
        <v>2714</v>
      </c>
      <c r="D584" s="53" t="s">
        <v>185</v>
      </c>
      <c r="E584" s="83" t="s">
        <v>581</v>
      </c>
      <c r="F584" s="11">
        <f t="shared" si="18"/>
        <v>0.3</v>
      </c>
      <c r="G584" s="9"/>
      <c r="H584" s="1" t="str">
        <f t="shared" si="19"/>
        <v>----</v>
      </c>
      <c r="I584" s="4">
        <v>1</v>
      </c>
    </row>
    <row r="585" spans="1:9" ht="18.75" x14ac:dyDescent="0.3">
      <c r="A585" s="11">
        <v>584</v>
      </c>
      <c r="B585" s="52" t="s">
        <v>541</v>
      </c>
      <c r="C585" s="54" t="s">
        <v>2717</v>
      </c>
      <c r="D585" s="53" t="s">
        <v>185</v>
      </c>
      <c r="E585" s="83" t="s">
        <v>489</v>
      </c>
      <c r="F585" s="11">
        <f t="shared" si="18"/>
        <v>0.3</v>
      </c>
      <c r="G585" s="9"/>
      <c r="H585" s="1" t="str">
        <f t="shared" si="19"/>
        <v>----</v>
      </c>
      <c r="I585" s="4">
        <v>1</v>
      </c>
    </row>
    <row r="586" spans="1:9" ht="18.75" x14ac:dyDescent="0.3">
      <c r="A586" s="11">
        <v>585</v>
      </c>
      <c r="B586" s="52" t="s">
        <v>2718</v>
      </c>
      <c r="C586" s="54" t="s">
        <v>2719</v>
      </c>
      <c r="D586" s="53" t="s">
        <v>185</v>
      </c>
      <c r="E586" s="83" t="s">
        <v>490</v>
      </c>
      <c r="F586" s="11">
        <f t="shared" si="18"/>
        <v>0.2</v>
      </c>
      <c r="G586" s="9"/>
      <c r="H586" s="1" t="str">
        <f t="shared" si="19"/>
        <v>----</v>
      </c>
      <c r="I586" s="4">
        <v>1</v>
      </c>
    </row>
    <row r="587" spans="1:9" ht="18.75" x14ac:dyDescent="0.3">
      <c r="A587" s="11">
        <v>586</v>
      </c>
      <c r="B587" s="52" t="s">
        <v>444</v>
      </c>
      <c r="C587" s="54" t="s">
        <v>2714</v>
      </c>
      <c r="D587" s="53" t="s">
        <v>185</v>
      </c>
      <c r="E587" s="83" t="s">
        <v>499</v>
      </c>
      <c r="F587" s="11">
        <f t="shared" si="18"/>
        <v>0.2</v>
      </c>
      <c r="G587" s="9"/>
      <c r="H587" s="1" t="str">
        <f t="shared" si="19"/>
        <v>----</v>
      </c>
      <c r="I587" s="4">
        <v>1</v>
      </c>
    </row>
    <row r="588" spans="1:9" ht="18.75" x14ac:dyDescent="0.3">
      <c r="A588" s="11">
        <v>587</v>
      </c>
      <c r="B588" s="52" t="s">
        <v>540</v>
      </c>
      <c r="C588" s="54" t="s">
        <v>2720</v>
      </c>
      <c r="D588" s="53" t="s">
        <v>185</v>
      </c>
      <c r="E588" s="83" t="s">
        <v>499</v>
      </c>
      <c r="F588" s="11">
        <f t="shared" si="18"/>
        <v>0.2</v>
      </c>
      <c r="G588" s="9"/>
      <c r="H588" s="1" t="str">
        <f t="shared" si="19"/>
        <v>----</v>
      </c>
      <c r="I588" s="4">
        <v>1</v>
      </c>
    </row>
    <row r="589" spans="1:9" ht="18.75" x14ac:dyDescent="0.3">
      <c r="A589" s="11">
        <v>588</v>
      </c>
      <c r="B589" s="52" t="s">
        <v>2721</v>
      </c>
      <c r="C589" s="54">
        <v>104162000000</v>
      </c>
      <c r="D589" s="53" t="s">
        <v>193</v>
      </c>
      <c r="E589" s="83" t="s">
        <v>564</v>
      </c>
      <c r="F589" s="11">
        <f t="shared" si="18"/>
        <v>0.3</v>
      </c>
      <c r="G589" s="9"/>
      <c r="H589" s="1" t="str">
        <f t="shared" si="19"/>
        <v>----</v>
      </c>
      <c r="I589" s="4">
        <v>1</v>
      </c>
    </row>
    <row r="590" spans="1:9" ht="18.75" x14ac:dyDescent="0.3">
      <c r="A590" s="11">
        <v>589</v>
      </c>
      <c r="B590" s="52" t="s">
        <v>2722</v>
      </c>
      <c r="C590" s="54">
        <v>104162101153</v>
      </c>
      <c r="D590" s="53" t="s">
        <v>193</v>
      </c>
      <c r="E590" s="83" t="s">
        <v>563</v>
      </c>
      <c r="F590" s="11">
        <f t="shared" si="18"/>
        <v>0.2</v>
      </c>
      <c r="G590" s="9"/>
      <c r="H590" s="1" t="str">
        <f t="shared" si="19"/>
        <v>----</v>
      </c>
      <c r="I590" s="4">
        <v>1</v>
      </c>
    </row>
    <row r="591" spans="1:9" ht="18.75" x14ac:dyDescent="0.3">
      <c r="A591" s="11">
        <v>590</v>
      </c>
      <c r="B591" s="52" t="s">
        <v>2723</v>
      </c>
      <c r="C591" s="54">
        <v>104162101146</v>
      </c>
      <c r="D591" s="53" t="s">
        <v>193</v>
      </c>
      <c r="E591" s="83" t="s">
        <v>563</v>
      </c>
      <c r="F591" s="11">
        <f t="shared" si="18"/>
        <v>0.2</v>
      </c>
      <c r="G591" s="9"/>
      <c r="H591" s="1" t="str">
        <f t="shared" si="19"/>
        <v>----</v>
      </c>
      <c r="I591" s="4">
        <v>1</v>
      </c>
    </row>
    <row r="592" spans="1:9" ht="18.75" x14ac:dyDescent="0.3">
      <c r="A592" s="11">
        <v>591</v>
      </c>
      <c r="B592" s="52" t="s">
        <v>2724</v>
      </c>
      <c r="C592" s="54">
        <v>104162101147</v>
      </c>
      <c r="D592" s="53" t="s">
        <v>193</v>
      </c>
      <c r="E592" s="83" t="s">
        <v>576</v>
      </c>
      <c r="F592" s="11">
        <f t="shared" si="18"/>
        <v>0.2</v>
      </c>
      <c r="G592" s="9"/>
      <c r="H592" s="1" t="str">
        <f t="shared" si="19"/>
        <v>----</v>
      </c>
      <c r="I592" s="4">
        <v>1</v>
      </c>
    </row>
    <row r="593" spans="1:9" s="132" customFormat="1" ht="18.75" x14ac:dyDescent="0.3">
      <c r="A593" s="11">
        <v>592</v>
      </c>
      <c r="B593" s="52" t="s">
        <v>2725</v>
      </c>
      <c r="C593" s="54">
        <v>104162101156</v>
      </c>
      <c r="D593" s="53" t="s">
        <v>193</v>
      </c>
      <c r="E593" s="83" t="s">
        <v>491</v>
      </c>
      <c r="F593" s="11">
        <f t="shared" si="18"/>
        <v>0.3</v>
      </c>
      <c r="G593" s="133"/>
      <c r="H593" s="1" t="str">
        <f t="shared" si="19"/>
        <v>----</v>
      </c>
      <c r="I593" s="132">
        <v>1</v>
      </c>
    </row>
    <row r="594" spans="1:9" s="132" customFormat="1" ht="18.75" x14ac:dyDescent="0.3">
      <c r="A594" s="11">
        <v>593</v>
      </c>
      <c r="B594" s="52" t="s">
        <v>2726</v>
      </c>
      <c r="C594" s="54">
        <v>104162101104</v>
      </c>
      <c r="D594" s="53" t="s">
        <v>193</v>
      </c>
      <c r="E594" s="83" t="s">
        <v>490</v>
      </c>
      <c r="F594" s="11">
        <f t="shared" si="18"/>
        <v>0.2</v>
      </c>
      <c r="G594" s="133"/>
      <c r="H594" s="1" t="str">
        <f t="shared" si="19"/>
        <v>----</v>
      </c>
      <c r="I594" s="132">
        <v>1</v>
      </c>
    </row>
    <row r="595" spans="1:9" ht="18.75" x14ac:dyDescent="0.3">
      <c r="A595" s="11">
        <v>594</v>
      </c>
      <c r="B595" s="52" t="s">
        <v>477</v>
      </c>
      <c r="C595" s="54">
        <v>104221101134</v>
      </c>
      <c r="D595" s="53" t="s">
        <v>222</v>
      </c>
      <c r="E595" s="83" t="s">
        <v>564</v>
      </c>
      <c r="F595" s="11">
        <f t="shared" si="18"/>
        <v>0.3</v>
      </c>
      <c r="G595" s="9"/>
      <c r="H595" s="1" t="str">
        <f t="shared" si="19"/>
        <v>----</v>
      </c>
      <c r="I595" s="4">
        <v>1</v>
      </c>
    </row>
    <row r="596" spans="1:9" ht="18.75" x14ac:dyDescent="0.3">
      <c r="A596" s="11">
        <v>595</v>
      </c>
      <c r="B596" s="52" t="s">
        <v>566</v>
      </c>
      <c r="C596" s="54">
        <v>104221101118</v>
      </c>
      <c r="D596" s="53" t="s">
        <v>222</v>
      </c>
      <c r="E596" s="83" t="s">
        <v>563</v>
      </c>
      <c r="F596" s="11">
        <f t="shared" si="18"/>
        <v>0.2</v>
      </c>
      <c r="G596" s="9"/>
      <c r="H596" s="1" t="str">
        <f t="shared" si="19"/>
        <v>----</v>
      </c>
      <c r="I596" s="4">
        <v>1</v>
      </c>
    </row>
    <row r="597" spans="1:9" ht="18.75" x14ac:dyDescent="0.3">
      <c r="A597" s="11">
        <v>596</v>
      </c>
      <c r="B597" s="52" t="s">
        <v>565</v>
      </c>
      <c r="C597" s="54">
        <v>104221101115</v>
      </c>
      <c r="D597" s="53" t="s">
        <v>222</v>
      </c>
      <c r="E597" s="83" t="s">
        <v>563</v>
      </c>
      <c r="F597" s="11">
        <f t="shared" si="18"/>
        <v>0.2</v>
      </c>
      <c r="G597" s="9"/>
      <c r="H597" s="1" t="str">
        <f t="shared" si="19"/>
        <v>----</v>
      </c>
      <c r="I597" s="4">
        <v>1</v>
      </c>
    </row>
    <row r="598" spans="1:9" ht="18.75" x14ac:dyDescent="0.3">
      <c r="A598" s="11">
        <v>597</v>
      </c>
      <c r="B598" s="52" t="s">
        <v>542</v>
      </c>
      <c r="C598" s="54">
        <v>104221101102</v>
      </c>
      <c r="D598" s="53" t="s">
        <v>222</v>
      </c>
      <c r="E598" s="83" t="s">
        <v>489</v>
      </c>
      <c r="F598" s="11">
        <f t="shared" si="18"/>
        <v>0.3</v>
      </c>
      <c r="G598" s="9"/>
      <c r="H598" s="1" t="str">
        <f t="shared" si="19"/>
        <v>----</v>
      </c>
      <c r="I598" s="4">
        <v>1</v>
      </c>
    </row>
    <row r="599" spans="1:9" ht="18.75" x14ac:dyDescent="0.3">
      <c r="A599" s="11">
        <v>598</v>
      </c>
      <c r="B599" s="52" t="s">
        <v>255</v>
      </c>
      <c r="C599" s="54">
        <v>104221101124</v>
      </c>
      <c r="D599" s="53" t="s">
        <v>222</v>
      </c>
      <c r="E599" s="83" t="s">
        <v>490</v>
      </c>
      <c r="F599" s="11">
        <f t="shared" si="18"/>
        <v>0.2</v>
      </c>
      <c r="G599" s="9"/>
      <c r="H599" s="1" t="str">
        <f t="shared" si="19"/>
        <v>----</v>
      </c>
      <c r="I599" s="4">
        <v>1</v>
      </c>
    </row>
    <row r="600" spans="1:9" ht="18.75" x14ac:dyDescent="0.3">
      <c r="A600" s="11">
        <v>599</v>
      </c>
      <c r="B600" s="52" t="s">
        <v>2727</v>
      </c>
      <c r="C600" s="54">
        <v>104221101120</v>
      </c>
      <c r="D600" s="53" t="s">
        <v>222</v>
      </c>
      <c r="E600" s="83" t="s">
        <v>490</v>
      </c>
      <c r="F600" s="11">
        <f t="shared" si="18"/>
        <v>0.2</v>
      </c>
      <c r="G600" s="9"/>
      <c r="H600" s="1" t="str">
        <f t="shared" si="19"/>
        <v>----</v>
      </c>
      <c r="I600" s="4">
        <v>1</v>
      </c>
    </row>
    <row r="601" spans="1:9" ht="18.75" x14ac:dyDescent="0.3">
      <c r="A601" s="11">
        <v>600</v>
      </c>
      <c r="B601" s="55" t="s">
        <v>2756</v>
      </c>
      <c r="C601" s="56">
        <v>118140046</v>
      </c>
      <c r="D601" s="57" t="s">
        <v>2757</v>
      </c>
      <c r="E601" s="57" t="s">
        <v>489</v>
      </c>
      <c r="F601" s="11">
        <f t="shared" si="18"/>
        <v>0.3</v>
      </c>
      <c r="H601" s="1" t="str">
        <f t="shared" si="19"/>
        <v>----</v>
      </c>
      <c r="I601" s="4">
        <v>1</v>
      </c>
    </row>
    <row r="602" spans="1:9" ht="18.75" x14ac:dyDescent="0.3">
      <c r="A602" s="11">
        <v>601</v>
      </c>
      <c r="B602" s="55" t="s">
        <v>2758</v>
      </c>
      <c r="C602" s="56">
        <v>118140027</v>
      </c>
      <c r="D602" s="57" t="s">
        <v>2757</v>
      </c>
      <c r="E602" s="57" t="s">
        <v>490</v>
      </c>
      <c r="F602" s="11">
        <f t="shared" si="18"/>
        <v>0.2</v>
      </c>
      <c r="H602" s="1" t="str">
        <f t="shared" si="19"/>
        <v>----</v>
      </c>
      <c r="I602" s="4">
        <v>1</v>
      </c>
    </row>
    <row r="603" spans="1:9" ht="18.75" x14ac:dyDescent="0.3">
      <c r="A603" s="11">
        <v>602</v>
      </c>
      <c r="B603" s="55" t="s">
        <v>2759</v>
      </c>
      <c r="C603" s="56">
        <v>118140143</v>
      </c>
      <c r="D603" s="57" t="s">
        <v>2232</v>
      </c>
      <c r="E603" s="57" t="s">
        <v>489</v>
      </c>
      <c r="F603" s="11">
        <f t="shared" si="18"/>
        <v>0.3</v>
      </c>
      <c r="H603" s="1" t="str">
        <f t="shared" si="19"/>
        <v>----</v>
      </c>
      <c r="I603" s="4">
        <v>1</v>
      </c>
    </row>
    <row r="604" spans="1:9" ht="18.75" x14ac:dyDescent="0.3">
      <c r="A604" s="11">
        <v>603</v>
      </c>
      <c r="B604" s="55" t="s">
        <v>2760</v>
      </c>
      <c r="C604" s="56">
        <v>118140114</v>
      </c>
      <c r="D604" s="57" t="s">
        <v>2232</v>
      </c>
      <c r="E604" s="57" t="s">
        <v>490</v>
      </c>
      <c r="F604" s="11">
        <f t="shared" si="18"/>
        <v>0.2</v>
      </c>
      <c r="H604" s="1" t="str">
        <f t="shared" si="19"/>
        <v>----</v>
      </c>
      <c r="I604" s="4">
        <v>1</v>
      </c>
    </row>
    <row r="605" spans="1:9" ht="18.75" x14ac:dyDescent="0.3">
      <c r="A605" s="11">
        <v>604</v>
      </c>
      <c r="B605" s="55" t="s">
        <v>642</v>
      </c>
      <c r="C605" s="56">
        <v>118130011</v>
      </c>
      <c r="D605" s="57" t="s">
        <v>298</v>
      </c>
      <c r="E605" s="57" t="s">
        <v>489</v>
      </c>
      <c r="F605" s="11">
        <f t="shared" si="18"/>
        <v>0.3</v>
      </c>
      <c r="H605" s="1" t="str">
        <f t="shared" si="19"/>
        <v>----</v>
      </c>
      <c r="I605" s="4">
        <v>1</v>
      </c>
    </row>
    <row r="606" spans="1:9" ht="18.75" x14ac:dyDescent="0.3">
      <c r="A606" s="11">
        <v>605</v>
      </c>
      <c r="B606" s="55" t="s">
        <v>2761</v>
      </c>
      <c r="C606" s="56">
        <v>118130027</v>
      </c>
      <c r="D606" s="57" t="s">
        <v>298</v>
      </c>
      <c r="E606" s="57" t="s">
        <v>490</v>
      </c>
      <c r="F606" s="11">
        <f t="shared" si="18"/>
        <v>0.2</v>
      </c>
      <c r="H606" s="1" t="str">
        <f t="shared" si="19"/>
        <v>----</v>
      </c>
      <c r="I606" s="4">
        <v>1</v>
      </c>
    </row>
    <row r="607" spans="1:9" ht="18.75" x14ac:dyDescent="0.3">
      <c r="A607" s="11">
        <v>606</v>
      </c>
      <c r="B607" s="55" t="s">
        <v>2762</v>
      </c>
      <c r="C607" s="56">
        <v>118130107</v>
      </c>
      <c r="D607" s="57" t="s">
        <v>97</v>
      </c>
      <c r="E607" s="57" t="s">
        <v>489</v>
      </c>
      <c r="F607" s="11">
        <f t="shared" si="18"/>
        <v>0.3</v>
      </c>
      <c r="H607" s="1" t="str">
        <f t="shared" si="19"/>
        <v>----</v>
      </c>
      <c r="I607" s="4">
        <v>1</v>
      </c>
    </row>
    <row r="608" spans="1:9" ht="18.75" x14ac:dyDescent="0.3">
      <c r="A608" s="11">
        <v>607</v>
      </c>
      <c r="B608" s="55" t="s">
        <v>184</v>
      </c>
      <c r="C608" s="56">
        <v>118130076</v>
      </c>
      <c r="D608" s="57" t="s">
        <v>97</v>
      </c>
      <c r="E608" s="57" t="s">
        <v>490</v>
      </c>
      <c r="F608" s="11">
        <f t="shared" si="18"/>
        <v>0.2</v>
      </c>
      <c r="H608" s="1" t="str">
        <f t="shared" si="19"/>
        <v>----</v>
      </c>
      <c r="I608" s="4">
        <v>1</v>
      </c>
    </row>
    <row r="609" spans="1:9" ht="18.75" x14ac:dyDescent="0.3">
      <c r="A609" s="11">
        <v>608</v>
      </c>
      <c r="B609" s="55" t="s">
        <v>2763</v>
      </c>
      <c r="C609" s="56">
        <v>118130131</v>
      </c>
      <c r="D609" s="57" t="s">
        <v>59</v>
      </c>
      <c r="E609" s="57" t="s">
        <v>489</v>
      </c>
      <c r="F609" s="11">
        <f t="shared" si="18"/>
        <v>0.3</v>
      </c>
      <c r="H609" s="1" t="str">
        <f t="shared" si="19"/>
        <v>----</v>
      </c>
      <c r="I609" s="4">
        <v>1</v>
      </c>
    </row>
    <row r="610" spans="1:9" ht="18.75" x14ac:dyDescent="0.3">
      <c r="A610" s="11">
        <v>609</v>
      </c>
      <c r="B610" s="55" t="s">
        <v>2764</v>
      </c>
      <c r="C610" s="56">
        <v>118130220</v>
      </c>
      <c r="D610" s="57" t="s">
        <v>59</v>
      </c>
      <c r="E610" s="57" t="s">
        <v>490</v>
      </c>
      <c r="F610" s="11">
        <f t="shared" si="18"/>
        <v>0.2</v>
      </c>
      <c r="H610" s="1" t="str">
        <f t="shared" si="19"/>
        <v>----</v>
      </c>
      <c r="I610" s="4">
        <v>1</v>
      </c>
    </row>
    <row r="611" spans="1:9" ht="18.75" x14ac:dyDescent="0.3">
      <c r="A611" s="11">
        <v>610</v>
      </c>
      <c r="B611" s="55" t="s">
        <v>334</v>
      </c>
      <c r="C611" s="56">
        <v>118120017</v>
      </c>
      <c r="D611" s="57" t="s">
        <v>82</v>
      </c>
      <c r="E611" s="57" t="s">
        <v>489</v>
      </c>
      <c r="F611" s="11">
        <f t="shared" si="18"/>
        <v>0.3</v>
      </c>
      <c r="H611" s="1" t="str">
        <f t="shared" si="19"/>
        <v>----</v>
      </c>
      <c r="I611" s="4">
        <v>1</v>
      </c>
    </row>
    <row r="612" spans="1:9" ht="18.75" x14ac:dyDescent="0.3">
      <c r="A612" s="11">
        <v>611</v>
      </c>
      <c r="B612" s="55" t="s">
        <v>720</v>
      </c>
      <c r="C612" s="56">
        <v>118120041</v>
      </c>
      <c r="D612" s="57" t="s">
        <v>82</v>
      </c>
      <c r="E612" s="57" t="s">
        <v>490</v>
      </c>
      <c r="F612" s="11">
        <f t="shared" si="18"/>
        <v>0.2</v>
      </c>
      <c r="H612" s="1" t="str">
        <f t="shared" si="19"/>
        <v>----</v>
      </c>
      <c r="I612" s="4">
        <v>1</v>
      </c>
    </row>
    <row r="613" spans="1:9" ht="18.75" x14ac:dyDescent="0.3">
      <c r="A613" s="11">
        <v>612</v>
      </c>
      <c r="B613" s="55" t="s">
        <v>643</v>
      </c>
      <c r="C613" s="56">
        <v>118120047</v>
      </c>
      <c r="D613" s="57" t="s">
        <v>82</v>
      </c>
      <c r="E613" s="57" t="s">
        <v>491</v>
      </c>
      <c r="F613" s="11">
        <f t="shared" si="18"/>
        <v>0.3</v>
      </c>
      <c r="H613" s="1" t="str">
        <f t="shared" si="19"/>
        <v>----</v>
      </c>
      <c r="I613" s="4">
        <v>1</v>
      </c>
    </row>
    <row r="614" spans="1:9" ht="18.75" x14ac:dyDescent="0.3">
      <c r="A614" s="11">
        <v>613</v>
      </c>
      <c r="B614" s="55" t="s">
        <v>149</v>
      </c>
      <c r="C614" s="56">
        <v>118120050</v>
      </c>
      <c r="D614" s="57" t="s">
        <v>82</v>
      </c>
      <c r="E614" s="57" t="s">
        <v>499</v>
      </c>
      <c r="F614" s="11">
        <f t="shared" si="18"/>
        <v>0.2</v>
      </c>
      <c r="H614" s="1" t="str">
        <f t="shared" si="19"/>
        <v>----</v>
      </c>
      <c r="I614" s="4">
        <v>1</v>
      </c>
    </row>
    <row r="615" spans="1:9" ht="18.75" x14ac:dyDescent="0.3">
      <c r="A615" s="11">
        <v>614</v>
      </c>
      <c r="B615" s="55" t="s">
        <v>1678</v>
      </c>
      <c r="C615" s="56">
        <v>118120022</v>
      </c>
      <c r="D615" s="57" t="s">
        <v>82</v>
      </c>
      <c r="E615" s="57" t="s">
        <v>499</v>
      </c>
      <c r="F615" s="11">
        <f t="shared" si="18"/>
        <v>0.2</v>
      </c>
      <c r="H615" s="1" t="str">
        <f t="shared" si="19"/>
        <v>----</v>
      </c>
      <c r="I615" s="4">
        <v>1</v>
      </c>
    </row>
    <row r="616" spans="1:9" ht="18.75" x14ac:dyDescent="0.3">
      <c r="A616" s="11">
        <v>615</v>
      </c>
      <c r="B616" s="55" t="s">
        <v>1532</v>
      </c>
      <c r="C616" s="56">
        <v>118120033</v>
      </c>
      <c r="D616" s="57" t="s">
        <v>82</v>
      </c>
      <c r="E616" s="57" t="s">
        <v>576</v>
      </c>
      <c r="F616" s="11">
        <f t="shared" si="18"/>
        <v>0.2</v>
      </c>
      <c r="H616" s="1" t="str">
        <f t="shared" si="19"/>
        <v>----</v>
      </c>
      <c r="I616" s="4">
        <v>1</v>
      </c>
    </row>
    <row r="617" spans="1:9" ht="18.75" x14ac:dyDescent="0.3">
      <c r="A617" s="11">
        <v>616</v>
      </c>
      <c r="B617" s="55" t="s">
        <v>2765</v>
      </c>
      <c r="C617" s="56">
        <v>118120004</v>
      </c>
      <c r="D617" s="57" t="s">
        <v>82</v>
      </c>
      <c r="E617" s="57" t="s">
        <v>581</v>
      </c>
      <c r="F617" s="11">
        <f t="shared" si="18"/>
        <v>0.3</v>
      </c>
      <c r="H617" s="1" t="str">
        <f t="shared" si="19"/>
        <v>----</v>
      </c>
      <c r="I617" s="4">
        <v>1</v>
      </c>
    </row>
    <row r="618" spans="1:9" ht="18.75" x14ac:dyDescent="0.3">
      <c r="A618" s="11">
        <v>617</v>
      </c>
      <c r="B618" s="55" t="s">
        <v>180</v>
      </c>
      <c r="C618" s="56">
        <v>118120115</v>
      </c>
      <c r="D618" s="57" t="s">
        <v>80</v>
      </c>
      <c r="E618" s="57" t="s">
        <v>489</v>
      </c>
      <c r="F618" s="11">
        <f t="shared" si="18"/>
        <v>0.3</v>
      </c>
      <c r="H618" s="1" t="str">
        <f t="shared" si="19"/>
        <v>----</v>
      </c>
      <c r="I618" s="4">
        <v>1</v>
      </c>
    </row>
    <row r="619" spans="1:9" ht="18.75" x14ac:dyDescent="0.3">
      <c r="A619" s="11">
        <v>618</v>
      </c>
      <c r="B619" s="55" t="s">
        <v>383</v>
      </c>
      <c r="C619" s="56">
        <v>118120128</v>
      </c>
      <c r="D619" s="57" t="s">
        <v>80</v>
      </c>
      <c r="E619" s="57" t="s">
        <v>490</v>
      </c>
      <c r="F619" s="11">
        <f t="shared" si="18"/>
        <v>0.2</v>
      </c>
      <c r="H619" s="1" t="str">
        <f t="shared" si="19"/>
        <v>----</v>
      </c>
      <c r="I619" s="4">
        <v>1</v>
      </c>
    </row>
    <row r="620" spans="1:9" ht="18.75" x14ac:dyDescent="0.3">
      <c r="A620" s="11">
        <v>619</v>
      </c>
      <c r="B620" s="55" t="s">
        <v>2199</v>
      </c>
      <c r="C620" s="56">
        <v>118120195</v>
      </c>
      <c r="D620" s="57" t="s">
        <v>166</v>
      </c>
      <c r="E620" s="57" t="s">
        <v>489</v>
      </c>
      <c r="F620" s="11">
        <f t="shared" si="18"/>
        <v>0.3</v>
      </c>
      <c r="H620" s="1" t="str">
        <f t="shared" si="19"/>
        <v>----</v>
      </c>
      <c r="I620" s="4">
        <v>1</v>
      </c>
    </row>
    <row r="621" spans="1:9" ht="18.75" x14ac:dyDescent="0.3">
      <c r="A621" s="11">
        <v>620</v>
      </c>
      <c r="B621" s="55" t="s">
        <v>2220</v>
      </c>
      <c r="C621" s="56">
        <v>118120201</v>
      </c>
      <c r="D621" s="57" t="s">
        <v>166</v>
      </c>
      <c r="E621" s="57" t="s">
        <v>490</v>
      </c>
      <c r="F621" s="11">
        <f t="shared" si="18"/>
        <v>0.2</v>
      </c>
      <c r="H621" s="1" t="str">
        <f t="shared" si="19"/>
        <v>----</v>
      </c>
      <c r="I621" s="4">
        <v>1</v>
      </c>
    </row>
    <row r="622" spans="1:9" ht="18.75" x14ac:dyDescent="0.3">
      <c r="A622" s="11">
        <v>621</v>
      </c>
      <c r="B622" s="55" t="s">
        <v>910</v>
      </c>
      <c r="C622" s="56">
        <v>118120140</v>
      </c>
      <c r="D622" s="57" t="s">
        <v>166</v>
      </c>
      <c r="E622" s="57" t="s">
        <v>523</v>
      </c>
      <c r="F622" s="11">
        <f t="shared" si="18"/>
        <v>0.3</v>
      </c>
      <c r="H622" s="1" t="str">
        <f t="shared" si="19"/>
        <v>----</v>
      </c>
      <c r="I622" s="4">
        <v>1</v>
      </c>
    </row>
    <row r="623" spans="1:9" ht="18.75" x14ac:dyDescent="0.3">
      <c r="A623" s="11">
        <v>622</v>
      </c>
      <c r="B623" s="55" t="s">
        <v>368</v>
      </c>
      <c r="C623" s="56">
        <v>118110052</v>
      </c>
      <c r="D623" s="57" t="s">
        <v>178</v>
      </c>
      <c r="E623" s="57" t="s">
        <v>489</v>
      </c>
      <c r="F623" s="11">
        <f t="shared" si="18"/>
        <v>0.3</v>
      </c>
      <c r="H623" s="1" t="str">
        <f t="shared" si="19"/>
        <v>----</v>
      </c>
      <c r="I623" s="4">
        <v>1</v>
      </c>
    </row>
    <row r="624" spans="1:9" ht="18.75" x14ac:dyDescent="0.3">
      <c r="A624" s="11">
        <v>623</v>
      </c>
      <c r="B624" s="55" t="s">
        <v>1055</v>
      </c>
      <c r="C624" s="56">
        <v>118110019</v>
      </c>
      <c r="D624" s="57" t="s">
        <v>178</v>
      </c>
      <c r="E624" s="57" t="s">
        <v>490</v>
      </c>
      <c r="F624" s="11">
        <f t="shared" si="18"/>
        <v>0.2</v>
      </c>
      <c r="H624" s="1" t="str">
        <f t="shared" si="19"/>
        <v>----</v>
      </c>
      <c r="I624" s="4">
        <v>1</v>
      </c>
    </row>
    <row r="625" spans="1:9" ht="18.75" x14ac:dyDescent="0.3">
      <c r="A625" s="11">
        <v>624</v>
      </c>
      <c r="B625" s="55" t="s">
        <v>319</v>
      </c>
      <c r="C625" s="56">
        <v>118110007</v>
      </c>
      <c r="D625" s="57" t="s">
        <v>178</v>
      </c>
      <c r="E625" s="57" t="s">
        <v>523</v>
      </c>
      <c r="F625" s="11">
        <f t="shared" si="18"/>
        <v>0.3</v>
      </c>
      <c r="H625" s="1" t="str">
        <f t="shared" si="19"/>
        <v>----</v>
      </c>
      <c r="I625" s="4">
        <v>1</v>
      </c>
    </row>
    <row r="626" spans="1:9" ht="18.75" x14ac:dyDescent="0.3">
      <c r="A626" s="11">
        <v>625</v>
      </c>
      <c r="B626" s="55" t="s">
        <v>644</v>
      </c>
      <c r="C626" s="56">
        <v>118110093</v>
      </c>
      <c r="D626" s="57" t="s">
        <v>231</v>
      </c>
      <c r="E626" s="57" t="s">
        <v>489</v>
      </c>
      <c r="F626" s="11">
        <f t="shared" si="18"/>
        <v>0.3</v>
      </c>
      <c r="H626" s="1" t="str">
        <f t="shared" si="19"/>
        <v>----</v>
      </c>
      <c r="I626" s="4">
        <v>1</v>
      </c>
    </row>
    <row r="627" spans="1:9" ht="18.75" x14ac:dyDescent="0.3">
      <c r="A627" s="11">
        <v>626</v>
      </c>
      <c r="B627" s="55" t="s">
        <v>2766</v>
      </c>
      <c r="C627" s="56">
        <v>1181100142</v>
      </c>
      <c r="D627" s="57" t="s">
        <v>231</v>
      </c>
      <c r="E627" s="57" t="s">
        <v>490</v>
      </c>
      <c r="F627" s="11">
        <f t="shared" si="18"/>
        <v>0.2</v>
      </c>
      <c r="H627" s="1" t="str">
        <f t="shared" si="19"/>
        <v>----</v>
      </c>
      <c r="I627" s="4">
        <v>1</v>
      </c>
    </row>
    <row r="628" spans="1:9" ht="18.75" x14ac:dyDescent="0.3">
      <c r="A628" s="11">
        <v>627</v>
      </c>
      <c r="B628" s="55" t="s">
        <v>326</v>
      </c>
      <c r="C628" s="56">
        <v>1181100146</v>
      </c>
      <c r="D628" s="57" t="s">
        <v>231</v>
      </c>
      <c r="E628" s="57" t="s">
        <v>523</v>
      </c>
      <c r="F628" s="11">
        <f t="shared" si="18"/>
        <v>0.3</v>
      </c>
      <c r="H628" s="1" t="str">
        <f t="shared" si="19"/>
        <v>----</v>
      </c>
      <c r="I628" s="4">
        <v>1</v>
      </c>
    </row>
    <row r="629" spans="1:9" ht="18.75" x14ac:dyDescent="0.3">
      <c r="A629" s="11">
        <v>628</v>
      </c>
      <c r="B629" s="55" t="s">
        <v>94</v>
      </c>
      <c r="C629" s="56">
        <v>1181100149</v>
      </c>
      <c r="D629" s="57" t="s">
        <v>95</v>
      </c>
      <c r="E629" s="57" t="s">
        <v>489</v>
      </c>
      <c r="F629" s="11">
        <f t="shared" si="18"/>
        <v>0.3</v>
      </c>
      <c r="H629" s="1" t="str">
        <f t="shared" si="19"/>
        <v>----</v>
      </c>
      <c r="I629" s="4">
        <v>1</v>
      </c>
    </row>
    <row r="630" spans="1:9" ht="18.75" x14ac:dyDescent="0.3">
      <c r="A630" s="11">
        <v>629</v>
      </c>
      <c r="B630" s="55" t="s">
        <v>928</v>
      </c>
      <c r="C630" s="56">
        <v>1181100159</v>
      </c>
      <c r="D630" s="57" t="s">
        <v>95</v>
      </c>
      <c r="E630" s="57" t="s">
        <v>490</v>
      </c>
      <c r="F630" s="11">
        <f t="shared" si="18"/>
        <v>0.2</v>
      </c>
      <c r="H630" s="1" t="str">
        <f t="shared" si="19"/>
        <v>----</v>
      </c>
      <c r="I630" s="4">
        <v>1</v>
      </c>
    </row>
    <row r="631" spans="1:9" ht="18.75" x14ac:dyDescent="0.3">
      <c r="A631" s="11">
        <v>630</v>
      </c>
      <c r="B631" s="55" t="s">
        <v>105</v>
      </c>
      <c r="C631" s="56">
        <v>1181100154</v>
      </c>
      <c r="D631" s="57" t="s">
        <v>95</v>
      </c>
      <c r="E631" s="57" t="s">
        <v>523</v>
      </c>
      <c r="F631" s="11">
        <f t="shared" si="18"/>
        <v>0.3</v>
      </c>
      <c r="H631" s="1" t="str">
        <f t="shared" si="19"/>
        <v>----</v>
      </c>
      <c r="I631" s="4">
        <v>1</v>
      </c>
    </row>
    <row r="632" spans="1:9" ht="18.75" x14ac:dyDescent="0.3">
      <c r="A632" s="11">
        <v>631</v>
      </c>
      <c r="B632" s="55" t="s">
        <v>2767</v>
      </c>
      <c r="C632" s="56">
        <v>118131101142</v>
      </c>
      <c r="D632" s="57" t="s">
        <v>30</v>
      </c>
      <c r="E632" s="57" t="s">
        <v>489</v>
      </c>
      <c r="F632" s="11">
        <f t="shared" si="18"/>
        <v>0.3</v>
      </c>
      <c r="H632" s="1" t="str">
        <f t="shared" si="19"/>
        <v>----</v>
      </c>
      <c r="I632" s="4">
        <v>1</v>
      </c>
    </row>
    <row r="633" spans="1:9" ht="18.75" x14ac:dyDescent="0.3">
      <c r="A633" s="11">
        <v>632</v>
      </c>
      <c r="B633" s="55" t="s">
        <v>143</v>
      </c>
      <c r="C633" s="56">
        <v>118131101161</v>
      </c>
      <c r="D633" s="57" t="s">
        <v>30</v>
      </c>
      <c r="E633" s="57" t="s">
        <v>490</v>
      </c>
      <c r="F633" s="11">
        <f t="shared" si="18"/>
        <v>0.2</v>
      </c>
      <c r="H633" s="1" t="str">
        <f t="shared" si="19"/>
        <v>----</v>
      </c>
      <c r="I633" s="4">
        <v>1</v>
      </c>
    </row>
    <row r="634" spans="1:9" ht="18.75" x14ac:dyDescent="0.3">
      <c r="A634" s="11">
        <v>633</v>
      </c>
      <c r="B634" s="55" t="s">
        <v>117</v>
      </c>
      <c r="C634" s="56">
        <v>118132101101</v>
      </c>
      <c r="D634" s="57" t="s">
        <v>41</v>
      </c>
      <c r="E634" s="57" t="s">
        <v>489</v>
      </c>
      <c r="F634" s="11">
        <f t="shared" si="18"/>
        <v>0.3</v>
      </c>
      <c r="H634" s="1" t="str">
        <f t="shared" si="19"/>
        <v>----</v>
      </c>
      <c r="I634" s="4">
        <v>1</v>
      </c>
    </row>
    <row r="635" spans="1:9" ht="18.75" x14ac:dyDescent="0.3">
      <c r="A635" s="11">
        <v>634</v>
      </c>
      <c r="B635" s="55" t="s">
        <v>183</v>
      </c>
      <c r="C635" s="56">
        <v>118132101114</v>
      </c>
      <c r="D635" s="57" t="s">
        <v>41</v>
      </c>
      <c r="E635" s="57" t="s">
        <v>490</v>
      </c>
      <c r="F635" s="11">
        <f t="shared" si="18"/>
        <v>0.2</v>
      </c>
      <c r="H635" s="1" t="str">
        <f t="shared" si="19"/>
        <v>----</v>
      </c>
      <c r="I635" s="4">
        <v>1</v>
      </c>
    </row>
    <row r="636" spans="1:9" ht="18.75" x14ac:dyDescent="0.3">
      <c r="A636" s="11">
        <v>635</v>
      </c>
      <c r="B636" s="55" t="s">
        <v>230</v>
      </c>
      <c r="C636" s="56">
        <v>118211101153</v>
      </c>
      <c r="D636" s="57" t="s">
        <v>85</v>
      </c>
      <c r="E636" s="57" t="s">
        <v>489</v>
      </c>
      <c r="F636" s="11">
        <f t="shared" si="18"/>
        <v>0.3</v>
      </c>
      <c r="H636" s="1" t="str">
        <f t="shared" si="19"/>
        <v>----</v>
      </c>
      <c r="I636" s="4">
        <v>1</v>
      </c>
    </row>
    <row r="637" spans="1:9" ht="18.75" x14ac:dyDescent="0.3">
      <c r="A637" s="11">
        <v>636</v>
      </c>
      <c r="B637" s="55" t="s">
        <v>130</v>
      </c>
      <c r="C637" s="56">
        <v>118211101177</v>
      </c>
      <c r="D637" s="57" t="s">
        <v>85</v>
      </c>
      <c r="E637" s="57" t="s">
        <v>490</v>
      </c>
      <c r="F637" s="11">
        <f t="shared" si="18"/>
        <v>0.2</v>
      </c>
      <c r="H637" s="1" t="str">
        <f t="shared" si="19"/>
        <v>----</v>
      </c>
      <c r="I637" s="4">
        <v>1</v>
      </c>
    </row>
    <row r="638" spans="1:9" ht="18.75" x14ac:dyDescent="0.3">
      <c r="A638" s="11">
        <v>637</v>
      </c>
      <c r="B638" s="55" t="s">
        <v>2768</v>
      </c>
      <c r="C638" s="56">
        <v>118140066</v>
      </c>
      <c r="D638" s="57" t="s">
        <v>2757</v>
      </c>
      <c r="E638" s="57" t="s">
        <v>564</v>
      </c>
      <c r="F638" s="11">
        <f t="shared" si="18"/>
        <v>0.3</v>
      </c>
      <c r="H638" s="1" t="str">
        <f t="shared" si="19"/>
        <v>----</v>
      </c>
      <c r="I638" s="4">
        <v>1</v>
      </c>
    </row>
    <row r="639" spans="1:9" ht="18.75" x14ac:dyDescent="0.3">
      <c r="A639" s="11">
        <v>638</v>
      </c>
      <c r="B639" s="55" t="s">
        <v>2182</v>
      </c>
      <c r="C639" s="56">
        <v>118140031</v>
      </c>
      <c r="D639" s="57" t="s">
        <v>2757</v>
      </c>
      <c r="E639" s="57" t="s">
        <v>563</v>
      </c>
      <c r="F639" s="11">
        <f t="shared" si="18"/>
        <v>0.2</v>
      </c>
      <c r="H639" s="1" t="str">
        <f t="shared" si="19"/>
        <v>----</v>
      </c>
      <c r="I639" s="4">
        <v>1</v>
      </c>
    </row>
    <row r="640" spans="1:9" ht="18.75" x14ac:dyDescent="0.3">
      <c r="A640" s="11">
        <v>639</v>
      </c>
      <c r="B640" s="55" t="s">
        <v>2769</v>
      </c>
      <c r="C640" s="56">
        <v>118140070</v>
      </c>
      <c r="D640" s="57" t="s">
        <v>2757</v>
      </c>
      <c r="E640" s="57" t="s">
        <v>563</v>
      </c>
      <c r="F640" s="11">
        <f t="shared" si="18"/>
        <v>0.2</v>
      </c>
      <c r="H640" s="1" t="str">
        <f t="shared" si="19"/>
        <v>----</v>
      </c>
      <c r="I640" s="4">
        <v>1</v>
      </c>
    </row>
    <row r="641" spans="1:9" ht="18.75" x14ac:dyDescent="0.3">
      <c r="A641" s="11">
        <v>640</v>
      </c>
      <c r="B641" s="55" t="s">
        <v>2770</v>
      </c>
      <c r="C641" s="56">
        <v>118140058</v>
      </c>
      <c r="D641" s="57" t="s">
        <v>2757</v>
      </c>
      <c r="E641" s="57" t="s">
        <v>563</v>
      </c>
      <c r="F641" s="11">
        <f t="shared" si="18"/>
        <v>0.2</v>
      </c>
      <c r="H641" s="1" t="str">
        <f t="shared" si="19"/>
        <v>----</v>
      </c>
      <c r="I641" s="4">
        <v>1</v>
      </c>
    </row>
    <row r="642" spans="1:9" ht="18.75" x14ac:dyDescent="0.3">
      <c r="A642" s="11">
        <v>641</v>
      </c>
      <c r="B642" s="55" t="s">
        <v>2771</v>
      </c>
      <c r="C642" s="56">
        <v>118140076</v>
      </c>
      <c r="D642" s="57" t="s">
        <v>2232</v>
      </c>
      <c r="E642" s="57" t="s">
        <v>564</v>
      </c>
      <c r="F642" s="11">
        <f t="shared" si="18"/>
        <v>0.3</v>
      </c>
      <c r="H642" s="1" t="str">
        <f t="shared" si="19"/>
        <v>----</v>
      </c>
      <c r="I642" s="4">
        <v>1</v>
      </c>
    </row>
    <row r="643" spans="1:9" ht="18.75" x14ac:dyDescent="0.3">
      <c r="A643" s="11">
        <v>642</v>
      </c>
      <c r="B643" s="55" t="s">
        <v>2772</v>
      </c>
      <c r="C643" s="56">
        <v>118140073</v>
      </c>
      <c r="D643" s="57" t="s">
        <v>2232</v>
      </c>
      <c r="E643" s="57" t="s">
        <v>563</v>
      </c>
      <c r="F643" s="11">
        <f t="shared" ref="F643:F706" si="20">IF(E643="UV ĐT",0.3,0)+IF(E643="UV HSV",0.3,0)+IF(E643="PBT LCĐ",0.3,0)+IF(E643="UV LCĐ",0.2,0)+IF(E643="GK 0.3",0.3,0)+IF(E643="GK 0.2",0.2,0)+IF(E643="BT CĐ",0.3,0)+IF(E643="PBT CĐ",0.2,0)+IF(E643="LT", 0.3, 0)+IF(E643="LP", 0.2,0)+IF(E643="CN CLB",0.2,0)+IF(E643="CN DĐ",0.2,0)+IF(E643="TĐXK",0.3,0)+IF(E643="PĐXK",0.2,0)+IF(E643="TB ĐD",0.3,0)+IF(E643="PB ĐD",0.2,0)+IF(E643="ĐT ĐTQ",0.3,0)+IF(E643="ĐP ĐTQ",0.2,0)</f>
        <v>0.2</v>
      </c>
      <c r="H643" s="1" t="str">
        <f t="shared" ref="H643:H706" si="21">IF(C643=C644,"Trùng","----")</f>
        <v>----</v>
      </c>
      <c r="I643" s="4">
        <v>1</v>
      </c>
    </row>
    <row r="644" spans="1:9" ht="18.75" x14ac:dyDescent="0.3">
      <c r="A644" s="11">
        <v>643</v>
      </c>
      <c r="B644" s="55" t="s">
        <v>2773</v>
      </c>
      <c r="C644" s="56">
        <v>118140119</v>
      </c>
      <c r="D644" s="57" t="s">
        <v>2232</v>
      </c>
      <c r="E644" s="57" t="s">
        <v>563</v>
      </c>
      <c r="F644" s="11">
        <f t="shared" si="20"/>
        <v>0.2</v>
      </c>
      <c r="H644" s="1" t="str">
        <f t="shared" si="21"/>
        <v>----</v>
      </c>
      <c r="I644" s="4">
        <v>1</v>
      </c>
    </row>
    <row r="645" spans="1:9" ht="18.75" x14ac:dyDescent="0.3">
      <c r="A645" s="11">
        <v>644</v>
      </c>
      <c r="B645" s="55" t="s">
        <v>2774</v>
      </c>
      <c r="C645" s="56">
        <v>118130019</v>
      </c>
      <c r="D645" s="57" t="s">
        <v>298</v>
      </c>
      <c r="E645" s="57" t="s">
        <v>564</v>
      </c>
      <c r="F645" s="11">
        <f t="shared" si="20"/>
        <v>0.3</v>
      </c>
      <c r="H645" s="1" t="str">
        <f t="shared" si="21"/>
        <v>----</v>
      </c>
      <c r="I645" s="4">
        <v>1</v>
      </c>
    </row>
    <row r="646" spans="1:9" ht="18.75" x14ac:dyDescent="0.3">
      <c r="A646" s="11">
        <v>645</v>
      </c>
      <c r="B646" s="55" t="s">
        <v>2775</v>
      </c>
      <c r="C646" s="56">
        <v>118130051</v>
      </c>
      <c r="D646" s="57" t="s">
        <v>298</v>
      </c>
      <c r="E646" s="57" t="s">
        <v>563</v>
      </c>
      <c r="F646" s="11">
        <f t="shared" si="20"/>
        <v>0.2</v>
      </c>
      <c r="H646" s="1" t="str">
        <f t="shared" si="21"/>
        <v>----</v>
      </c>
      <c r="I646" s="4">
        <v>1</v>
      </c>
    </row>
    <row r="647" spans="1:9" ht="18.75" x14ac:dyDescent="0.3">
      <c r="A647" s="11">
        <v>646</v>
      </c>
      <c r="B647" s="55" t="s">
        <v>436</v>
      </c>
      <c r="C647" s="56">
        <v>118130066</v>
      </c>
      <c r="D647" s="57" t="s">
        <v>298</v>
      </c>
      <c r="E647" s="57" t="s">
        <v>563</v>
      </c>
      <c r="F647" s="11">
        <f t="shared" si="20"/>
        <v>0.2</v>
      </c>
      <c r="H647" s="1" t="str">
        <f t="shared" si="21"/>
        <v>----</v>
      </c>
      <c r="I647" s="4">
        <v>1</v>
      </c>
    </row>
    <row r="648" spans="1:9" ht="18.75" x14ac:dyDescent="0.3">
      <c r="A648" s="11">
        <v>647</v>
      </c>
      <c r="B648" s="55" t="s">
        <v>2776</v>
      </c>
      <c r="C648" s="56">
        <v>118130085</v>
      </c>
      <c r="D648" s="57" t="s">
        <v>97</v>
      </c>
      <c r="E648" s="57" t="s">
        <v>564</v>
      </c>
      <c r="F648" s="11">
        <f t="shared" si="20"/>
        <v>0.3</v>
      </c>
      <c r="H648" s="1" t="str">
        <f t="shared" si="21"/>
        <v>----</v>
      </c>
      <c r="I648" s="4">
        <v>1</v>
      </c>
    </row>
    <row r="649" spans="1:9" ht="18.75" x14ac:dyDescent="0.3">
      <c r="A649" s="11">
        <v>648</v>
      </c>
      <c r="B649" s="55" t="s">
        <v>425</v>
      </c>
      <c r="C649" s="56">
        <v>118130106</v>
      </c>
      <c r="D649" s="57" t="s">
        <v>97</v>
      </c>
      <c r="E649" s="57" t="s">
        <v>563</v>
      </c>
      <c r="F649" s="11">
        <f t="shared" si="20"/>
        <v>0.2</v>
      </c>
      <c r="H649" s="1" t="str">
        <f t="shared" si="21"/>
        <v>----</v>
      </c>
      <c r="I649" s="4">
        <v>1</v>
      </c>
    </row>
    <row r="650" spans="1:9" ht="18.75" x14ac:dyDescent="0.3">
      <c r="A650" s="11">
        <v>649</v>
      </c>
      <c r="B650" s="55" t="s">
        <v>2777</v>
      </c>
      <c r="C650" s="56">
        <v>118130100</v>
      </c>
      <c r="D650" s="57" t="s">
        <v>97</v>
      </c>
      <c r="E650" s="57" t="s">
        <v>563</v>
      </c>
      <c r="F650" s="11">
        <f t="shared" si="20"/>
        <v>0.2</v>
      </c>
      <c r="H650" s="1" t="str">
        <f t="shared" si="21"/>
        <v>----</v>
      </c>
      <c r="I650" s="4">
        <v>1</v>
      </c>
    </row>
    <row r="651" spans="1:9" ht="18.75" x14ac:dyDescent="0.3">
      <c r="A651" s="11">
        <v>650</v>
      </c>
      <c r="B651" s="55" t="s">
        <v>353</v>
      </c>
      <c r="C651" s="56">
        <v>118130219</v>
      </c>
      <c r="D651" s="57" t="s">
        <v>59</v>
      </c>
      <c r="E651" s="57" t="s">
        <v>564</v>
      </c>
      <c r="F651" s="11">
        <f t="shared" si="20"/>
        <v>0.3</v>
      </c>
      <c r="H651" s="1" t="str">
        <f t="shared" si="21"/>
        <v>----</v>
      </c>
      <c r="I651" s="4">
        <v>1</v>
      </c>
    </row>
    <row r="652" spans="1:9" ht="18.75" x14ac:dyDescent="0.3">
      <c r="A652" s="11">
        <v>651</v>
      </c>
      <c r="B652" s="55" t="s">
        <v>2778</v>
      </c>
      <c r="C652" s="56">
        <v>118130182</v>
      </c>
      <c r="D652" s="57" t="s">
        <v>59</v>
      </c>
      <c r="E652" s="57" t="s">
        <v>563</v>
      </c>
      <c r="F652" s="11">
        <f t="shared" si="20"/>
        <v>0.2</v>
      </c>
      <c r="H652" s="1" t="str">
        <f t="shared" si="21"/>
        <v>----</v>
      </c>
      <c r="I652" s="4">
        <v>1</v>
      </c>
    </row>
    <row r="653" spans="1:9" ht="18.75" x14ac:dyDescent="0.3">
      <c r="A653" s="11">
        <v>652</v>
      </c>
      <c r="B653" s="55" t="s">
        <v>107</v>
      </c>
      <c r="C653" s="56">
        <v>118130136</v>
      </c>
      <c r="D653" s="57" t="s">
        <v>59</v>
      </c>
      <c r="E653" s="57" t="s">
        <v>563</v>
      </c>
      <c r="F653" s="11">
        <f t="shared" si="20"/>
        <v>0.2</v>
      </c>
      <c r="H653" s="1" t="str">
        <f t="shared" si="21"/>
        <v>----</v>
      </c>
      <c r="I653" s="4">
        <v>1</v>
      </c>
    </row>
    <row r="654" spans="1:9" ht="18.75" x14ac:dyDescent="0.3">
      <c r="A654" s="11">
        <v>653</v>
      </c>
      <c r="B654" s="55" t="s">
        <v>81</v>
      </c>
      <c r="C654" s="56">
        <v>118120003</v>
      </c>
      <c r="D654" s="57" t="s">
        <v>82</v>
      </c>
      <c r="E654" s="57" t="s">
        <v>564</v>
      </c>
      <c r="F654" s="11">
        <f t="shared" si="20"/>
        <v>0.3</v>
      </c>
      <c r="H654" s="1" t="str">
        <f t="shared" si="21"/>
        <v>----</v>
      </c>
      <c r="I654" s="4">
        <v>1</v>
      </c>
    </row>
    <row r="655" spans="1:9" ht="18.75" x14ac:dyDescent="0.3">
      <c r="A655" s="11">
        <v>654</v>
      </c>
      <c r="B655" s="55" t="s">
        <v>645</v>
      </c>
      <c r="C655" s="56">
        <v>118120015</v>
      </c>
      <c r="D655" s="57" t="s">
        <v>82</v>
      </c>
      <c r="E655" s="57" t="s">
        <v>563</v>
      </c>
      <c r="F655" s="11">
        <f t="shared" si="20"/>
        <v>0.2</v>
      </c>
      <c r="H655" s="1" t="str">
        <f t="shared" si="21"/>
        <v>----</v>
      </c>
      <c r="I655" s="4">
        <v>1</v>
      </c>
    </row>
    <row r="656" spans="1:9" ht="18.75" x14ac:dyDescent="0.3">
      <c r="A656" s="11">
        <v>655</v>
      </c>
      <c r="B656" s="55" t="s">
        <v>2779</v>
      </c>
      <c r="C656" s="56">
        <v>118120051</v>
      </c>
      <c r="D656" s="57" t="s">
        <v>82</v>
      </c>
      <c r="E656" s="57" t="s">
        <v>563</v>
      </c>
      <c r="F656" s="11">
        <f t="shared" si="20"/>
        <v>0.2</v>
      </c>
      <c r="H656" s="1" t="str">
        <f t="shared" si="21"/>
        <v>----</v>
      </c>
      <c r="I656" s="4">
        <v>1</v>
      </c>
    </row>
    <row r="657" spans="1:9" ht="18.75" x14ac:dyDescent="0.3">
      <c r="A657" s="11">
        <v>656</v>
      </c>
      <c r="B657" s="55" t="s">
        <v>227</v>
      </c>
      <c r="C657" s="56">
        <v>118120094</v>
      </c>
      <c r="D657" s="57" t="s">
        <v>80</v>
      </c>
      <c r="E657" s="57" t="s">
        <v>564</v>
      </c>
      <c r="F657" s="11">
        <f t="shared" si="20"/>
        <v>0.3</v>
      </c>
      <c r="H657" s="1" t="str">
        <f t="shared" si="21"/>
        <v>----</v>
      </c>
      <c r="I657" s="4">
        <v>1</v>
      </c>
    </row>
    <row r="658" spans="1:9" ht="18.75" x14ac:dyDescent="0.3">
      <c r="A658" s="11">
        <v>657</v>
      </c>
      <c r="B658" s="55" t="s">
        <v>79</v>
      </c>
      <c r="C658" s="56">
        <v>118120123</v>
      </c>
      <c r="D658" s="57" t="s">
        <v>80</v>
      </c>
      <c r="E658" s="57" t="s">
        <v>563</v>
      </c>
      <c r="F658" s="11">
        <f t="shared" si="20"/>
        <v>0.2</v>
      </c>
      <c r="H658" s="1" t="str">
        <f t="shared" si="21"/>
        <v>----</v>
      </c>
      <c r="I658" s="4">
        <v>1</v>
      </c>
    </row>
    <row r="659" spans="1:9" ht="18.75" x14ac:dyDescent="0.3">
      <c r="A659" s="11">
        <v>658</v>
      </c>
      <c r="B659" s="55" t="s">
        <v>646</v>
      </c>
      <c r="C659" s="56">
        <v>118120071</v>
      </c>
      <c r="D659" s="57" t="s">
        <v>80</v>
      </c>
      <c r="E659" s="57" t="s">
        <v>563</v>
      </c>
      <c r="F659" s="11">
        <f t="shared" si="20"/>
        <v>0.2</v>
      </c>
      <c r="H659" s="1" t="str">
        <f t="shared" si="21"/>
        <v>----</v>
      </c>
      <c r="I659" s="4">
        <v>1</v>
      </c>
    </row>
    <row r="660" spans="1:9" ht="18.75" x14ac:dyDescent="0.3">
      <c r="A660" s="11">
        <v>659</v>
      </c>
      <c r="B660" s="55" t="s">
        <v>165</v>
      </c>
      <c r="C660" s="56">
        <v>118120130</v>
      </c>
      <c r="D660" s="57" t="s">
        <v>166</v>
      </c>
      <c r="E660" s="57" t="s">
        <v>563</v>
      </c>
      <c r="F660" s="11">
        <f t="shared" si="20"/>
        <v>0.2</v>
      </c>
      <c r="H660" s="1" t="str">
        <f t="shared" si="21"/>
        <v>----</v>
      </c>
      <c r="I660" s="4">
        <v>1</v>
      </c>
    </row>
    <row r="661" spans="1:9" ht="18.75" x14ac:dyDescent="0.3">
      <c r="A661" s="11">
        <v>660</v>
      </c>
      <c r="B661" s="55" t="s">
        <v>378</v>
      </c>
      <c r="C661" s="56">
        <v>118120171</v>
      </c>
      <c r="D661" s="57" t="s">
        <v>166</v>
      </c>
      <c r="E661" s="57" t="s">
        <v>564</v>
      </c>
      <c r="F661" s="11">
        <f t="shared" si="20"/>
        <v>0.3</v>
      </c>
      <c r="H661" s="1" t="str">
        <f t="shared" si="21"/>
        <v>----</v>
      </c>
      <c r="I661" s="4">
        <v>1</v>
      </c>
    </row>
    <row r="662" spans="1:9" ht="18.75" x14ac:dyDescent="0.3">
      <c r="A662" s="11">
        <v>661</v>
      </c>
      <c r="B662" s="55" t="s">
        <v>439</v>
      </c>
      <c r="C662" s="56">
        <v>118110011</v>
      </c>
      <c r="D662" s="57" t="s">
        <v>178</v>
      </c>
      <c r="E662" s="57" t="s">
        <v>563</v>
      </c>
      <c r="F662" s="11">
        <f t="shared" si="20"/>
        <v>0.2</v>
      </c>
      <c r="H662" s="1" t="str">
        <f t="shared" si="21"/>
        <v>----</v>
      </c>
      <c r="I662" s="4">
        <v>1</v>
      </c>
    </row>
    <row r="663" spans="1:9" ht="18.75" x14ac:dyDescent="0.3">
      <c r="A663" s="11">
        <v>662</v>
      </c>
      <c r="B663" s="55" t="s">
        <v>358</v>
      </c>
      <c r="C663" s="56">
        <v>118110029</v>
      </c>
      <c r="D663" s="57" t="s">
        <v>178</v>
      </c>
      <c r="E663" s="57" t="s">
        <v>564</v>
      </c>
      <c r="F663" s="11">
        <f t="shared" si="20"/>
        <v>0.3</v>
      </c>
      <c r="H663" s="1" t="str">
        <f t="shared" si="21"/>
        <v>----</v>
      </c>
      <c r="I663" s="4">
        <v>1</v>
      </c>
    </row>
    <row r="664" spans="1:9" ht="18.75" x14ac:dyDescent="0.3">
      <c r="A664" s="11">
        <v>663</v>
      </c>
      <c r="B664" s="55" t="s">
        <v>962</v>
      </c>
      <c r="C664" s="56">
        <v>118110103</v>
      </c>
      <c r="D664" s="57" t="s">
        <v>231</v>
      </c>
      <c r="E664" s="57" t="s">
        <v>563</v>
      </c>
      <c r="F664" s="11">
        <f t="shared" si="20"/>
        <v>0.2</v>
      </c>
      <c r="H664" s="1" t="str">
        <f t="shared" si="21"/>
        <v>----</v>
      </c>
      <c r="I664" s="4">
        <v>1</v>
      </c>
    </row>
    <row r="665" spans="1:9" ht="18.75" x14ac:dyDescent="0.3">
      <c r="A665" s="11">
        <v>664</v>
      </c>
      <c r="B665" s="55" t="s">
        <v>751</v>
      </c>
      <c r="C665" s="56">
        <v>118110116</v>
      </c>
      <c r="D665" s="57" t="s">
        <v>231</v>
      </c>
      <c r="E665" s="57" t="s">
        <v>564</v>
      </c>
      <c r="F665" s="11">
        <f t="shared" si="20"/>
        <v>0.3</v>
      </c>
      <c r="H665" s="1" t="str">
        <f t="shared" si="21"/>
        <v>----</v>
      </c>
      <c r="I665" s="4">
        <v>1</v>
      </c>
    </row>
    <row r="666" spans="1:9" ht="18.75" x14ac:dyDescent="0.3">
      <c r="A666" s="11">
        <v>665</v>
      </c>
      <c r="B666" s="55" t="s">
        <v>325</v>
      </c>
      <c r="C666" s="56">
        <v>118110169</v>
      </c>
      <c r="D666" s="57" t="s">
        <v>95</v>
      </c>
      <c r="E666" s="57" t="s">
        <v>564</v>
      </c>
      <c r="F666" s="11">
        <f t="shared" si="20"/>
        <v>0.3</v>
      </c>
      <c r="H666" s="1" t="str">
        <f t="shared" si="21"/>
        <v>----</v>
      </c>
      <c r="I666" s="4">
        <v>1</v>
      </c>
    </row>
    <row r="667" spans="1:9" ht="18.75" x14ac:dyDescent="0.3">
      <c r="A667" s="11">
        <v>666</v>
      </c>
      <c r="B667" s="55" t="s">
        <v>144</v>
      </c>
      <c r="C667" s="56">
        <v>118110163</v>
      </c>
      <c r="D667" s="57" t="s">
        <v>95</v>
      </c>
      <c r="E667" s="57" t="s">
        <v>563</v>
      </c>
      <c r="F667" s="11">
        <f t="shared" si="20"/>
        <v>0.2</v>
      </c>
      <c r="H667" s="1" t="str">
        <f t="shared" si="21"/>
        <v>----</v>
      </c>
      <c r="I667" s="4">
        <v>1</v>
      </c>
    </row>
    <row r="668" spans="1:9" ht="18.75" x14ac:dyDescent="0.3">
      <c r="A668" s="11">
        <v>667</v>
      </c>
      <c r="B668" s="55" t="s">
        <v>105</v>
      </c>
      <c r="C668" s="58">
        <v>118110154</v>
      </c>
      <c r="D668" s="57" t="s">
        <v>95</v>
      </c>
      <c r="E668" s="57" t="s">
        <v>563</v>
      </c>
      <c r="F668" s="11">
        <f t="shared" si="20"/>
        <v>0.2</v>
      </c>
      <c r="H668" s="1" t="str">
        <f t="shared" si="21"/>
        <v>----</v>
      </c>
      <c r="I668" s="4">
        <v>1</v>
      </c>
    </row>
    <row r="669" spans="1:9" ht="18.75" x14ac:dyDescent="0.3">
      <c r="A669" s="11">
        <v>668</v>
      </c>
      <c r="B669" s="55" t="s">
        <v>124</v>
      </c>
      <c r="C669" s="58">
        <v>118131101141</v>
      </c>
      <c r="D669" s="57" t="s">
        <v>30</v>
      </c>
      <c r="E669" s="57" t="s">
        <v>564</v>
      </c>
      <c r="F669" s="11">
        <f t="shared" si="20"/>
        <v>0.3</v>
      </c>
      <c r="H669" s="1" t="str">
        <f t="shared" si="21"/>
        <v>----</v>
      </c>
      <c r="I669" s="4">
        <v>1</v>
      </c>
    </row>
    <row r="670" spans="1:9" ht="18.75" x14ac:dyDescent="0.3">
      <c r="A670" s="11">
        <v>669</v>
      </c>
      <c r="B670" s="55" t="s">
        <v>2780</v>
      </c>
      <c r="C670" s="58">
        <v>118131101117</v>
      </c>
      <c r="D670" s="57" t="s">
        <v>30</v>
      </c>
      <c r="E670" s="57" t="s">
        <v>563</v>
      </c>
      <c r="F670" s="11">
        <f t="shared" si="20"/>
        <v>0.2</v>
      </c>
      <c r="H670" s="1" t="str">
        <f t="shared" si="21"/>
        <v>----</v>
      </c>
      <c r="I670" s="4">
        <v>1</v>
      </c>
    </row>
    <row r="671" spans="1:9" ht="18.75" x14ac:dyDescent="0.3">
      <c r="A671" s="11">
        <v>670</v>
      </c>
      <c r="B671" s="55" t="s">
        <v>191</v>
      </c>
      <c r="C671" s="58">
        <v>118132101123</v>
      </c>
      <c r="D671" s="57" t="s">
        <v>41</v>
      </c>
      <c r="E671" s="57" t="s">
        <v>564</v>
      </c>
      <c r="F671" s="11">
        <f t="shared" si="20"/>
        <v>0.3</v>
      </c>
      <c r="H671" s="1" t="str">
        <f t="shared" si="21"/>
        <v>----</v>
      </c>
      <c r="I671" s="4">
        <v>1</v>
      </c>
    </row>
    <row r="672" spans="1:9" ht="18.75" x14ac:dyDescent="0.3">
      <c r="A672" s="11">
        <v>671</v>
      </c>
      <c r="B672" s="55" t="s">
        <v>54</v>
      </c>
      <c r="C672" s="58">
        <v>118132101102</v>
      </c>
      <c r="D672" s="57" t="s">
        <v>41</v>
      </c>
      <c r="E672" s="57" t="s">
        <v>563</v>
      </c>
      <c r="F672" s="11">
        <f t="shared" si="20"/>
        <v>0.2</v>
      </c>
      <c r="H672" s="1" t="str">
        <f t="shared" si="21"/>
        <v>----</v>
      </c>
      <c r="I672" s="4">
        <v>1</v>
      </c>
    </row>
    <row r="673" spans="1:9" ht="18.75" x14ac:dyDescent="0.3">
      <c r="A673" s="11">
        <v>672</v>
      </c>
      <c r="B673" s="55" t="s">
        <v>266</v>
      </c>
      <c r="C673" s="58">
        <v>118211101155</v>
      </c>
      <c r="D673" s="57" t="s">
        <v>85</v>
      </c>
      <c r="E673" s="57" t="s">
        <v>564</v>
      </c>
      <c r="F673" s="11">
        <f t="shared" si="20"/>
        <v>0.3</v>
      </c>
      <c r="H673" s="1" t="str">
        <f t="shared" si="21"/>
        <v>----</v>
      </c>
      <c r="I673" s="4">
        <v>1</v>
      </c>
    </row>
    <row r="674" spans="1:9" ht="18.75" x14ac:dyDescent="0.3">
      <c r="A674" s="11">
        <v>673</v>
      </c>
      <c r="B674" s="55" t="s">
        <v>2781</v>
      </c>
      <c r="C674" s="58">
        <v>118211101130</v>
      </c>
      <c r="D674" s="57" t="s">
        <v>85</v>
      </c>
      <c r="E674" s="57" t="s">
        <v>563</v>
      </c>
      <c r="F674" s="11">
        <f t="shared" si="20"/>
        <v>0.2</v>
      </c>
      <c r="H674" s="1" t="str">
        <f t="shared" si="21"/>
        <v>----</v>
      </c>
      <c r="I674" s="4">
        <v>1</v>
      </c>
    </row>
    <row r="675" spans="1:9" ht="18.75" x14ac:dyDescent="0.3">
      <c r="A675" s="11">
        <v>674</v>
      </c>
      <c r="B675" s="55" t="s">
        <v>2782</v>
      </c>
      <c r="C675" s="58">
        <v>118211101143</v>
      </c>
      <c r="D675" s="57" t="s">
        <v>85</v>
      </c>
      <c r="E675" s="57" t="s">
        <v>563</v>
      </c>
      <c r="F675" s="11">
        <f t="shared" si="20"/>
        <v>0.2</v>
      </c>
      <c r="H675" s="1" t="str">
        <f t="shared" si="21"/>
        <v>----</v>
      </c>
      <c r="I675" s="4">
        <v>1</v>
      </c>
    </row>
    <row r="676" spans="1:9" ht="18.75" x14ac:dyDescent="0.3">
      <c r="A676" s="11">
        <v>675</v>
      </c>
      <c r="B676" s="59" t="s">
        <v>2783</v>
      </c>
      <c r="C676" s="189" t="s">
        <v>2784</v>
      </c>
      <c r="D676" s="60" t="s">
        <v>60</v>
      </c>
      <c r="E676" s="96" t="s">
        <v>489</v>
      </c>
      <c r="F676" s="11">
        <f t="shared" si="20"/>
        <v>0.3</v>
      </c>
      <c r="H676" s="1" t="str">
        <f t="shared" si="21"/>
        <v>----</v>
      </c>
      <c r="I676" s="4">
        <v>1</v>
      </c>
    </row>
    <row r="677" spans="1:9" ht="18.75" x14ac:dyDescent="0.3">
      <c r="A677" s="11">
        <v>676</v>
      </c>
      <c r="B677" s="61" t="s">
        <v>287</v>
      </c>
      <c r="C677" s="189" t="s">
        <v>2785</v>
      </c>
      <c r="D677" s="60" t="s">
        <v>60</v>
      </c>
      <c r="E677" s="96" t="s">
        <v>490</v>
      </c>
      <c r="F677" s="11">
        <f t="shared" si="20"/>
        <v>0.2</v>
      </c>
      <c r="H677" s="1" t="str">
        <f t="shared" si="21"/>
        <v>----</v>
      </c>
      <c r="I677" s="4">
        <v>1</v>
      </c>
    </row>
    <row r="678" spans="1:9" ht="18.75" x14ac:dyDescent="0.3">
      <c r="A678" s="11">
        <v>677</v>
      </c>
      <c r="B678" s="59" t="s">
        <v>354</v>
      </c>
      <c r="C678" s="183">
        <v>108110012</v>
      </c>
      <c r="D678" s="60" t="s">
        <v>337</v>
      </c>
      <c r="E678" s="96" t="s">
        <v>489</v>
      </c>
      <c r="F678" s="11">
        <f t="shared" si="20"/>
        <v>0.3</v>
      </c>
      <c r="H678" s="1" t="str">
        <f t="shared" si="21"/>
        <v>----</v>
      </c>
      <c r="I678" s="4">
        <v>1</v>
      </c>
    </row>
    <row r="679" spans="1:9" ht="18.75" x14ac:dyDescent="0.3">
      <c r="A679" s="11">
        <v>678</v>
      </c>
      <c r="B679" s="59" t="s">
        <v>2786</v>
      </c>
      <c r="C679" s="189" t="s">
        <v>2787</v>
      </c>
      <c r="D679" s="60" t="s">
        <v>337</v>
      </c>
      <c r="E679" s="96" t="s">
        <v>490</v>
      </c>
      <c r="F679" s="11">
        <f t="shared" si="20"/>
        <v>0.2</v>
      </c>
      <c r="H679" s="1" t="str">
        <f t="shared" si="21"/>
        <v>----</v>
      </c>
      <c r="I679" s="4">
        <v>1</v>
      </c>
    </row>
    <row r="680" spans="1:9" ht="18.75" x14ac:dyDescent="0.3">
      <c r="A680" s="11">
        <v>679</v>
      </c>
      <c r="B680" s="59" t="s">
        <v>336</v>
      </c>
      <c r="C680" s="183">
        <v>108110020</v>
      </c>
      <c r="D680" s="60" t="s">
        <v>337</v>
      </c>
      <c r="E680" s="96" t="s">
        <v>499</v>
      </c>
      <c r="F680" s="11">
        <f t="shared" si="20"/>
        <v>0.2</v>
      </c>
      <c r="H680" s="1" t="str">
        <f t="shared" si="21"/>
        <v>----</v>
      </c>
      <c r="I680" s="4">
        <v>1</v>
      </c>
    </row>
    <row r="681" spans="1:9" ht="18.75" x14ac:dyDescent="0.3">
      <c r="A681" s="11">
        <v>680</v>
      </c>
      <c r="B681" s="59" t="s">
        <v>522</v>
      </c>
      <c r="C681" s="183">
        <v>108110031</v>
      </c>
      <c r="D681" s="60" t="s">
        <v>337</v>
      </c>
      <c r="E681" s="96" t="s">
        <v>499</v>
      </c>
      <c r="F681" s="11">
        <f t="shared" si="20"/>
        <v>0.2</v>
      </c>
      <c r="H681" s="1" t="str">
        <f t="shared" si="21"/>
        <v>----</v>
      </c>
      <c r="I681" s="4">
        <v>1</v>
      </c>
    </row>
    <row r="682" spans="1:9" ht="18.75" x14ac:dyDescent="0.3">
      <c r="A682" s="11">
        <v>681</v>
      </c>
      <c r="B682" s="59" t="s">
        <v>329</v>
      </c>
      <c r="C682" s="183">
        <v>108120016</v>
      </c>
      <c r="D682" s="60" t="s">
        <v>245</v>
      </c>
      <c r="E682" s="96" t="s">
        <v>499</v>
      </c>
      <c r="F682" s="11">
        <f t="shared" si="20"/>
        <v>0.2</v>
      </c>
      <c r="H682" s="1" t="str">
        <f t="shared" si="21"/>
        <v>----</v>
      </c>
      <c r="I682" s="4">
        <v>1</v>
      </c>
    </row>
    <row r="683" spans="1:9" ht="18.75" x14ac:dyDescent="0.3">
      <c r="A683" s="11">
        <v>682</v>
      </c>
      <c r="B683" s="59" t="s">
        <v>419</v>
      </c>
      <c r="C683" s="183">
        <v>108120023</v>
      </c>
      <c r="D683" s="60" t="s">
        <v>245</v>
      </c>
      <c r="E683" s="96" t="s">
        <v>489</v>
      </c>
      <c r="F683" s="11">
        <f t="shared" si="20"/>
        <v>0.3</v>
      </c>
      <c r="H683" s="1" t="str">
        <f t="shared" si="21"/>
        <v>----</v>
      </c>
      <c r="I683" s="4">
        <v>1</v>
      </c>
    </row>
    <row r="684" spans="1:9" ht="18.75" x14ac:dyDescent="0.3">
      <c r="A684" s="11">
        <v>683</v>
      </c>
      <c r="B684" s="59" t="s">
        <v>1975</v>
      </c>
      <c r="C684" s="189" t="s">
        <v>2788</v>
      </c>
      <c r="D684" s="60" t="s">
        <v>245</v>
      </c>
      <c r="E684" s="96" t="s">
        <v>490</v>
      </c>
      <c r="F684" s="11">
        <f t="shared" si="20"/>
        <v>0.2</v>
      </c>
      <c r="H684" s="1" t="str">
        <f t="shared" si="21"/>
        <v>----</v>
      </c>
      <c r="I684" s="4">
        <v>1</v>
      </c>
    </row>
    <row r="685" spans="1:9" ht="18.75" x14ac:dyDescent="0.3">
      <c r="A685" s="11">
        <v>684</v>
      </c>
      <c r="B685" s="59" t="s">
        <v>246</v>
      </c>
      <c r="C685" s="183">
        <v>108120028</v>
      </c>
      <c r="D685" s="60" t="s">
        <v>245</v>
      </c>
      <c r="E685" s="96" t="s">
        <v>523</v>
      </c>
      <c r="F685" s="11">
        <f t="shared" si="20"/>
        <v>0.3</v>
      </c>
      <c r="H685" s="1" t="str">
        <f t="shared" si="21"/>
        <v>----</v>
      </c>
      <c r="I685" s="4">
        <v>1</v>
      </c>
    </row>
    <row r="686" spans="1:9" ht="18.75" x14ac:dyDescent="0.3">
      <c r="A686" s="11">
        <v>685</v>
      </c>
      <c r="B686" s="59" t="s">
        <v>2256</v>
      </c>
      <c r="C686" s="183">
        <v>108120031</v>
      </c>
      <c r="D686" s="60" t="s">
        <v>245</v>
      </c>
      <c r="E686" s="96" t="s">
        <v>499</v>
      </c>
      <c r="F686" s="11">
        <f t="shared" si="20"/>
        <v>0.2</v>
      </c>
      <c r="H686" s="1" t="str">
        <f t="shared" si="21"/>
        <v>----</v>
      </c>
      <c r="I686" s="4">
        <v>1</v>
      </c>
    </row>
    <row r="687" spans="1:9" ht="18.75" x14ac:dyDescent="0.3">
      <c r="A687" s="11">
        <v>686</v>
      </c>
      <c r="B687" s="59" t="s">
        <v>2789</v>
      </c>
      <c r="C687" s="183">
        <v>108130002</v>
      </c>
      <c r="D687" s="60" t="s">
        <v>327</v>
      </c>
      <c r="E687" s="96" t="s">
        <v>499</v>
      </c>
      <c r="F687" s="11">
        <f t="shared" si="20"/>
        <v>0.2</v>
      </c>
      <c r="H687" s="1" t="str">
        <f t="shared" si="21"/>
        <v>----</v>
      </c>
      <c r="I687" s="4">
        <v>1</v>
      </c>
    </row>
    <row r="688" spans="1:9" ht="18.75" x14ac:dyDescent="0.3">
      <c r="A688" s="11">
        <v>687</v>
      </c>
      <c r="B688" s="59" t="s">
        <v>2790</v>
      </c>
      <c r="C688" s="183">
        <v>108130003</v>
      </c>
      <c r="D688" s="60" t="s">
        <v>327</v>
      </c>
      <c r="E688" s="96" t="s">
        <v>499</v>
      </c>
      <c r="F688" s="11">
        <f t="shared" si="20"/>
        <v>0.2</v>
      </c>
      <c r="H688" s="1" t="str">
        <f t="shared" si="21"/>
        <v>----</v>
      </c>
      <c r="I688" s="4">
        <v>1</v>
      </c>
    </row>
    <row r="689" spans="1:9" ht="18.75" x14ac:dyDescent="0.3">
      <c r="A689" s="11">
        <v>688</v>
      </c>
      <c r="B689" s="59" t="s">
        <v>2791</v>
      </c>
      <c r="C689" s="183">
        <v>108130004</v>
      </c>
      <c r="D689" s="60" t="s">
        <v>327</v>
      </c>
      <c r="E689" s="96" t="s">
        <v>499</v>
      </c>
      <c r="F689" s="11">
        <f t="shared" si="20"/>
        <v>0.2</v>
      </c>
      <c r="H689" s="1" t="str">
        <f t="shared" si="21"/>
        <v>----</v>
      </c>
      <c r="I689" s="4">
        <v>1</v>
      </c>
    </row>
    <row r="690" spans="1:9" ht="18.75" x14ac:dyDescent="0.3">
      <c r="A690" s="11">
        <v>689</v>
      </c>
      <c r="B690" s="59" t="s">
        <v>2248</v>
      </c>
      <c r="C690" s="183">
        <v>108130006</v>
      </c>
      <c r="D690" s="60" t="s">
        <v>327</v>
      </c>
      <c r="E690" s="96" t="s">
        <v>499</v>
      </c>
      <c r="F690" s="11">
        <f t="shared" si="20"/>
        <v>0.2</v>
      </c>
      <c r="H690" s="1" t="str">
        <f t="shared" si="21"/>
        <v>----</v>
      </c>
      <c r="I690" s="4">
        <v>1</v>
      </c>
    </row>
    <row r="691" spans="1:9" ht="18.75" x14ac:dyDescent="0.3">
      <c r="A691" s="11">
        <v>690</v>
      </c>
      <c r="B691" s="59" t="s">
        <v>2792</v>
      </c>
      <c r="C691" s="183">
        <v>108130009</v>
      </c>
      <c r="D691" s="60" t="s">
        <v>327</v>
      </c>
      <c r="E691" s="96" t="s">
        <v>499</v>
      </c>
      <c r="F691" s="11">
        <f t="shared" si="20"/>
        <v>0.2</v>
      </c>
      <c r="H691" s="1" t="str">
        <f t="shared" si="21"/>
        <v>----</v>
      </c>
      <c r="I691" s="4">
        <v>1</v>
      </c>
    </row>
    <row r="692" spans="1:9" ht="18.75" x14ac:dyDescent="0.3">
      <c r="A692" s="11">
        <v>691</v>
      </c>
      <c r="B692" s="59" t="s">
        <v>525</v>
      </c>
      <c r="C692" s="183">
        <v>108130012</v>
      </c>
      <c r="D692" s="60" t="s">
        <v>327</v>
      </c>
      <c r="E692" s="96" t="s">
        <v>499</v>
      </c>
      <c r="F692" s="11">
        <f t="shared" si="20"/>
        <v>0.2</v>
      </c>
      <c r="H692" s="1" t="str">
        <f t="shared" si="21"/>
        <v>----</v>
      </c>
      <c r="I692" s="4">
        <v>1</v>
      </c>
    </row>
    <row r="693" spans="1:9" ht="18.75" x14ac:dyDescent="0.3">
      <c r="A693" s="11">
        <v>692</v>
      </c>
      <c r="B693" s="59" t="s">
        <v>2254</v>
      </c>
      <c r="C693" s="183">
        <v>108130021</v>
      </c>
      <c r="D693" s="60" t="s">
        <v>327</v>
      </c>
      <c r="E693" s="96" t="s">
        <v>499</v>
      </c>
      <c r="F693" s="11">
        <f t="shared" si="20"/>
        <v>0.2</v>
      </c>
      <c r="H693" s="1" t="str">
        <f t="shared" si="21"/>
        <v>----</v>
      </c>
      <c r="I693" s="4">
        <v>1</v>
      </c>
    </row>
    <row r="694" spans="1:9" ht="18.75" x14ac:dyDescent="0.3">
      <c r="A694" s="11">
        <v>693</v>
      </c>
      <c r="B694" s="59" t="s">
        <v>1586</v>
      </c>
      <c r="C694" s="183">
        <v>108130024</v>
      </c>
      <c r="D694" s="60" t="s">
        <v>327</v>
      </c>
      <c r="E694" s="96" t="s">
        <v>499</v>
      </c>
      <c r="F694" s="11">
        <f t="shared" si="20"/>
        <v>0.2</v>
      </c>
      <c r="H694" s="1" t="str">
        <f t="shared" si="21"/>
        <v>----</v>
      </c>
      <c r="I694" s="4">
        <v>1</v>
      </c>
    </row>
    <row r="695" spans="1:9" ht="18.75" x14ac:dyDescent="0.3">
      <c r="A695" s="11">
        <v>694</v>
      </c>
      <c r="B695" s="59" t="s">
        <v>526</v>
      </c>
      <c r="C695" s="183">
        <v>108130025</v>
      </c>
      <c r="D695" s="60" t="s">
        <v>327</v>
      </c>
      <c r="E695" s="96" t="s">
        <v>491</v>
      </c>
      <c r="F695" s="11">
        <f t="shared" si="20"/>
        <v>0.3</v>
      </c>
      <c r="H695" s="1" t="str">
        <f t="shared" si="21"/>
        <v>----</v>
      </c>
      <c r="I695" s="4">
        <v>1</v>
      </c>
    </row>
    <row r="696" spans="1:9" ht="18.75" x14ac:dyDescent="0.3">
      <c r="A696" s="11">
        <v>695</v>
      </c>
      <c r="B696" s="59" t="s">
        <v>2247</v>
      </c>
      <c r="C696" s="183">
        <v>108130031</v>
      </c>
      <c r="D696" s="60" t="s">
        <v>327</v>
      </c>
      <c r="E696" s="96" t="s">
        <v>499</v>
      </c>
      <c r="F696" s="11">
        <f t="shared" si="20"/>
        <v>0.2</v>
      </c>
      <c r="H696" s="1" t="str">
        <f t="shared" si="21"/>
        <v>----</v>
      </c>
      <c r="I696" s="4">
        <v>1</v>
      </c>
    </row>
    <row r="697" spans="1:9" ht="18.75" x14ac:dyDescent="0.3">
      <c r="A697" s="11">
        <v>696</v>
      </c>
      <c r="B697" s="59" t="s">
        <v>2250</v>
      </c>
      <c r="C697" s="183">
        <v>108130032</v>
      </c>
      <c r="D697" s="60" t="s">
        <v>327</v>
      </c>
      <c r="E697" s="96" t="s">
        <v>499</v>
      </c>
      <c r="F697" s="11">
        <f t="shared" si="20"/>
        <v>0.2</v>
      </c>
      <c r="H697" s="1" t="str">
        <f t="shared" si="21"/>
        <v>----</v>
      </c>
      <c r="I697" s="4">
        <v>1</v>
      </c>
    </row>
    <row r="698" spans="1:9" ht="18.75" x14ac:dyDescent="0.3">
      <c r="A698" s="11">
        <v>697</v>
      </c>
      <c r="B698" s="59" t="s">
        <v>2793</v>
      </c>
      <c r="C698" s="183">
        <v>108130034</v>
      </c>
      <c r="D698" s="60" t="s">
        <v>327</v>
      </c>
      <c r="E698" s="96" t="s">
        <v>499</v>
      </c>
      <c r="F698" s="11">
        <f t="shared" si="20"/>
        <v>0.2</v>
      </c>
      <c r="H698" s="1" t="str">
        <f t="shared" si="21"/>
        <v>----</v>
      </c>
      <c r="I698" s="4">
        <v>1</v>
      </c>
    </row>
    <row r="699" spans="1:9" ht="18.75" x14ac:dyDescent="0.3">
      <c r="A699" s="11">
        <v>698</v>
      </c>
      <c r="B699" s="59" t="s">
        <v>2794</v>
      </c>
      <c r="C699" s="183">
        <v>108140020</v>
      </c>
      <c r="D699" s="60" t="s">
        <v>2253</v>
      </c>
      <c r="E699" s="96" t="s">
        <v>489</v>
      </c>
      <c r="F699" s="11">
        <f t="shared" si="20"/>
        <v>0.3</v>
      </c>
      <c r="H699" s="1" t="str">
        <f t="shared" si="21"/>
        <v>----</v>
      </c>
      <c r="I699" s="4">
        <v>1</v>
      </c>
    </row>
    <row r="700" spans="1:9" ht="18.75" x14ac:dyDescent="0.3">
      <c r="A700" s="11">
        <v>699</v>
      </c>
      <c r="B700" s="59" t="s">
        <v>2795</v>
      </c>
      <c r="C700" s="189" t="s">
        <v>2796</v>
      </c>
      <c r="D700" s="60" t="s">
        <v>2253</v>
      </c>
      <c r="E700" s="96" t="s">
        <v>490</v>
      </c>
      <c r="F700" s="11">
        <f t="shared" si="20"/>
        <v>0.2</v>
      </c>
      <c r="H700" s="1" t="str">
        <f t="shared" si="21"/>
        <v>----</v>
      </c>
      <c r="I700" s="4">
        <v>1</v>
      </c>
    </row>
    <row r="701" spans="1:9" ht="18.75" x14ac:dyDescent="0.3">
      <c r="A701" s="11">
        <v>700</v>
      </c>
      <c r="B701" s="14" t="s">
        <v>146</v>
      </c>
      <c r="C701" s="62">
        <v>108231101147</v>
      </c>
      <c r="D701" s="11" t="s">
        <v>60</v>
      </c>
      <c r="E701" s="77" t="s">
        <v>564</v>
      </c>
      <c r="F701" s="11">
        <f t="shared" si="20"/>
        <v>0.3</v>
      </c>
      <c r="H701" s="1" t="str">
        <f t="shared" si="21"/>
        <v>----</v>
      </c>
      <c r="I701" s="4">
        <v>1</v>
      </c>
    </row>
    <row r="702" spans="1:9" ht="18.75" x14ac:dyDescent="0.3">
      <c r="A702" s="11">
        <v>701</v>
      </c>
      <c r="B702" s="63" t="s">
        <v>238</v>
      </c>
      <c r="C702" s="15">
        <v>108231101108</v>
      </c>
      <c r="D702" s="11" t="s">
        <v>60</v>
      </c>
      <c r="E702" s="77" t="s">
        <v>563</v>
      </c>
      <c r="F702" s="11">
        <f t="shared" si="20"/>
        <v>0.2</v>
      </c>
      <c r="H702" s="1" t="str">
        <f t="shared" si="21"/>
        <v>----</v>
      </c>
      <c r="I702" s="4">
        <v>1</v>
      </c>
    </row>
    <row r="703" spans="1:9" ht="18.75" x14ac:dyDescent="0.3">
      <c r="A703" s="11">
        <v>702</v>
      </c>
      <c r="B703" s="14" t="s">
        <v>585</v>
      </c>
      <c r="C703" s="15">
        <v>108231101113</v>
      </c>
      <c r="D703" s="11" t="s">
        <v>60</v>
      </c>
      <c r="E703" s="77" t="s">
        <v>563</v>
      </c>
      <c r="F703" s="11">
        <f t="shared" si="20"/>
        <v>0.2</v>
      </c>
      <c r="H703" s="1" t="str">
        <f t="shared" si="21"/>
        <v>----</v>
      </c>
      <c r="I703" s="4">
        <v>1</v>
      </c>
    </row>
    <row r="704" spans="1:9" ht="18.75" x14ac:dyDescent="0.3">
      <c r="A704" s="11">
        <v>703</v>
      </c>
      <c r="B704" s="21" t="s">
        <v>300</v>
      </c>
      <c r="C704" s="15">
        <v>108231101106</v>
      </c>
      <c r="D704" s="11" t="s">
        <v>60</v>
      </c>
      <c r="E704" s="84" t="s">
        <v>576</v>
      </c>
      <c r="F704" s="11">
        <f t="shared" si="20"/>
        <v>0.2</v>
      </c>
      <c r="H704" s="1" t="str">
        <f t="shared" si="21"/>
        <v>----</v>
      </c>
      <c r="I704" s="4">
        <v>1</v>
      </c>
    </row>
    <row r="705" spans="1:9" ht="18.75" x14ac:dyDescent="0.3">
      <c r="A705" s="11">
        <v>704</v>
      </c>
      <c r="B705" s="14" t="s">
        <v>390</v>
      </c>
      <c r="C705" s="15">
        <v>108110002</v>
      </c>
      <c r="D705" s="11" t="s">
        <v>337</v>
      </c>
      <c r="E705" s="77" t="s">
        <v>564</v>
      </c>
      <c r="F705" s="11">
        <f t="shared" si="20"/>
        <v>0.3</v>
      </c>
      <c r="H705" s="1" t="str">
        <f t="shared" si="21"/>
        <v>----</v>
      </c>
      <c r="I705" s="4">
        <v>1</v>
      </c>
    </row>
    <row r="706" spans="1:9" ht="18.75" x14ac:dyDescent="0.3">
      <c r="A706" s="11">
        <v>705</v>
      </c>
      <c r="B706" s="14" t="s">
        <v>586</v>
      </c>
      <c r="C706" s="62">
        <v>108110004</v>
      </c>
      <c r="D706" s="11" t="s">
        <v>337</v>
      </c>
      <c r="E706" s="77" t="s">
        <v>563</v>
      </c>
      <c r="F706" s="11">
        <f t="shared" si="20"/>
        <v>0.2</v>
      </c>
      <c r="H706" s="1" t="str">
        <f t="shared" si="21"/>
        <v>----</v>
      </c>
      <c r="I706" s="4">
        <v>1</v>
      </c>
    </row>
    <row r="707" spans="1:9" ht="18.75" x14ac:dyDescent="0.3">
      <c r="A707" s="11">
        <v>706</v>
      </c>
      <c r="B707" s="14" t="s">
        <v>587</v>
      </c>
      <c r="C707" s="62">
        <v>108110011</v>
      </c>
      <c r="D707" s="11" t="s">
        <v>337</v>
      </c>
      <c r="E707" s="77" t="s">
        <v>563</v>
      </c>
      <c r="F707" s="11">
        <f t="shared" ref="F707:F770" si="22">IF(E707="UV ĐT",0.3,0)+IF(E707="UV HSV",0.3,0)+IF(E707="PBT LCĐ",0.3,0)+IF(E707="UV LCĐ",0.2,0)+IF(E707="GK 0.3",0.3,0)+IF(E707="GK 0.2",0.2,0)+IF(E707="BT CĐ",0.3,0)+IF(E707="PBT CĐ",0.2,0)+IF(E707="LT", 0.3, 0)+IF(E707="LP", 0.2,0)+IF(E707="CN CLB",0.2,0)+IF(E707="CN DĐ",0.2,0)+IF(E707="TĐXK",0.3,0)+IF(E707="PĐXK",0.2,0)+IF(E707="TB ĐD",0.3,0)+IF(E707="PB ĐD",0.2,0)+IF(E707="ĐT ĐTQ",0.3,0)+IF(E707="ĐP ĐTQ",0.2,0)</f>
        <v>0.2</v>
      </c>
      <c r="H707" s="1" t="str">
        <f t="shared" ref="H707:H770" si="23">IF(C707=C708,"Trùng","----")</f>
        <v>----</v>
      </c>
      <c r="I707" s="4">
        <v>1</v>
      </c>
    </row>
    <row r="708" spans="1:9" ht="18.75" x14ac:dyDescent="0.3">
      <c r="A708" s="11">
        <v>707</v>
      </c>
      <c r="B708" s="14" t="s">
        <v>365</v>
      </c>
      <c r="C708" s="62">
        <v>108120027</v>
      </c>
      <c r="D708" s="11" t="s">
        <v>245</v>
      </c>
      <c r="E708" s="77" t="s">
        <v>564</v>
      </c>
      <c r="F708" s="11">
        <f t="shared" si="22"/>
        <v>0.3</v>
      </c>
      <c r="H708" s="1" t="str">
        <f t="shared" si="23"/>
        <v>----</v>
      </c>
      <c r="I708" s="4">
        <v>1</v>
      </c>
    </row>
    <row r="709" spans="1:9" ht="18.75" x14ac:dyDescent="0.3">
      <c r="A709" s="11">
        <v>708</v>
      </c>
      <c r="B709" s="14" t="s">
        <v>524</v>
      </c>
      <c r="C709" s="62">
        <v>108120008</v>
      </c>
      <c r="D709" s="11" t="s">
        <v>245</v>
      </c>
      <c r="E709" s="77" t="s">
        <v>563</v>
      </c>
      <c r="F709" s="11">
        <f t="shared" si="22"/>
        <v>0.2</v>
      </c>
      <c r="H709" s="1" t="str">
        <f t="shared" si="23"/>
        <v>----</v>
      </c>
      <c r="I709" s="4">
        <v>1</v>
      </c>
    </row>
    <row r="710" spans="1:9" s="132" customFormat="1" ht="18.75" x14ac:dyDescent="0.3">
      <c r="A710" s="11">
        <v>709</v>
      </c>
      <c r="B710" s="16" t="s">
        <v>246</v>
      </c>
      <c r="C710" s="100">
        <v>108120028</v>
      </c>
      <c r="D710" s="17" t="s">
        <v>245</v>
      </c>
      <c r="E710" s="91" t="s">
        <v>576</v>
      </c>
      <c r="F710" s="11">
        <f t="shared" si="22"/>
        <v>0.2</v>
      </c>
      <c r="G710" s="133"/>
      <c r="H710" s="1" t="str">
        <f t="shared" si="23"/>
        <v>----</v>
      </c>
      <c r="I710" s="132">
        <v>1</v>
      </c>
    </row>
    <row r="711" spans="1:9" s="132" customFormat="1" ht="18.75" x14ac:dyDescent="0.3">
      <c r="A711" s="11">
        <v>710</v>
      </c>
      <c r="B711" s="16" t="s">
        <v>419</v>
      </c>
      <c r="C711" s="100">
        <v>108120023</v>
      </c>
      <c r="D711" s="17" t="s">
        <v>245</v>
      </c>
      <c r="E711" s="91" t="s">
        <v>576</v>
      </c>
      <c r="F711" s="11">
        <f t="shared" si="22"/>
        <v>0.2</v>
      </c>
      <c r="G711" s="133"/>
      <c r="H711" s="1" t="str">
        <f t="shared" si="23"/>
        <v>----</v>
      </c>
      <c r="I711" s="132">
        <v>1</v>
      </c>
    </row>
    <row r="712" spans="1:9" ht="18.75" x14ac:dyDescent="0.3">
      <c r="A712" s="11">
        <v>711</v>
      </c>
      <c r="B712" s="14" t="s">
        <v>588</v>
      </c>
      <c r="C712" s="15">
        <v>108130026</v>
      </c>
      <c r="D712" s="11" t="s">
        <v>327</v>
      </c>
      <c r="E712" s="77" t="s">
        <v>564</v>
      </c>
      <c r="F712" s="11">
        <f t="shared" si="22"/>
        <v>0.3</v>
      </c>
      <c r="G712" s="133"/>
      <c r="H712" s="1" t="str">
        <f t="shared" si="23"/>
        <v>----</v>
      </c>
      <c r="I712" s="4">
        <v>1</v>
      </c>
    </row>
    <row r="713" spans="1:9" ht="18.75" x14ac:dyDescent="0.3">
      <c r="A713" s="11">
        <v>712</v>
      </c>
      <c r="B713" s="14" t="s">
        <v>589</v>
      </c>
      <c r="C713" s="15">
        <v>108130019</v>
      </c>
      <c r="D713" s="11" t="s">
        <v>327</v>
      </c>
      <c r="E713" s="77" t="s">
        <v>563</v>
      </c>
      <c r="F713" s="11">
        <f t="shared" si="22"/>
        <v>0.2</v>
      </c>
      <c r="H713" s="1" t="str">
        <f t="shared" si="23"/>
        <v>----</v>
      </c>
      <c r="I713" s="4">
        <v>1</v>
      </c>
    </row>
    <row r="714" spans="1:9" ht="18.75" x14ac:dyDescent="0.3">
      <c r="A714" s="11">
        <v>713</v>
      </c>
      <c r="B714" s="14" t="s">
        <v>2797</v>
      </c>
      <c r="C714" s="15">
        <v>108140030</v>
      </c>
      <c r="D714" s="11" t="s">
        <v>2253</v>
      </c>
      <c r="E714" s="77" t="s">
        <v>564</v>
      </c>
      <c r="F714" s="11">
        <f t="shared" si="22"/>
        <v>0.3</v>
      </c>
      <c r="H714" s="1" t="str">
        <f t="shared" si="23"/>
        <v>----</v>
      </c>
      <c r="I714" s="4">
        <v>1</v>
      </c>
    </row>
    <row r="715" spans="1:9" ht="18.75" x14ac:dyDescent="0.3">
      <c r="A715" s="11">
        <v>714</v>
      </c>
      <c r="B715" s="14" t="s">
        <v>2252</v>
      </c>
      <c r="C715" s="15">
        <v>108140019</v>
      </c>
      <c r="D715" s="11" t="s">
        <v>2253</v>
      </c>
      <c r="E715" s="77" t="s">
        <v>563</v>
      </c>
      <c r="F715" s="11">
        <f t="shared" si="22"/>
        <v>0.2</v>
      </c>
      <c r="H715" s="1" t="str">
        <f t="shared" si="23"/>
        <v>----</v>
      </c>
      <c r="I715" s="4">
        <v>1</v>
      </c>
    </row>
    <row r="716" spans="1:9" ht="18.75" x14ac:dyDescent="0.3">
      <c r="A716" s="11">
        <v>715</v>
      </c>
      <c r="B716" s="46" t="s">
        <v>527</v>
      </c>
      <c r="C716" s="102">
        <v>111321101175</v>
      </c>
      <c r="D716" s="47" t="s">
        <v>281</v>
      </c>
      <c r="E716" s="89" t="s">
        <v>491</v>
      </c>
      <c r="F716" s="11">
        <f t="shared" si="22"/>
        <v>0.3</v>
      </c>
      <c r="H716" s="1" t="str">
        <f t="shared" si="23"/>
        <v>----</v>
      </c>
      <c r="I716" s="4">
        <v>1</v>
      </c>
    </row>
    <row r="717" spans="1:9" ht="18.75" x14ac:dyDescent="0.3">
      <c r="A717" s="11">
        <v>716</v>
      </c>
      <c r="B717" s="46" t="s">
        <v>461</v>
      </c>
      <c r="C717" s="102">
        <v>111321101137</v>
      </c>
      <c r="D717" s="47" t="s">
        <v>281</v>
      </c>
      <c r="E717" s="89" t="s">
        <v>499</v>
      </c>
      <c r="F717" s="11">
        <f t="shared" si="22"/>
        <v>0.2</v>
      </c>
      <c r="H717" s="1" t="str">
        <f t="shared" si="23"/>
        <v>----</v>
      </c>
      <c r="I717" s="4">
        <v>1</v>
      </c>
    </row>
    <row r="718" spans="1:9" ht="18.75" x14ac:dyDescent="0.3">
      <c r="A718" s="11">
        <v>717</v>
      </c>
      <c r="B718" s="46" t="s">
        <v>310</v>
      </c>
      <c r="C718" s="102">
        <v>111141101139</v>
      </c>
      <c r="D718" s="47" t="s">
        <v>89</v>
      </c>
      <c r="E718" s="89" t="s">
        <v>499</v>
      </c>
      <c r="F718" s="11">
        <f t="shared" si="22"/>
        <v>0.2</v>
      </c>
      <c r="H718" s="1" t="str">
        <f t="shared" si="23"/>
        <v>----</v>
      </c>
      <c r="I718" s="4">
        <v>1</v>
      </c>
    </row>
    <row r="719" spans="1:9" ht="18.75" x14ac:dyDescent="0.3">
      <c r="A719" s="11">
        <v>718</v>
      </c>
      <c r="B719" s="46" t="s">
        <v>2798</v>
      </c>
      <c r="C719" s="102">
        <v>111110005</v>
      </c>
      <c r="D719" s="47" t="s">
        <v>435</v>
      </c>
      <c r="E719" s="89" t="s">
        <v>499</v>
      </c>
      <c r="F719" s="11">
        <f t="shared" si="22"/>
        <v>0.2</v>
      </c>
      <c r="H719" s="1" t="str">
        <f t="shared" si="23"/>
        <v>----</v>
      </c>
      <c r="I719" s="4">
        <v>1</v>
      </c>
    </row>
    <row r="720" spans="1:9" ht="18.75" x14ac:dyDescent="0.3">
      <c r="A720" s="11">
        <v>719</v>
      </c>
      <c r="B720" s="46" t="s">
        <v>530</v>
      </c>
      <c r="C720" s="102">
        <v>111110001</v>
      </c>
      <c r="D720" s="47" t="s">
        <v>435</v>
      </c>
      <c r="E720" s="89" t="s">
        <v>499</v>
      </c>
      <c r="F720" s="11">
        <f t="shared" si="22"/>
        <v>0.2</v>
      </c>
      <c r="H720" s="1" t="str">
        <f t="shared" si="23"/>
        <v>----</v>
      </c>
      <c r="I720" s="4">
        <v>1</v>
      </c>
    </row>
    <row r="721" spans="1:9" ht="18.75" x14ac:dyDescent="0.3">
      <c r="A721" s="11">
        <v>720</v>
      </c>
      <c r="B721" s="46" t="s">
        <v>1226</v>
      </c>
      <c r="C721" s="102">
        <v>111110066</v>
      </c>
      <c r="D721" s="47" t="s">
        <v>160</v>
      </c>
      <c r="E721" s="89" t="s">
        <v>499</v>
      </c>
      <c r="F721" s="11">
        <f t="shared" si="22"/>
        <v>0.2</v>
      </c>
      <c r="H721" s="1" t="str">
        <f t="shared" si="23"/>
        <v>----</v>
      </c>
      <c r="I721" s="4">
        <v>1</v>
      </c>
    </row>
    <row r="722" spans="1:9" ht="18.75" x14ac:dyDescent="0.3">
      <c r="A722" s="11">
        <v>721</v>
      </c>
      <c r="B722" s="46" t="s">
        <v>2799</v>
      </c>
      <c r="C722" s="102">
        <v>111110090</v>
      </c>
      <c r="D722" s="47" t="s">
        <v>160</v>
      </c>
      <c r="E722" s="89" t="s">
        <v>499</v>
      </c>
      <c r="F722" s="11">
        <f t="shared" si="22"/>
        <v>0.2</v>
      </c>
      <c r="H722" s="1" t="str">
        <f t="shared" si="23"/>
        <v>----</v>
      </c>
      <c r="I722" s="4">
        <v>1</v>
      </c>
    </row>
    <row r="723" spans="1:9" ht="18.75" x14ac:dyDescent="0.3">
      <c r="A723" s="11">
        <v>722</v>
      </c>
      <c r="B723" s="46" t="s">
        <v>2800</v>
      </c>
      <c r="C723" s="102">
        <v>111110103</v>
      </c>
      <c r="D723" s="47" t="s">
        <v>254</v>
      </c>
      <c r="E723" s="89" t="s">
        <v>499</v>
      </c>
      <c r="F723" s="11">
        <f t="shared" si="22"/>
        <v>0.2</v>
      </c>
      <c r="H723" s="1" t="str">
        <f t="shared" si="23"/>
        <v>----</v>
      </c>
      <c r="I723" s="4">
        <v>1</v>
      </c>
    </row>
    <row r="724" spans="1:9" ht="18.75" x14ac:dyDescent="0.3">
      <c r="A724" s="11">
        <v>723</v>
      </c>
      <c r="B724" s="46" t="s">
        <v>361</v>
      </c>
      <c r="C724" s="102">
        <v>111110136</v>
      </c>
      <c r="D724" s="47" t="s">
        <v>254</v>
      </c>
      <c r="E724" s="89" t="s">
        <v>499</v>
      </c>
      <c r="F724" s="11">
        <f t="shared" si="22"/>
        <v>0.2</v>
      </c>
      <c r="H724" s="1" t="str">
        <f t="shared" si="23"/>
        <v>----</v>
      </c>
      <c r="I724" s="4">
        <v>1</v>
      </c>
    </row>
    <row r="725" spans="1:9" ht="18.75" x14ac:dyDescent="0.3">
      <c r="A725" s="11">
        <v>724</v>
      </c>
      <c r="B725" s="46" t="s">
        <v>1385</v>
      </c>
      <c r="C725" s="102">
        <v>111142101164</v>
      </c>
      <c r="D725" s="47" t="s">
        <v>254</v>
      </c>
      <c r="E725" s="89" t="s">
        <v>499</v>
      </c>
      <c r="F725" s="11">
        <f t="shared" si="22"/>
        <v>0.2</v>
      </c>
      <c r="H725" s="1" t="str">
        <f t="shared" si="23"/>
        <v>----</v>
      </c>
      <c r="I725" s="4">
        <v>1</v>
      </c>
    </row>
    <row r="726" spans="1:9" ht="18.75" x14ac:dyDescent="0.3">
      <c r="A726" s="11">
        <v>725</v>
      </c>
      <c r="B726" s="46" t="s">
        <v>476</v>
      </c>
      <c r="C726" s="102">
        <v>111120007</v>
      </c>
      <c r="D726" s="47" t="s">
        <v>51</v>
      </c>
      <c r="E726" s="89" t="s">
        <v>499</v>
      </c>
      <c r="F726" s="11">
        <f t="shared" si="22"/>
        <v>0.2</v>
      </c>
      <c r="H726" s="1" t="str">
        <f t="shared" si="23"/>
        <v>----</v>
      </c>
      <c r="I726" s="4">
        <v>1</v>
      </c>
    </row>
    <row r="727" spans="1:9" ht="18.75" x14ac:dyDescent="0.3">
      <c r="A727" s="11">
        <v>726</v>
      </c>
      <c r="B727" s="46" t="s">
        <v>532</v>
      </c>
      <c r="C727" s="102">
        <v>111120012</v>
      </c>
      <c r="D727" s="47" t="s">
        <v>51</v>
      </c>
      <c r="E727" s="89" t="s">
        <v>499</v>
      </c>
      <c r="F727" s="11">
        <f t="shared" si="22"/>
        <v>0.2</v>
      </c>
      <c r="H727" s="1" t="str">
        <f t="shared" si="23"/>
        <v>----</v>
      </c>
      <c r="I727" s="4">
        <v>1</v>
      </c>
    </row>
    <row r="728" spans="1:9" ht="18.75" x14ac:dyDescent="0.3">
      <c r="A728" s="11">
        <v>727</v>
      </c>
      <c r="B728" s="46" t="s">
        <v>534</v>
      </c>
      <c r="C728" s="102">
        <v>111120063</v>
      </c>
      <c r="D728" s="47" t="s">
        <v>389</v>
      </c>
      <c r="E728" s="89" t="s">
        <v>499</v>
      </c>
      <c r="F728" s="11">
        <f t="shared" si="22"/>
        <v>0.2</v>
      </c>
      <c r="H728" s="1" t="str">
        <f t="shared" si="23"/>
        <v>----</v>
      </c>
      <c r="I728" s="4">
        <v>1</v>
      </c>
    </row>
    <row r="729" spans="1:9" ht="18.75" x14ac:dyDescent="0.3">
      <c r="A729" s="11">
        <v>728</v>
      </c>
      <c r="B729" s="46" t="s">
        <v>538</v>
      </c>
      <c r="C729" s="99">
        <v>111130143</v>
      </c>
      <c r="D729" s="47" t="s">
        <v>403</v>
      </c>
      <c r="E729" s="89" t="s">
        <v>499</v>
      </c>
      <c r="F729" s="11">
        <f t="shared" si="22"/>
        <v>0.2</v>
      </c>
      <c r="H729" s="1" t="str">
        <f t="shared" si="23"/>
        <v>----</v>
      </c>
      <c r="I729" s="4">
        <v>1</v>
      </c>
    </row>
    <row r="730" spans="1:9" ht="18.75" x14ac:dyDescent="0.3">
      <c r="A730" s="11">
        <v>729</v>
      </c>
      <c r="B730" s="46" t="s">
        <v>910</v>
      </c>
      <c r="C730" s="99">
        <v>111130078</v>
      </c>
      <c r="D730" s="47" t="s">
        <v>148</v>
      </c>
      <c r="E730" s="89" t="s">
        <v>499</v>
      </c>
      <c r="F730" s="11">
        <f t="shared" si="22"/>
        <v>0.2</v>
      </c>
      <c r="H730" s="1" t="str">
        <f t="shared" si="23"/>
        <v>----</v>
      </c>
      <c r="I730" s="4">
        <v>1</v>
      </c>
    </row>
    <row r="731" spans="1:9" ht="18.75" x14ac:dyDescent="0.3">
      <c r="A731" s="11">
        <v>730</v>
      </c>
      <c r="B731" s="46" t="s">
        <v>253</v>
      </c>
      <c r="C731" s="99">
        <v>111141101163</v>
      </c>
      <c r="D731" s="47" t="s">
        <v>89</v>
      </c>
      <c r="E731" s="89" t="s">
        <v>489</v>
      </c>
      <c r="F731" s="11">
        <f t="shared" si="22"/>
        <v>0.3</v>
      </c>
      <c r="H731" s="1" t="str">
        <f t="shared" si="23"/>
        <v>----</v>
      </c>
      <c r="I731" s="4">
        <v>1</v>
      </c>
    </row>
    <row r="732" spans="1:9" ht="18.75" x14ac:dyDescent="0.3">
      <c r="A732" s="11">
        <v>731</v>
      </c>
      <c r="B732" s="46" t="s">
        <v>408</v>
      </c>
      <c r="C732" s="99">
        <v>111141101132</v>
      </c>
      <c r="D732" s="47" t="s">
        <v>89</v>
      </c>
      <c r="E732" s="89" t="s">
        <v>490</v>
      </c>
      <c r="F732" s="11">
        <f t="shared" si="22"/>
        <v>0.2</v>
      </c>
      <c r="H732" s="1" t="str">
        <f t="shared" si="23"/>
        <v>----</v>
      </c>
      <c r="I732" s="4">
        <v>1</v>
      </c>
    </row>
    <row r="733" spans="1:9" ht="18.75" x14ac:dyDescent="0.3">
      <c r="A733" s="11">
        <v>732</v>
      </c>
      <c r="B733" s="46" t="s">
        <v>2801</v>
      </c>
      <c r="C733" s="99">
        <v>111142101127</v>
      </c>
      <c r="D733" s="47" t="s">
        <v>451</v>
      </c>
      <c r="E733" s="89" t="s">
        <v>489</v>
      </c>
      <c r="F733" s="11">
        <f t="shared" si="22"/>
        <v>0.3</v>
      </c>
      <c r="H733" s="1" t="str">
        <f t="shared" si="23"/>
        <v>----</v>
      </c>
      <c r="I733" s="4">
        <v>1</v>
      </c>
    </row>
    <row r="734" spans="1:9" ht="18.75" x14ac:dyDescent="0.3">
      <c r="A734" s="11">
        <v>733</v>
      </c>
      <c r="B734" s="46" t="s">
        <v>485</v>
      </c>
      <c r="C734" s="99">
        <v>111142101140</v>
      </c>
      <c r="D734" s="47" t="s">
        <v>451</v>
      </c>
      <c r="E734" s="89" t="s">
        <v>490</v>
      </c>
      <c r="F734" s="11">
        <f t="shared" si="22"/>
        <v>0.2</v>
      </c>
      <c r="H734" s="1" t="str">
        <f t="shared" si="23"/>
        <v>----</v>
      </c>
      <c r="I734" s="4">
        <v>1</v>
      </c>
    </row>
    <row r="735" spans="1:9" ht="18.75" x14ac:dyDescent="0.3">
      <c r="A735" s="11">
        <v>734</v>
      </c>
      <c r="B735" s="46" t="s">
        <v>282</v>
      </c>
      <c r="C735" s="99">
        <v>111321101134</v>
      </c>
      <c r="D735" s="47" t="s">
        <v>281</v>
      </c>
      <c r="E735" s="89" t="s">
        <v>489</v>
      </c>
      <c r="F735" s="11">
        <f t="shared" si="22"/>
        <v>0.3</v>
      </c>
      <c r="H735" s="1" t="str">
        <f t="shared" si="23"/>
        <v>----</v>
      </c>
      <c r="I735" s="4">
        <v>1</v>
      </c>
    </row>
    <row r="736" spans="1:9" ht="18.75" x14ac:dyDescent="0.3">
      <c r="A736" s="11">
        <v>735</v>
      </c>
      <c r="B736" s="46" t="s">
        <v>528</v>
      </c>
      <c r="C736" s="99">
        <v>111321101159</v>
      </c>
      <c r="D736" s="47" t="s">
        <v>281</v>
      </c>
      <c r="E736" s="89" t="s">
        <v>490</v>
      </c>
      <c r="F736" s="11">
        <f t="shared" si="22"/>
        <v>0.2</v>
      </c>
      <c r="H736" s="1" t="str">
        <f t="shared" si="23"/>
        <v>----</v>
      </c>
      <c r="I736" s="4">
        <v>1</v>
      </c>
    </row>
    <row r="737" spans="1:9" ht="18.75" x14ac:dyDescent="0.3">
      <c r="A737" s="11">
        <v>736</v>
      </c>
      <c r="B737" s="46" t="s">
        <v>2802</v>
      </c>
      <c r="C737" s="99">
        <v>111110080</v>
      </c>
      <c r="D737" s="47" t="s">
        <v>160</v>
      </c>
      <c r="E737" s="89" t="s">
        <v>489</v>
      </c>
      <c r="F737" s="11">
        <f t="shared" si="22"/>
        <v>0.3</v>
      </c>
      <c r="H737" s="1" t="str">
        <f t="shared" si="23"/>
        <v>----</v>
      </c>
      <c r="I737" s="4">
        <v>1</v>
      </c>
    </row>
    <row r="738" spans="1:9" ht="18.75" x14ac:dyDescent="0.3">
      <c r="A738" s="11">
        <v>737</v>
      </c>
      <c r="B738" s="46" t="s">
        <v>531</v>
      </c>
      <c r="C738" s="99">
        <v>111110110</v>
      </c>
      <c r="D738" s="47" t="s">
        <v>254</v>
      </c>
      <c r="E738" s="89" t="s">
        <v>489</v>
      </c>
      <c r="F738" s="11">
        <f t="shared" si="22"/>
        <v>0.3</v>
      </c>
      <c r="H738" s="1" t="str">
        <f t="shared" si="23"/>
        <v>----</v>
      </c>
      <c r="I738" s="4">
        <v>1</v>
      </c>
    </row>
    <row r="739" spans="1:9" ht="18.75" x14ac:dyDescent="0.3">
      <c r="A739" s="11">
        <v>738</v>
      </c>
      <c r="B739" s="46" t="s">
        <v>428</v>
      </c>
      <c r="C739" s="99">
        <v>111110107</v>
      </c>
      <c r="D739" s="47" t="s">
        <v>254</v>
      </c>
      <c r="E739" s="89" t="s">
        <v>490</v>
      </c>
      <c r="F739" s="11">
        <f t="shared" si="22"/>
        <v>0.2</v>
      </c>
      <c r="H739" s="1" t="str">
        <f t="shared" si="23"/>
        <v>----</v>
      </c>
      <c r="I739" s="4">
        <v>1</v>
      </c>
    </row>
    <row r="740" spans="1:9" ht="18.75" x14ac:dyDescent="0.3">
      <c r="A740" s="11">
        <v>739</v>
      </c>
      <c r="B740" s="46" t="s">
        <v>529</v>
      </c>
      <c r="C740" s="99">
        <v>111110043</v>
      </c>
      <c r="D740" s="47" t="s">
        <v>435</v>
      </c>
      <c r="E740" s="89" t="s">
        <v>490</v>
      </c>
      <c r="F740" s="11">
        <f t="shared" si="22"/>
        <v>0.2</v>
      </c>
      <c r="H740" s="1" t="str">
        <f t="shared" si="23"/>
        <v>----</v>
      </c>
      <c r="I740" s="4">
        <v>1</v>
      </c>
    </row>
    <row r="741" spans="1:9" ht="18.75" x14ac:dyDescent="0.3">
      <c r="A741" s="11">
        <v>740</v>
      </c>
      <c r="B741" s="46" t="s">
        <v>2803</v>
      </c>
      <c r="C741" s="99">
        <v>111120097</v>
      </c>
      <c r="D741" s="47" t="s">
        <v>389</v>
      </c>
      <c r="E741" s="89" t="s">
        <v>490</v>
      </c>
      <c r="F741" s="11">
        <f t="shared" si="22"/>
        <v>0.2</v>
      </c>
      <c r="H741" s="1" t="str">
        <f t="shared" si="23"/>
        <v>----</v>
      </c>
      <c r="I741" s="4">
        <v>1</v>
      </c>
    </row>
    <row r="742" spans="1:9" ht="18.75" x14ac:dyDescent="0.3">
      <c r="A742" s="11">
        <v>741</v>
      </c>
      <c r="B742" s="46" t="s">
        <v>533</v>
      </c>
      <c r="C742" s="99">
        <v>111120013</v>
      </c>
      <c r="D742" s="47" t="s">
        <v>51</v>
      </c>
      <c r="E742" s="89" t="s">
        <v>490</v>
      </c>
      <c r="F742" s="11">
        <f t="shared" si="22"/>
        <v>0.2</v>
      </c>
      <c r="H742" s="1" t="str">
        <f t="shared" si="23"/>
        <v>----</v>
      </c>
      <c r="I742" s="4">
        <v>1</v>
      </c>
    </row>
    <row r="743" spans="1:9" ht="18.75" x14ac:dyDescent="0.3">
      <c r="A743" s="11">
        <v>742</v>
      </c>
      <c r="B743" s="46" t="s">
        <v>539</v>
      </c>
      <c r="C743" s="99">
        <v>111130136</v>
      </c>
      <c r="D743" s="47" t="s">
        <v>403</v>
      </c>
      <c r="E743" s="89" t="s">
        <v>489</v>
      </c>
      <c r="F743" s="11">
        <f t="shared" si="22"/>
        <v>0.3</v>
      </c>
      <c r="H743" s="1" t="str">
        <f t="shared" si="23"/>
        <v>----</v>
      </c>
      <c r="I743" s="4">
        <v>1</v>
      </c>
    </row>
    <row r="744" spans="1:9" ht="18.75" x14ac:dyDescent="0.3">
      <c r="A744" s="11">
        <v>743</v>
      </c>
      <c r="B744" s="46" t="s">
        <v>2804</v>
      </c>
      <c r="C744" s="99">
        <v>111130138</v>
      </c>
      <c r="D744" s="47" t="s">
        <v>403</v>
      </c>
      <c r="E744" s="89" t="s">
        <v>490</v>
      </c>
      <c r="F744" s="11">
        <f t="shared" si="22"/>
        <v>0.2</v>
      </c>
      <c r="H744" s="1" t="str">
        <f t="shared" si="23"/>
        <v>----</v>
      </c>
      <c r="I744" s="4">
        <v>1</v>
      </c>
    </row>
    <row r="745" spans="1:9" ht="18.75" x14ac:dyDescent="0.3">
      <c r="A745" s="11">
        <v>744</v>
      </c>
      <c r="B745" s="46" t="s">
        <v>535</v>
      </c>
      <c r="C745" s="99">
        <v>111130062</v>
      </c>
      <c r="D745" s="47" t="s">
        <v>260</v>
      </c>
      <c r="E745" s="89" t="s">
        <v>489</v>
      </c>
      <c r="F745" s="11">
        <f t="shared" si="22"/>
        <v>0.3</v>
      </c>
      <c r="H745" s="1" t="str">
        <f t="shared" si="23"/>
        <v>----</v>
      </c>
      <c r="I745" s="4">
        <v>1</v>
      </c>
    </row>
    <row r="746" spans="1:9" ht="18.75" x14ac:dyDescent="0.3">
      <c r="A746" s="11">
        <v>745</v>
      </c>
      <c r="B746" s="46" t="s">
        <v>536</v>
      </c>
      <c r="C746" s="99">
        <v>111130023</v>
      </c>
      <c r="D746" s="47" t="s">
        <v>260</v>
      </c>
      <c r="E746" s="89" t="s">
        <v>490</v>
      </c>
      <c r="F746" s="11">
        <f t="shared" si="22"/>
        <v>0.2</v>
      </c>
      <c r="H746" s="1" t="str">
        <f t="shared" si="23"/>
        <v>----</v>
      </c>
      <c r="I746" s="4">
        <v>1</v>
      </c>
    </row>
    <row r="747" spans="1:9" ht="18.75" x14ac:dyDescent="0.3">
      <c r="A747" s="11">
        <v>746</v>
      </c>
      <c r="B747" s="46" t="s">
        <v>537</v>
      </c>
      <c r="C747" s="99">
        <v>111130110</v>
      </c>
      <c r="D747" s="47" t="s">
        <v>148</v>
      </c>
      <c r="E747" s="89" t="s">
        <v>489</v>
      </c>
      <c r="F747" s="11">
        <f t="shared" si="22"/>
        <v>0.3</v>
      </c>
      <c r="H747" s="1" t="str">
        <f t="shared" si="23"/>
        <v>----</v>
      </c>
      <c r="I747" s="4">
        <v>1</v>
      </c>
    </row>
    <row r="748" spans="1:9" ht="18.75" x14ac:dyDescent="0.3">
      <c r="A748" s="11">
        <v>747</v>
      </c>
      <c r="B748" s="46" t="s">
        <v>2805</v>
      </c>
      <c r="C748" s="99">
        <v>111130084</v>
      </c>
      <c r="D748" s="47" t="s">
        <v>148</v>
      </c>
      <c r="E748" s="89" t="s">
        <v>490</v>
      </c>
      <c r="F748" s="11">
        <f t="shared" si="22"/>
        <v>0.2</v>
      </c>
      <c r="H748" s="1" t="str">
        <f t="shared" si="23"/>
        <v>----</v>
      </c>
      <c r="I748" s="4">
        <v>1</v>
      </c>
    </row>
    <row r="749" spans="1:9" ht="18.75" x14ac:dyDescent="0.3">
      <c r="A749" s="11">
        <v>748</v>
      </c>
      <c r="B749" s="46" t="s">
        <v>2806</v>
      </c>
      <c r="C749" s="99">
        <v>111140053</v>
      </c>
      <c r="D749" s="47" t="s">
        <v>2388</v>
      </c>
      <c r="E749" s="89" t="s">
        <v>489</v>
      </c>
      <c r="F749" s="11">
        <f t="shared" si="22"/>
        <v>0.3</v>
      </c>
      <c r="H749" s="1" t="str">
        <f t="shared" si="23"/>
        <v>----</v>
      </c>
      <c r="I749" s="4">
        <v>1</v>
      </c>
    </row>
    <row r="750" spans="1:9" ht="18.75" x14ac:dyDescent="0.3">
      <c r="A750" s="11">
        <v>749</v>
      </c>
      <c r="B750" s="46" t="s">
        <v>2807</v>
      </c>
      <c r="C750" s="99">
        <v>111140050</v>
      </c>
      <c r="D750" s="47" t="s">
        <v>2388</v>
      </c>
      <c r="E750" s="89" t="s">
        <v>490</v>
      </c>
      <c r="F750" s="11">
        <f t="shared" si="22"/>
        <v>0.2</v>
      </c>
      <c r="H750" s="1" t="str">
        <f t="shared" si="23"/>
        <v>----</v>
      </c>
      <c r="I750" s="4">
        <v>1</v>
      </c>
    </row>
    <row r="751" spans="1:9" ht="18.75" x14ac:dyDescent="0.3">
      <c r="A751" s="11">
        <v>750</v>
      </c>
      <c r="B751" s="46" t="s">
        <v>2808</v>
      </c>
      <c r="C751" s="99">
        <v>111140107</v>
      </c>
      <c r="D751" s="47" t="s">
        <v>2809</v>
      </c>
      <c r="E751" s="89" t="s">
        <v>489</v>
      </c>
      <c r="F751" s="11">
        <f t="shared" si="22"/>
        <v>0.3</v>
      </c>
      <c r="H751" s="1" t="str">
        <f t="shared" si="23"/>
        <v>----</v>
      </c>
      <c r="I751" s="4">
        <v>1</v>
      </c>
    </row>
    <row r="752" spans="1:9" ht="18.75" x14ac:dyDescent="0.3">
      <c r="A752" s="11">
        <v>751</v>
      </c>
      <c r="B752" s="46" t="s">
        <v>2810</v>
      </c>
      <c r="C752" s="99">
        <v>111140101</v>
      </c>
      <c r="D752" s="47" t="s">
        <v>2809</v>
      </c>
      <c r="E752" s="89" t="s">
        <v>490</v>
      </c>
      <c r="F752" s="11">
        <f t="shared" si="22"/>
        <v>0.2</v>
      </c>
      <c r="H752" s="1" t="str">
        <f t="shared" si="23"/>
        <v>----</v>
      </c>
      <c r="I752" s="4">
        <v>1</v>
      </c>
    </row>
    <row r="753" spans="1:9" ht="18.75" x14ac:dyDescent="0.3">
      <c r="A753" s="11">
        <v>752</v>
      </c>
      <c r="B753" s="65" t="s">
        <v>610</v>
      </c>
      <c r="C753" s="13">
        <v>111110014</v>
      </c>
      <c r="D753" s="66" t="s">
        <v>435</v>
      </c>
      <c r="E753" s="85" t="s">
        <v>563</v>
      </c>
      <c r="F753" s="11">
        <f t="shared" si="22"/>
        <v>0.2</v>
      </c>
      <c r="H753" s="1" t="str">
        <f t="shared" si="23"/>
        <v>----</v>
      </c>
      <c r="I753" s="4">
        <v>1</v>
      </c>
    </row>
    <row r="754" spans="1:9" ht="18.75" x14ac:dyDescent="0.3">
      <c r="A754" s="11">
        <v>753</v>
      </c>
      <c r="B754" s="65" t="s">
        <v>1080</v>
      </c>
      <c r="C754" s="13">
        <v>111110034</v>
      </c>
      <c r="D754" s="66" t="s">
        <v>435</v>
      </c>
      <c r="E754" s="85" t="s">
        <v>563</v>
      </c>
      <c r="F754" s="11">
        <f t="shared" si="22"/>
        <v>0.2</v>
      </c>
      <c r="H754" s="1" t="str">
        <f t="shared" si="23"/>
        <v>----</v>
      </c>
      <c r="I754" s="4">
        <v>1</v>
      </c>
    </row>
    <row r="755" spans="1:9" ht="18.75" x14ac:dyDescent="0.3">
      <c r="A755" s="11">
        <v>754</v>
      </c>
      <c r="B755" s="65" t="s">
        <v>611</v>
      </c>
      <c r="C755" s="13">
        <v>111110033</v>
      </c>
      <c r="D755" s="66" t="s">
        <v>435</v>
      </c>
      <c r="E755" s="85" t="s">
        <v>564</v>
      </c>
      <c r="F755" s="11">
        <f t="shared" si="22"/>
        <v>0.3</v>
      </c>
      <c r="H755" s="1" t="str">
        <f t="shared" si="23"/>
        <v>----</v>
      </c>
      <c r="I755" s="4">
        <v>1</v>
      </c>
    </row>
    <row r="756" spans="1:9" ht="18.75" x14ac:dyDescent="0.3">
      <c r="A756" s="11">
        <v>755</v>
      </c>
      <c r="B756" s="65" t="s">
        <v>484</v>
      </c>
      <c r="C756" s="13">
        <v>111110065</v>
      </c>
      <c r="D756" s="66" t="s">
        <v>160</v>
      </c>
      <c r="E756" s="85" t="s">
        <v>564</v>
      </c>
      <c r="F756" s="11">
        <f t="shared" si="22"/>
        <v>0.3</v>
      </c>
      <c r="H756" s="1" t="str">
        <f t="shared" si="23"/>
        <v>----</v>
      </c>
      <c r="I756" s="4">
        <v>1</v>
      </c>
    </row>
    <row r="757" spans="1:9" ht="18.75" x14ac:dyDescent="0.3">
      <c r="A757" s="11">
        <v>756</v>
      </c>
      <c r="B757" s="65" t="s">
        <v>486</v>
      </c>
      <c r="C757" s="13">
        <v>111110067</v>
      </c>
      <c r="D757" s="66" t="s">
        <v>160</v>
      </c>
      <c r="E757" s="85" t="s">
        <v>563</v>
      </c>
      <c r="F757" s="11">
        <f t="shared" si="22"/>
        <v>0.2</v>
      </c>
      <c r="H757" s="1" t="str">
        <f t="shared" si="23"/>
        <v>----</v>
      </c>
      <c r="I757" s="4">
        <v>1</v>
      </c>
    </row>
    <row r="758" spans="1:9" ht="18.75" x14ac:dyDescent="0.3">
      <c r="A758" s="11">
        <v>757</v>
      </c>
      <c r="B758" s="65" t="s">
        <v>612</v>
      </c>
      <c r="C758" s="13">
        <v>111110089</v>
      </c>
      <c r="D758" s="66" t="s">
        <v>160</v>
      </c>
      <c r="E758" s="85" t="s">
        <v>563</v>
      </c>
      <c r="F758" s="11">
        <f t="shared" si="22"/>
        <v>0.2</v>
      </c>
      <c r="H758" s="1" t="str">
        <f t="shared" si="23"/>
        <v>----</v>
      </c>
      <c r="I758" s="4">
        <v>1</v>
      </c>
    </row>
    <row r="759" spans="1:9" ht="18.75" x14ac:dyDescent="0.3">
      <c r="A759" s="11">
        <v>758</v>
      </c>
      <c r="B759" s="65" t="s">
        <v>450</v>
      </c>
      <c r="C759" s="13">
        <v>111110115</v>
      </c>
      <c r="D759" s="66" t="s">
        <v>254</v>
      </c>
      <c r="E759" s="85" t="s">
        <v>564</v>
      </c>
      <c r="F759" s="11">
        <f t="shared" si="22"/>
        <v>0.3</v>
      </c>
      <c r="H759" s="1" t="str">
        <f t="shared" si="23"/>
        <v>----</v>
      </c>
      <c r="I759" s="4">
        <v>1</v>
      </c>
    </row>
    <row r="760" spans="1:9" ht="18.75" x14ac:dyDescent="0.3">
      <c r="A760" s="11">
        <v>759</v>
      </c>
      <c r="B760" s="65" t="s">
        <v>614</v>
      </c>
      <c r="C760" s="13">
        <v>111110111</v>
      </c>
      <c r="D760" s="66" t="s">
        <v>254</v>
      </c>
      <c r="E760" s="85" t="s">
        <v>563</v>
      </c>
      <c r="F760" s="11">
        <f t="shared" si="22"/>
        <v>0.2</v>
      </c>
      <c r="H760" s="1" t="str">
        <f t="shared" si="23"/>
        <v>----</v>
      </c>
      <c r="I760" s="4">
        <v>1</v>
      </c>
    </row>
    <row r="761" spans="1:9" ht="18.75" x14ac:dyDescent="0.3">
      <c r="A761" s="11">
        <v>760</v>
      </c>
      <c r="B761" s="65" t="s">
        <v>613</v>
      </c>
      <c r="C761" s="13">
        <v>111110134</v>
      </c>
      <c r="D761" s="66" t="s">
        <v>254</v>
      </c>
      <c r="E761" s="85" t="s">
        <v>563</v>
      </c>
      <c r="F761" s="11">
        <f t="shared" si="22"/>
        <v>0.2</v>
      </c>
      <c r="H761" s="1" t="str">
        <f t="shared" si="23"/>
        <v>----</v>
      </c>
      <c r="I761" s="4">
        <v>1</v>
      </c>
    </row>
    <row r="762" spans="1:9" ht="18.75" x14ac:dyDescent="0.3">
      <c r="A762" s="11">
        <v>761</v>
      </c>
      <c r="B762" s="65" t="s">
        <v>427</v>
      </c>
      <c r="C762" s="13">
        <v>111120009</v>
      </c>
      <c r="D762" s="67" t="s">
        <v>51</v>
      </c>
      <c r="E762" s="86" t="s">
        <v>564</v>
      </c>
      <c r="F762" s="11">
        <f t="shared" si="22"/>
        <v>0.3</v>
      </c>
      <c r="H762" s="1" t="str">
        <f t="shared" si="23"/>
        <v>----</v>
      </c>
      <c r="I762" s="4">
        <v>1</v>
      </c>
    </row>
    <row r="763" spans="1:9" ht="18.75" x14ac:dyDescent="0.3">
      <c r="A763" s="11">
        <v>762</v>
      </c>
      <c r="B763" s="65" t="s">
        <v>455</v>
      </c>
      <c r="C763" s="13">
        <v>111120028</v>
      </c>
      <c r="D763" s="67" t="s">
        <v>51</v>
      </c>
      <c r="E763" s="86" t="s">
        <v>563</v>
      </c>
      <c r="F763" s="11">
        <f t="shared" si="22"/>
        <v>0.2</v>
      </c>
      <c r="H763" s="1" t="str">
        <f t="shared" si="23"/>
        <v>----</v>
      </c>
      <c r="I763" s="4">
        <v>1</v>
      </c>
    </row>
    <row r="764" spans="1:9" ht="18.75" x14ac:dyDescent="0.3">
      <c r="A764" s="11">
        <v>763</v>
      </c>
      <c r="B764" s="65" t="s">
        <v>388</v>
      </c>
      <c r="C764" s="13">
        <v>111120089</v>
      </c>
      <c r="D764" s="66" t="s">
        <v>389</v>
      </c>
      <c r="E764" s="85" t="s">
        <v>564</v>
      </c>
      <c r="F764" s="11">
        <f t="shared" si="22"/>
        <v>0.3</v>
      </c>
      <c r="H764" s="1" t="str">
        <f t="shared" si="23"/>
        <v>----</v>
      </c>
      <c r="I764" s="4">
        <v>1</v>
      </c>
    </row>
    <row r="765" spans="1:9" ht="18.75" x14ac:dyDescent="0.3">
      <c r="A765" s="11">
        <v>764</v>
      </c>
      <c r="B765" s="65" t="s">
        <v>2811</v>
      </c>
      <c r="C765" s="13">
        <v>111120068</v>
      </c>
      <c r="D765" s="66" t="s">
        <v>389</v>
      </c>
      <c r="E765" s="85" t="s">
        <v>563</v>
      </c>
      <c r="F765" s="11">
        <f t="shared" si="22"/>
        <v>0.2</v>
      </c>
      <c r="H765" s="1" t="str">
        <f t="shared" si="23"/>
        <v>----</v>
      </c>
      <c r="I765" s="4">
        <v>1</v>
      </c>
    </row>
    <row r="766" spans="1:9" ht="18.75" x14ac:dyDescent="0.3">
      <c r="A766" s="11">
        <v>765</v>
      </c>
      <c r="B766" s="65" t="s">
        <v>259</v>
      </c>
      <c r="C766" s="13">
        <v>111130033</v>
      </c>
      <c r="D766" s="66" t="s">
        <v>260</v>
      </c>
      <c r="E766" s="85" t="s">
        <v>564</v>
      </c>
      <c r="F766" s="11">
        <f t="shared" si="22"/>
        <v>0.3</v>
      </c>
      <c r="H766" s="1" t="str">
        <f t="shared" si="23"/>
        <v>----</v>
      </c>
      <c r="I766" s="4">
        <v>1</v>
      </c>
    </row>
    <row r="767" spans="1:9" ht="18.75" x14ac:dyDescent="0.3">
      <c r="A767" s="11">
        <v>766</v>
      </c>
      <c r="B767" s="65" t="s">
        <v>616</v>
      </c>
      <c r="C767" s="13">
        <v>111130022</v>
      </c>
      <c r="D767" s="66" t="s">
        <v>260</v>
      </c>
      <c r="E767" s="85" t="s">
        <v>563</v>
      </c>
      <c r="F767" s="11">
        <f t="shared" si="22"/>
        <v>0.2</v>
      </c>
      <c r="H767" s="1" t="str">
        <f t="shared" si="23"/>
        <v>----</v>
      </c>
      <c r="I767" s="4">
        <v>1</v>
      </c>
    </row>
    <row r="768" spans="1:9" ht="18.75" x14ac:dyDescent="0.3">
      <c r="A768" s="11">
        <v>767</v>
      </c>
      <c r="B768" s="65" t="s">
        <v>536</v>
      </c>
      <c r="C768" s="13">
        <v>111130023</v>
      </c>
      <c r="D768" s="66" t="s">
        <v>260</v>
      </c>
      <c r="E768" s="85" t="s">
        <v>563</v>
      </c>
      <c r="F768" s="11">
        <f t="shared" si="22"/>
        <v>0.2</v>
      </c>
      <c r="H768" s="1" t="str">
        <f t="shared" si="23"/>
        <v>----</v>
      </c>
      <c r="I768" s="4">
        <v>1</v>
      </c>
    </row>
    <row r="769" spans="1:9" ht="18.75" x14ac:dyDescent="0.3">
      <c r="A769" s="11">
        <v>768</v>
      </c>
      <c r="B769" s="65" t="s">
        <v>453</v>
      </c>
      <c r="C769" s="13">
        <v>111130089</v>
      </c>
      <c r="D769" s="66" t="s">
        <v>148</v>
      </c>
      <c r="E769" s="85" t="s">
        <v>564</v>
      </c>
      <c r="F769" s="11">
        <f t="shared" si="22"/>
        <v>0.3</v>
      </c>
      <c r="H769" s="1" t="str">
        <f t="shared" si="23"/>
        <v>----</v>
      </c>
      <c r="I769" s="4">
        <v>1</v>
      </c>
    </row>
    <row r="770" spans="1:9" ht="18.75" x14ac:dyDescent="0.3">
      <c r="A770" s="11">
        <v>769</v>
      </c>
      <c r="B770" s="65" t="s">
        <v>417</v>
      </c>
      <c r="C770" s="13">
        <v>111130093</v>
      </c>
      <c r="D770" s="66" t="s">
        <v>148</v>
      </c>
      <c r="E770" s="85" t="s">
        <v>563</v>
      </c>
      <c r="F770" s="11">
        <f t="shared" si="22"/>
        <v>0.2</v>
      </c>
      <c r="H770" s="1" t="str">
        <f t="shared" si="23"/>
        <v>----</v>
      </c>
      <c r="I770" s="4">
        <v>1</v>
      </c>
    </row>
    <row r="771" spans="1:9" ht="18.75" x14ac:dyDescent="0.3">
      <c r="A771" s="11">
        <v>770</v>
      </c>
      <c r="B771" s="65" t="s">
        <v>2812</v>
      </c>
      <c r="C771" s="13">
        <v>111130077</v>
      </c>
      <c r="D771" s="66" t="s">
        <v>148</v>
      </c>
      <c r="E771" s="85" t="s">
        <v>563</v>
      </c>
      <c r="F771" s="11">
        <f t="shared" ref="F771:F834" si="24">IF(E771="UV ĐT",0.3,0)+IF(E771="UV HSV",0.3,0)+IF(E771="PBT LCĐ",0.3,0)+IF(E771="UV LCĐ",0.2,0)+IF(E771="GK 0.3",0.3,0)+IF(E771="GK 0.2",0.2,0)+IF(E771="BT CĐ",0.3,0)+IF(E771="PBT CĐ",0.2,0)+IF(E771="LT", 0.3, 0)+IF(E771="LP", 0.2,0)+IF(E771="CN CLB",0.2,0)+IF(E771="CN DĐ",0.2,0)+IF(E771="TĐXK",0.3,0)+IF(E771="PĐXK",0.2,0)+IF(E771="TB ĐD",0.3,0)+IF(E771="PB ĐD",0.2,0)+IF(E771="ĐT ĐTQ",0.3,0)+IF(E771="ĐP ĐTQ",0.2,0)</f>
        <v>0.2</v>
      </c>
      <c r="H771" s="1" t="str">
        <f t="shared" ref="H771:H834" si="25">IF(C771=C772,"Trùng","----")</f>
        <v>----</v>
      </c>
      <c r="I771" s="4">
        <v>1</v>
      </c>
    </row>
    <row r="772" spans="1:9" ht="18.75" x14ac:dyDescent="0.3">
      <c r="A772" s="11">
        <v>771</v>
      </c>
      <c r="B772" s="65" t="s">
        <v>617</v>
      </c>
      <c r="C772" s="13">
        <v>111130158</v>
      </c>
      <c r="D772" s="66" t="s">
        <v>403</v>
      </c>
      <c r="E772" s="85" t="s">
        <v>563</v>
      </c>
      <c r="F772" s="11">
        <f t="shared" si="24"/>
        <v>0.2</v>
      </c>
      <c r="H772" s="1" t="str">
        <f t="shared" si="25"/>
        <v>----</v>
      </c>
      <c r="I772" s="4">
        <v>1</v>
      </c>
    </row>
    <row r="773" spans="1:9" ht="18.75" x14ac:dyDescent="0.3">
      <c r="A773" s="11">
        <v>772</v>
      </c>
      <c r="B773" s="65" t="s">
        <v>2813</v>
      </c>
      <c r="C773" s="13">
        <v>111130144</v>
      </c>
      <c r="D773" s="66" t="s">
        <v>403</v>
      </c>
      <c r="E773" s="85" t="s">
        <v>564</v>
      </c>
      <c r="F773" s="11">
        <f t="shared" si="24"/>
        <v>0.3</v>
      </c>
      <c r="H773" s="1" t="str">
        <f t="shared" si="25"/>
        <v>----</v>
      </c>
      <c r="I773" s="4">
        <v>1</v>
      </c>
    </row>
    <row r="774" spans="1:9" ht="18.75" x14ac:dyDescent="0.3">
      <c r="A774" s="11">
        <v>773</v>
      </c>
      <c r="B774" s="65" t="s">
        <v>618</v>
      </c>
      <c r="C774" s="13">
        <v>111130149</v>
      </c>
      <c r="D774" s="66" t="s">
        <v>403</v>
      </c>
      <c r="E774" s="85" t="s">
        <v>563</v>
      </c>
      <c r="F774" s="11">
        <f t="shared" si="24"/>
        <v>0.2</v>
      </c>
      <c r="H774" s="1" t="str">
        <f t="shared" si="25"/>
        <v>----</v>
      </c>
      <c r="I774" s="4">
        <v>1</v>
      </c>
    </row>
    <row r="775" spans="1:9" ht="18.75" x14ac:dyDescent="0.3">
      <c r="A775" s="11">
        <v>774</v>
      </c>
      <c r="B775" s="65" t="s">
        <v>2390</v>
      </c>
      <c r="C775" s="13">
        <v>111140028</v>
      </c>
      <c r="D775" s="66" t="s">
        <v>2388</v>
      </c>
      <c r="E775" s="85" t="s">
        <v>564</v>
      </c>
      <c r="F775" s="11">
        <f t="shared" si="24"/>
        <v>0.3</v>
      </c>
      <c r="H775" s="1" t="str">
        <f t="shared" si="25"/>
        <v>----</v>
      </c>
      <c r="I775" s="4">
        <v>1</v>
      </c>
    </row>
    <row r="776" spans="1:9" ht="18.75" x14ac:dyDescent="0.3">
      <c r="A776" s="11">
        <v>775</v>
      </c>
      <c r="B776" s="65" t="s">
        <v>2392</v>
      </c>
      <c r="C776" s="13">
        <v>111140022</v>
      </c>
      <c r="D776" s="66" t="s">
        <v>2388</v>
      </c>
      <c r="E776" s="85" t="s">
        <v>563</v>
      </c>
      <c r="F776" s="11">
        <f t="shared" si="24"/>
        <v>0.2</v>
      </c>
      <c r="H776" s="1" t="str">
        <f t="shared" si="25"/>
        <v>----</v>
      </c>
      <c r="I776" s="4">
        <v>1</v>
      </c>
    </row>
    <row r="777" spans="1:9" ht="18.75" x14ac:dyDescent="0.3">
      <c r="A777" s="11">
        <v>776</v>
      </c>
      <c r="B777" s="65" t="s">
        <v>2396</v>
      </c>
      <c r="C777" s="13">
        <v>111140080</v>
      </c>
      <c r="D777" s="66" t="s">
        <v>2809</v>
      </c>
      <c r="E777" s="85" t="s">
        <v>564</v>
      </c>
      <c r="F777" s="11">
        <f t="shared" si="24"/>
        <v>0.3</v>
      </c>
      <c r="H777" s="1" t="str">
        <f t="shared" si="25"/>
        <v>----</v>
      </c>
      <c r="I777" s="4">
        <v>1</v>
      </c>
    </row>
    <row r="778" spans="1:9" ht="18.75" x14ac:dyDescent="0.3">
      <c r="A778" s="11">
        <v>777</v>
      </c>
      <c r="B778" s="65" t="s">
        <v>1545</v>
      </c>
      <c r="C778" s="13">
        <v>111140106</v>
      </c>
      <c r="D778" s="66" t="s">
        <v>2809</v>
      </c>
      <c r="E778" s="85" t="s">
        <v>563</v>
      </c>
      <c r="F778" s="11">
        <f t="shared" si="24"/>
        <v>0.2</v>
      </c>
      <c r="H778" s="1" t="str">
        <f t="shared" si="25"/>
        <v>----</v>
      </c>
      <c r="I778" s="4">
        <v>1</v>
      </c>
    </row>
    <row r="779" spans="1:9" ht="18.75" x14ac:dyDescent="0.3">
      <c r="A779" s="11">
        <v>778</v>
      </c>
      <c r="B779" s="65" t="s">
        <v>405</v>
      </c>
      <c r="C779" s="13">
        <v>111141101164</v>
      </c>
      <c r="D779" s="66" t="s">
        <v>89</v>
      </c>
      <c r="E779" s="85" t="s">
        <v>564</v>
      </c>
      <c r="F779" s="11">
        <f t="shared" si="24"/>
        <v>0.3</v>
      </c>
      <c r="H779" s="1" t="str">
        <f t="shared" si="25"/>
        <v>----</v>
      </c>
      <c r="I779" s="4">
        <v>1</v>
      </c>
    </row>
    <row r="780" spans="1:9" s="1" customFormat="1" ht="18.75" x14ac:dyDescent="0.3">
      <c r="A780" s="11">
        <v>779</v>
      </c>
      <c r="B780" s="65" t="s">
        <v>475</v>
      </c>
      <c r="C780" s="13">
        <v>111141101124</v>
      </c>
      <c r="D780" s="66" t="s">
        <v>89</v>
      </c>
      <c r="E780" s="85" t="s">
        <v>563</v>
      </c>
      <c r="F780" s="11">
        <f t="shared" si="24"/>
        <v>0.2</v>
      </c>
      <c r="G780" s="2"/>
      <c r="H780" s="1" t="str">
        <f t="shared" si="25"/>
        <v>----</v>
      </c>
      <c r="I780" s="1">
        <v>1</v>
      </c>
    </row>
    <row r="781" spans="1:9" s="1" customFormat="1" ht="18.75" x14ac:dyDescent="0.3">
      <c r="A781" s="11">
        <v>780</v>
      </c>
      <c r="B781" s="65" t="s">
        <v>607</v>
      </c>
      <c r="C781" s="13">
        <v>111141101140</v>
      </c>
      <c r="D781" s="66" t="s">
        <v>89</v>
      </c>
      <c r="E781" s="85" t="s">
        <v>563</v>
      </c>
      <c r="F781" s="11">
        <f t="shared" si="24"/>
        <v>0.2</v>
      </c>
      <c r="G781" s="2"/>
      <c r="H781" s="1" t="str">
        <f t="shared" si="25"/>
        <v>----</v>
      </c>
      <c r="I781" s="1">
        <v>1</v>
      </c>
    </row>
    <row r="782" spans="1:9" ht="18.75" x14ac:dyDescent="0.3">
      <c r="A782" s="11">
        <v>781</v>
      </c>
      <c r="B782" s="65" t="s">
        <v>608</v>
      </c>
      <c r="C782" s="13">
        <v>111142101168</v>
      </c>
      <c r="D782" s="66" t="s">
        <v>451</v>
      </c>
      <c r="E782" s="85" t="s">
        <v>564</v>
      </c>
      <c r="F782" s="11">
        <f t="shared" si="24"/>
        <v>0.3</v>
      </c>
      <c r="H782" s="1" t="str">
        <f t="shared" si="25"/>
        <v>----</v>
      </c>
      <c r="I782" s="4">
        <v>1</v>
      </c>
    </row>
    <row r="783" spans="1:9" ht="18.75" x14ac:dyDescent="0.3">
      <c r="A783" s="11">
        <v>782</v>
      </c>
      <c r="B783" s="65" t="s">
        <v>609</v>
      </c>
      <c r="C783" s="13">
        <v>111142101135</v>
      </c>
      <c r="D783" s="66" t="s">
        <v>451</v>
      </c>
      <c r="E783" s="85" t="s">
        <v>563</v>
      </c>
      <c r="F783" s="11">
        <f t="shared" si="24"/>
        <v>0.2</v>
      </c>
      <c r="H783" s="1" t="str">
        <f t="shared" si="25"/>
        <v>----</v>
      </c>
      <c r="I783" s="4">
        <v>1</v>
      </c>
    </row>
    <row r="784" spans="1:9" ht="18.75" x14ac:dyDescent="0.3">
      <c r="A784" s="11">
        <v>783</v>
      </c>
      <c r="B784" s="65" t="s">
        <v>485</v>
      </c>
      <c r="C784" s="13">
        <v>111142101140</v>
      </c>
      <c r="D784" s="66" t="s">
        <v>451</v>
      </c>
      <c r="E784" s="85" t="s">
        <v>563</v>
      </c>
      <c r="F784" s="11">
        <f t="shared" si="24"/>
        <v>0.2</v>
      </c>
      <c r="H784" s="1" t="str">
        <f t="shared" si="25"/>
        <v>----</v>
      </c>
      <c r="I784" s="4">
        <v>1</v>
      </c>
    </row>
    <row r="785" spans="1:9" ht="18.75" x14ac:dyDescent="0.3">
      <c r="A785" s="11">
        <v>784</v>
      </c>
      <c r="B785" s="65" t="s">
        <v>527</v>
      </c>
      <c r="C785" s="13">
        <v>111321101175</v>
      </c>
      <c r="D785" s="66" t="s">
        <v>281</v>
      </c>
      <c r="E785" s="85" t="s">
        <v>564</v>
      </c>
      <c r="F785" s="11">
        <f t="shared" si="24"/>
        <v>0.3</v>
      </c>
      <c r="H785" s="1" t="str">
        <f t="shared" si="25"/>
        <v>----</v>
      </c>
      <c r="I785" s="4">
        <v>1</v>
      </c>
    </row>
    <row r="786" spans="1:9" ht="18.75" x14ac:dyDescent="0.3">
      <c r="A786" s="11">
        <v>785</v>
      </c>
      <c r="B786" s="65" t="s">
        <v>269</v>
      </c>
      <c r="C786" s="13">
        <v>111321101168</v>
      </c>
      <c r="D786" s="66" t="s">
        <v>281</v>
      </c>
      <c r="E786" s="85" t="s">
        <v>563</v>
      </c>
      <c r="F786" s="11">
        <f t="shared" si="24"/>
        <v>0.2</v>
      </c>
      <c r="H786" s="1" t="str">
        <f t="shared" si="25"/>
        <v>----</v>
      </c>
      <c r="I786" s="4">
        <v>1</v>
      </c>
    </row>
    <row r="787" spans="1:9" ht="18.75" x14ac:dyDescent="0.3">
      <c r="A787" s="11">
        <v>786</v>
      </c>
      <c r="B787" s="65" t="s">
        <v>875</v>
      </c>
      <c r="C787" s="13">
        <v>111120047</v>
      </c>
      <c r="D787" s="66" t="s">
        <v>51</v>
      </c>
      <c r="E787" s="87" t="s">
        <v>576</v>
      </c>
      <c r="F787" s="11">
        <f t="shared" si="24"/>
        <v>0.2</v>
      </c>
      <c r="H787" s="1" t="str">
        <f t="shared" si="25"/>
        <v>----</v>
      </c>
      <c r="I787" s="4">
        <v>1</v>
      </c>
    </row>
    <row r="788" spans="1:9" ht="18.75" x14ac:dyDescent="0.3">
      <c r="A788" s="11">
        <v>787</v>
      </c>
      <c r="B788" s="65" t="s">
        <v>789</v>
      </c>
      <c r="C788" s="13">
        <v>111141101115</v>
      </c>
      <c r="D788" s="66" t="s">
        <v>89</v>
      </c>
      <c r="E788" s="87" t="s">
        <v>576</v>
      </c>
      <c r="F788" s="11">
        <f t="shared" si="24"/>
        <v>0.2</v>
      </c>
      <c r="H788" s="1" t="str">
        <f t="shared" si="25"/>
        <v>----</v>
      </c>
      <c r="I788" s="4">
        <v>1</v>
      </c>
    </row>
    <row r="789" spans="1:9" ht="18.75" x14ac:dyDescent="0.3">
      <c r="A789" s="11">
        <v>788</v>
      </c>
      <c r="B789" s="65" t="s">
        <v>862</v>
      </c>
      <c r="C789" s="13">
        <v>111141101138</v>
      </c>
      <c r="D789" s="66" t="s">
        <v>89</v>
      </c>
      <c r="E789" s="87" t="s">
        <v>576</v>
      </c>
      <c r="F789" s="11">
        <f t="shared" si="24"/>
        <v>0.2</v>
      </c>
      <c r="H789" s="1" t="str">
        <f t="shared" si="25"/>
        <v>----</v>
      </c>
      <c r="I789" s="4">
        <v>1</v>
      </c>
    </row>
    <row r="790" spans="1:9" ht="18.75" x14ac:dyDescent="0.3">
      <c r="A790" s="11">
        <v>789</v>
      </c>
      <c r="B790" s="65" t="s">
        <v>937</v>
      </c>
      <c r="C790" s="13">
        <v>111130130</v>
      </c>
      <c r="D790" s="66" t="s">
        <v>403</v>
      </c>
      <c r="E790" s="87" t="s">
        <v>576</v>
      </c>
      <c r="F790" s="11">
        <f t="shared" si="24"/>
        <v>0.2</v>
      </c>
      <c r="H790" s="1" t="str">
        <f t="shared" si="25"/>
        <v>----</v>
      </c>
      <c r="I790" s="4">
        <v>1</v>
      </c>
    </row>
    <row r="791" spans="1:9" ht="18.75" x14ac:dyDescent="0.3">
      <c r="A791" s="11">
        <v>790</v>
      </c>
      <c r="B791" s="65" t="s">
        <v>976</v>
      </c>
      <c r="C791" s="13">
        <v>111130096</v>
      </c>
      <c r="D791" s="66" t="s">
        <v>148</v>
      </c>
      <c r="E791" s="87" t="s">
        <v>576</v>
      </c>
      <c r="F791" s="11">
        <f t="shared" si="24"/>
        <v>0.2</v>
      </c>
      <c r="H791" s="1" t="str">
        <f t="shared" si="25"/>
        <v>----</v>
      </c>
      <c r="I791" s="4">
        <v>1</v>
      </c>
    </row>
    <row r="792" spans="1:9" ht="18.75" x14ac:dyDescent="0.3">
      <c r="A792" s="11">
        <v>791</v>
      </c>
      <c r="B792" s="65" t="s">
        <v>269</v>
      </c>
      <c r="C792" s="13">
        <v>111321101168</v>
      </c>
      <c r="D792" s="66" t="s">
        <v>281</v>
      </c>
      <c r="E792" s="87" t="s">
        <v>576</v>
      </c>
      <c r="F792" s="11">
        <f t="shared" si="24"/>
        <v>0.2</v>
      </c>
      <c r="H792" s="1" t="str">
        <f t="shared" si="25"/>
        <v>----</v>
      </c>
      <c r="I792" s="4">
        <v>1</v>
      </c>
    </row>
    <row r="793" spans="1:9" ht="18.75" x14ac:dyDescent="0.3">
      <c r="A793" s="11">
        <v>792</v>
      </c>
      <c r="B793" s="65" t="s">
        <v>253</v>
      </c>
      <c r="C793" s="13">
        <v>111141101163</v>
      </c>
      <c r="D793" s="66" t="s">
        <v>89</v>
      </c>
      <c r="E793" s="87" t="s">
        <v>576</v>
      </c>
      <c r="F793" s="11">
        <f t="shared" si="24"/>
        <v>0.2</v>
      </c>
      <c r="H793" s="1" t="str">
        <f t="shared" si="25"/>
        <v>----</v>
      </c>
      <c r="I793" s="4">
        <v>1</v>
      </c>
    </row>
    <row r="794" spans="1:9" ht="18.75" x14ac:dyDescent="0.3">
      <c r="A794" s="11">
        <v>793</v>
      </c>
      <c r="B794" s="65" t="s">
        <v>282</v>
      </c>
      <c r="C794" s="13">
        <v>111321101134</v>
      </c>
      <c r="D794" s="66" t="s">
        <v>281</v>
      </c>
      <c r="E794" s="87" t="s">
        <v>576</v>
      </c>
      <c r="F794" s="11">
        <f t="shared" si="24"/>
        <v>0.2</v>
      </c>
      <c r="H794" s="1" t="str">
        <f t="shared" si="25"/>
        <v>----</v>
      </c>
      <c r="I794" s="4">
        <v>1</v>
      </c>
    </row>
    <row r="795" spans="1:9" ht="18.75" x14ac:dyDescent="0.3">
      <c r="A795" s="11">
        <v>794</v>
      </c>
      <c r="B795" s="65" t="s">
        <v>2390</v>
      </c>
      <c r="C795" s="13">
        <v>111140028</v>
      </c>
      <c r="D795" s="66" t="s">
        <v>2388</v>
      </c>
      <c r="E795" s="87" t="s">
        <v>576</v>
      </c>
      <c r="F795" s="11">
        <f t="shared" si="24"/>
        <v>0.2</v>
      </c>
      <c r="H795" s="1" t="str">
        <f t="shared" si="25"/>
        <v>----</v>
      </c>
      <c r="I795" s="4">
        <v>1</v>
      </c>
    </row>
    <row r="796" spans="1:9" ht="18.75" x14ac:dyDescent="0.3">
      <c r="A796" s="11">
        <v>795</v>
      </c>
      <c r="B796" s="65" t="s">
        <v>2396</v>
      </c>
      <c r="C796" s="13">
        <v>111140080</v>
      </c>
      <c r="D796" s="66" t="s">
        <v>2809</v>
      </c>
      <c r="E796" s="87" t="s">
        <v>576</v>
      </c>
      <c r="F796" s="11">
        <f t="shared" si="24"/>
        <v>0.2</v>
      </c>
      <c r="H796" s="1" t="str">
        <f t="shared" si="25"/>
        <v>----</v>
      </c>
      <c r="I796" s="4">
        <v>1</v>
      </c>
    </row>
    <row r="797" spans="1:9" ht="18.75" x14ac:dyDescent="0.3">
      <c r="A797" s="11">
        <v>796</v>
      </c>
      <c r="B797" s="65" t="s">
        <v>2814</v>
      </c>
      <c r="C797" s="13">
        <v>111321101137</v>
      </c>
      <c r="D797" s="66" t="s">
        <v>281</v>
      </c>
      <c r="E797" s="87" t="s">
        <v>576</v>
      </c>
      <c r="F797" s="11">
        <f t="shared" si="24"/>
        <v>0.2</v>
      </c>
      <c r="H797" s="1" t="str">
        <f t="shared" si="25"/>
        <v>----</v>
      </c>
      <c r="I797" s="4">
        <v>1</v>
      </c>
    </row>
    <row r="798" spans="1:9" ht="18.75" x14ac:dyDescent="0.3">
      <c r="A798" s="11">
        <v>797</v>
      </c>
      <c r="B798" s="65" t="s">
        <v>527</v>
      </c>
      <c r="C798" s="13">
        <v>111321101175</v>
      </c>
      <c r="D798" s="66" t="s">
        <v>281</v>
      </c>
      <c r="E798" s="87" t="s">
        <v>576</v>
      </c>
      <c r="F798" s="11">
        <f t="shared" si="24"/>
        <v>0.2</v>
      </c>
      <c r="H798" s="1" t="str">
        <f t="shared" si="25"/>
        <v>----</v>
      </c>
      <c r="I798" s="4">
        <v>1</v>
      </c>
    </row>
    <row r="799" spans="1:9" ht="18.75" x14ac:dyDescent="0.3">
      <c r="A799" s="11">
        <v>798</v>
      </c>
      <c r="B799" s="65" t="s">
        <v>2815</v>
      </c>
      <c r="C799" s="13">
        <v>111321101117</v>
      </c>
      <c r="D799" s="66" t="s">
        <v>281</v>
      </c>
      <c r="E799" s="87" t="s">
        <v>576</v>
      </c>
      <c r="F799" s="11">
        <f t="shared" si="24"/>
        <v>0.2</v>
      </c>
      <c r="H799" s="1" t="str">
        <f t="shared" si="25"/>
        <v>----</v>
      </c>
      <c r="I799" s="4">
        <v>1</v>
      </c>
    </row>
    <row r="800" spans="1:9" ht="18.75" x14ac:dyDescent="0.3">
      <c r="A800" s="11">
        <v>799</v>
      </c>
      <c r="B800" s="65" t="s">
        <v>253</v>
      </c>
      <c r="C800" s="13">
        <v>111141101163</v>
      </c>
      <c r="D800" s="66" t="s">
        <v>89</v>
      </c>
      <c r="E800" s="87" t="s">
        <v>576</v>
      </c>
      <c r="F800" s="11">
        <f t="shared" si="24"/>
        <v>0.2</v>
      </c>
      <c r="H800" s="1" t="str">
        <f t="shared" si="25"/>
        <v>----</v>
      </c>
      <c r="I800" s="4">
        <v>1</v>
      </c>
    </row>
    <row r="801" spans="1:9" ht="18.75" x14ac:dyDescent="0.3">
      <c r="A801" s="11">
        <v>800</v>
      </c>
      <c r="B801" s="65" t="s">
        <v>2802</v>
      </c>
      <c r="C801" s="13">
        <v>111110080</v>
      </c>
      <c r="D801" s="66" t="s">
        <v>160</v>
      </c>
      <c r="E801" s="87" t="s">
        <v>576</v>
      </c>
      <c r="F801" s="11">
        <f t="shared" si="24"/>
        <v>0.2</v>
      </c>
      <c r="H801" s="1" t="str">
        <f t="shared" si="25"/>
        <v>----</v>
      </c>
      <c r="I801" s="4">
        <v>1</v>
      </c>
    </row>
    <row r="802" spans="1:9" ht="18.75" x14ac:dyDescent="0.3">
      <c r="A802" s="11">
        <v>801</v>
      </c>
      <c r="B802" s="65" t="s">
        <v>484</v>
      </c>
      <c r="C802" s="13">
        <v>111110065</v>
      </c>
      <c r="D802" s="66" t="s">
        <v>160</v>
      </c>
      <c r="E802" s="87" t="s">
        <v>576</v>
      </c>
      <c r="F802" s="11">
        <f t="shared" si="24"/>
        <v>0.2</v>
      </c>
      <c r="H802" s="1" t="str">
        <f t="shared" si="25"/>
        <v>----</v>
      </c>
      <c r="I802" s="4">
        <v>1</v>
      </c>
    </row>
    <row r="803" spans="1:9" ht="18.75" x14ac:dyDescent="0.3">
      <c r="A803" s="11">
        <v>802</v>
      </c>
      <c r="B803" s="65" t="s">
        <v>531</v>
      </c>
      <c r="C803" s="13">
        <v>111110110</v>
      </c>
      <c r="D803" s="66" t="s">
        <v>254</v>
      </c>
      <c r="E803" s="87" t="s">
        <v>576</v>
      </c>
      <c r="F803" s="11">
        <f t="shared" si="24"/>
        <v>0.2</v>
      </c>
      <c r="H803" s="1" t="str">
        <f t="shared" si="25"/>
        <v>----</v>
      </c>
      <c r="I803" s="4">
        <v>1</v>
      </c>
    </row>
    <row r="804" spans="1:9" ht="18.75" x14ac:dyDescent="0.3">
      <c r="A804" s="11">
        <v>803</v>
      </c>
      <c r="B804" s="65" t="s">
        <v>2816</v>
      </c>
      <c r="C804" s="13">
        <v>111120012</v>
      </c>
      <c r="D804" s="66" t="s">
        <v>51</v>
      </c>
      <c r="E804" s="87" t="s">
        <v>576</v>
      </c>
      <c r="F804" s="11">
        <f t="shared" si="24"/>
        <v>0.2</v>
      </c>
      <c r="H804" s="1" t="str">
        <f t="shared" si="25"/>
        <v>----</v>
      </c>
      <c r="I804" s="4">
        <v>1</v>
      </c>
    </row>
    <row r="805" spans="1:9" ht="18.75" x14ac:dyDescent="0.3">
      <c r="A805" s="11">
        <v>804</v>
      </c>
      <c r="B805" s="65" t="s">
        <v>476</v>
      </c>
      <c r="C805" s="13">
        <v>111120007</v>
      </c>
      <c r="D805" s="66" t="s">
        <v>51</v>
      </c>
      <c r="E805" s="87" t="s">
        <v>576</v>
      </c>
      <c r="F805" s="11">
        <f t="shared" si="24"/>
        <v>0.2</v>
      </c>
      <c r="H805" s="1" t="str">
        <f t="shared" si="25"/>
        <v>----</v>
      </c>
      <c r="I805" s="4">
        <v>1</v>
      </c>
    </row>
    <row r="806" spans="1:9" ht="18.75" x14ac:dyDescent="0.3">
      <c r="A806" s="11">
        <v>805</v>
      </c>
      <c r="B806" s="65" t="s">
        <v>2817</v>
      </c>
      <c r="C806" s="13">
        <v>111120022</v>
      </c>
      <c r="D806" s="66" t="s">
        <v>51</v>
      </c>
      <c r="E806" s="87" t="s">
        <v>576</v>
      </c>
      <c r="F806" s="11">
        <f t="shared" si="24"/>
        <v>0.2</v>
      </c>
      <c r="H806" s="1" t="str">
        <f t="shared" si="25"/>
        <v>----</v>
      </c>
      <c r="I806" s="4">
        <v>1</v>
      </c>
    </row>
    <row r="807" spans="1:9" ht="18.75" x14ac:dyDescent="0.3">
      <c r="A807" s="11">
        <v>806</v>
      </c>
      <c r="B807" s="65" t="s">
        <v>534</v>
      </c>
      <c r="C807" s="13">
        <v>111120063</v>
      </c>
      <c r="D807" s="66" t="s">
        <v>389</v>
      </c>
      <c r="E807" s="87" t="s">
        <v>576</v>
      </c>
      <c r="F807" s="11">
        <f t="shared" si="24"/>
        <v>0.2</v>
      </c>
      <c r="H807" s="1" t="str">
        <f t="shared" si="25"/>
        <v>----</v>
      </c>
      <c r="I807" s="4">
        <v>1</v>
      </c>
    </row>
    <row r="808" spans="1:9" ht="18.75" x14ac:dyDescent="0.3">
      <c r="A808" s="11">
        <v>807</v>
      </c>
      <c r="B808" s="65" t="s">
        <v>259</v>
      </c>
      <c r="C808" s="13">
        <v>111130033</v>
      </c>
      <c r="D808" s="66" t="s">
        <v>260</v>
      </c>
      <c r="E808" s="87" t="s">
        <v>576</v>
      </c>
      <c r="F808" s="11">
        <f t="shared" si="24"/>
        <v>0.2</v>
      </c>
      <c r="H808" s="1" t="str">
        <f t="shared" si="25"/>
        <v>----</v>
      </c>
      <c r="I808" s="4">
        <v>1</v>
      </c>
    </row>
    <row r="809" spans="1:9" ht="18.75" x14ac:dyDescent="0.3">
      <c r="A809" s="11">
        <v>808</v>
      </c>
      <c r="B809" s="65" t="s">
        <v>536</v>
      </c>
      <c r="C809" s="13">
        <v>111130023</v>
      </c>
      <c r="D809" s="66" t="s">
        <v>260</v>
      </c>
      <c r="E809" s="87" t="s">
        <v>576</v>
      </c>
      <c r="F809" s="11">
        <f t="shared" si="24"/>
        <v>0.2</v>
      </c>
      <c r="H809" s="1" t="str">
        <f t="shared" si="25"/>
        <v>----</v>
      </c>
      <c r="I809" s="4">
        <v>1</v>
      </c>
    </row>
    <row r="810" spans="1:9" ht="18.75" x14ac:dyDescent="0.3">
      <c r="A810" s="11">
        <v>809</v>
      </c>
      <c r="B810" s="65" t="s">
        <v>537</v>
      </c>
      <c r="C810" s="13">
        <v>111130110</v>
      </c>
      <c r="D810" s="66" t="s">
        <v>148</v>
      </c>
      <c r="E810" s="87" t="s">
        <v>576</v>
      </c>
      <c r="F810" s="11">
        <f t="shared" si="24"/>
        <v>0.2</v>
      </c>
      <c r="H810" s="1" t="str">
        <f t="shared" si="25"/>
        <v>----</v>
      </c>
      <c r="I810" s="4">
        <v>1</v>
      </c>
    </row>
    <row r="811" spans="1:9" ht="18.75" x14ac:dyDescent="0.3">
      <c r="A811" s="11">
        <v>810</v>
      </c>
      <c r="B811" s="65" t="s">
        <v>453</v>
      </c>
      <c r="C811" s="13">
        <v>111130089</v>
      </c>
      <c r="D811" s="66" t="s">
        <v>148</v>
      </c>
      <c r="E811" s="87" t="s">
        <v>576</v>
      </c>
      <c r="F811" s="11">
        <f t="shared" si="24"/>
        <v>0.2</v>
      </c>
      <c r="H811" s="1" t="str">
        <f t="shared" si="25"/>
        <v>----</v>
      </c>
      <c r="I811" s="4">
        <v>1</v>
      </c>
    </row>
    <row r="812" spans="1:9" ht="18.75" x14ac:dyDescent="0.3">
      <c r="A812" s="11">
        <v>811</v>
      </c>
      <c r="B812" s="65" t="s">
        <v>617</v>
      </c>
      <c r="C812" s="13">
        <v>111130158</v>
      </c>
      <c r="D812" s="66" t="s">
        <v>403</v>
      </c>
      <c r="E812" s="87" t="s">
        <v>576</v>
      </c>
      <c r="F812" s="11">
        <f t="shared" si="24"/>
        <v>0.2</v>
      </c>
      <c r="H812" s="1" t="str">
        <f t="shared" si="25"/>
        <v>----</v>
      </c>
      <c r="I812" s="4">
        <v>1</v>
      </c>
    </row>
    <row r="813" spans="1:9" ht="18.75" x14ac:dyDescent="0.3">
      <c r="A813" s="11">
        <v>812</v>
      </c>
      <c r="B813" s="65" t="s">
        <v>538</v>
      </c>
      <c r="C813" s="13">
        <v>111130143</v>
      </c>
      <c r="D813" s="66" t="s">
        <v>403</v>
      </c>
      <c r="E813" s="87" t="s">
        <v>576</v>
      </c>
      <c r="F813" s="11">
        <f t="shared" si="24"/>
        <v>0.2</v>
      </c>
      <c r="H813" s="1" t="str">
        <f t="shared" si="25"/>
        <v>----</v>
      </c>
      <c r="I813" s="4">
        <v>1</v>
      </c>
    </row>
    <row r="814" spans="1:9" ht="18.75" x14ac:dyDescent="0.3">
      <c r="A814" s="11">
        <v>813</v>
      </c>
      <c r="B814" s="14" t="s">
        <v>410</v>
      </c>
      <c r="C814" s="100">
        <v>109161101176</v>
      </c>
      <c r="D814" s="11" t="s">
        <v>212</v>
      </c>
      <c r="E814" s="77" t="s">
        <v>489</v>
      </c>
      <c r="F814" s="11">
        <f t="shared" si="24"/>
        <v>0.3</v>
      </c>
      <c r="H814" s="1" t="str">
        <f t="shared" si="25"/>
        <v>----</v>
      </c>
      <c r="I814" s="4">
        <v>1</v>
      </c>
    </row>
    <row r="815" spans="1:9" ht="18.75" x14ac:dyDescent="0.3">
      <c r="A815" s="11">
        <v>814</v>
      </c>
      <c r="B815" s="14" t="s">
        <v>2818</v>
      </c>
      <c r="C815" s="100">
        <v>109161101172</v>
      </c>
      <c r="D815" s="11" t="s">
        <v>212</v>
      </c>
      <c r="E815" s="77" t="s">
        <v>490</v>
      </c>
      <c r="F815" s="11">
        <f t="shared" si="24"/>
        <v>0.2</v>
      </c>
      <c r="H815" s="1" t="str">
        <f t="shared" si="25"/>
        <v>----</v>
      </c>
      <c r="I815" s="4">
        <v>1</v>
      </c>
    </row>
    <row r="816" spans="1:9" ht="18.75" x14ac:dyDescent="0.3">
      <c r="A816" s="11">
        <v>815</v>
      </c>
      <c r="B816" s="14" t="s">
        <v>320</v>
      </c>
      <c r="C816" s="100">
        <v>109162101148</v>
      </c>
      <c r="D816" s="11" t="s">
        <v>201</v>
      </c>
      <c r="E816" s="77" t="s">
        <v>489</v>
      </c>
      <c r="F816" s="11">
        <f t="shared" si="24"/>
        <v>0.3</v>
      </c>
      <c r="H816" s="1" t="str">
        <f t="shared" si="25"/>
        <v>----</v>
      </c>
      <c r="I816" s="4">
        <v>1</v>
      </c>
    </row>
    <row r="817" spans="1:9" ht="18.75" x14ac:dyDescent="0.3">
      <c r="A817" s="11">
        <v>816</v>
      </c>
      <c r="B817" s="14" t="s">
        <v>200</v>
      </c>
      <c r="C817" s="100">
        <v>109162101129</v>
      </c>
      <c r="D817" s="11" t="s">
        <v>201</v>
      </c>
      <c r="E817" s="77" t="s">
        <v>490</v>
      </c>
      <c r="F817" s="11">
        <f t="shared" si="24"/>
        <v>0.2</v>
      </c>
      <c r="H817" s="1" t="str">
        <f t="shared" si="25"/>
        <v>----</v>
      </c>
      <c r="I817" s="4">
        <v>1</v>
      </c>
    </row>
    <row r="818" spans="1:9" ht="18.75" x14ac:dyDescent="0.3">
      <c r="A818" s="11">
        <v>817</v>
      </c>
      <c r="B818" s="14" t="s">
        <v>619</v>
      </c>
      <c r="C818" s="100">
        <v>109163101174</v>
      </c>
      <c r="D818" s="11" t="s">
        <v>88</v>
      </c>
      <c r="E818" s="77" t="s">
        <v>489</v>
      </c>
      <c r="F818" s="11">
        <f t="shared" si="24"/>
        <v>0.3</v>
      </c>
      <c r="H818" s="1" t="str">
        <f t="shared" si="25"/>
        <v>----</v>
      </c>
      <c r="I818" s="4">
        <v>1</v>
      </c>
    </row>
    <row r="819" spans="1:9" ht="18.75" x14ac:dyDescent="0.3">
      <c r="A819" s="11">
        <v>818</v>
      </c>
      <c r="B819" s="14" t="s">
        <v>431</v>
      </c>
      <c r="C819" s="100">
        <v>109163101128</v>
      </c>
      <c r="D819" s="11" t="s">
        <v>88</v>
      </c>
      <c r="E819" s="77" t="s">
        <v>490</v>
      </c>
      <c r="F819" s="11">
        <f t="shared" si="24"/>
        <v>0.2</v>
      </c>
      <c r="H819" s="1" t="str">
        <f t="shared" si="25"/>
        <v>----</v>
      </c>
      <c r="I819" s="4">
        <v>1</v>
      </c>
    </row>
    <row r="820" spans="1:9" ht="18.75" x14ac:dyDescent="0.3">
      <c r="A820" s="11">
        <v>819</v>
      </c>
      <c r="B820" s="14" t="s">
        <v>2819</v>
      </c>
      <c r="C820" s="100">
        <v>109163101178</v>
      </c>
      <c r="D820" s="11" t="s">
        <v>88</v>
      </c>
      <c r="E820" s="77" t="s">
        <v>490</v>
      </c>
      <c r="F820" s="11">
        <f t="shared" si="24"/>
        <v>0.2</v>
      </c>
      <c r="H820" s="1" t="str">
        <f t="shared" si="25"/>
        <v>----</v>
      </c>
      <c r="I820" s="4">
        <v>1</v>
      </c>
    </row>
    <row r="821" spans="1:9" ht="18.75" x14ac:dyDescent="0.3">
      <c r="A821" s="11">
        <v>820</v>
      </c>
      <c r="B821" s="14" t="s">
        <v>622</v>
      </c>
      <c r="C821" s="100">
        <v>109110498</v>
      </c>
      <c r="D821" s="11" t="s">
        <v>113</v>
      </c>
      <c r="E821" s="77" t="s">
        <v>489</v>
      </c>
      <c r="F821" s="11">
        <f t="shared" si="24"/>
        <v>0.3</v>
      </c>
      <c r="H821" s="1" t="str">
        <f t="shared" si="25"/>
        <v>----</v>
      </c>
      <c r="I821" s="4">
        <v>1</v>
      </c>
    </row>
    <row r="822" spans="1:9" ht="18.75" x14ac:dyDescent="0.3">
      <c r="A822" s="11">
        <v>821</v>
      </c>
      <c r="B822" s="14" t="s">
        <v>304</v>
      </c>
      <c r="C822" s="100">
        <v>109110491</v>
      </c>
      <c r="D822" s="11" t="s">
        <v>113</v>
      </c>
      <c r="E822" s="77" t="s">
        <v>490</v>
      </c>
      <c r="F822" s="11">
        <f t="shared" si="24"/>
        <v>0.2</v>
      </c>
      <c r="H822" s="1" t="str">
        <f t="shared" si="25"/>
        <v>----</v>
      </c>
      <c r="I822" s="4">
        <v>1</v>
      </c>
    </row>
    <row r="823" spans="1:9" ht="18.75" x14ac:dyDescent="0.3">
      <c r="A823" s="11">
        <v>822</v>
      </c>
      <c r="B823" s="14" t="s">
        <v>2284</v>
      </c>
      <c r="C823" s="100">
        <v>109110449</v>
      </c>
      <c r="D823" s="11" t="s">
        <v>113</v>
      </c>
      <c r="E823" s="77" t="s">
        <v>490</v>
      </c>
      <c r="F823" s="11">
        <f t="shared" si="24"/>
        <v>0.2</v>
      </c>
      <c r="H823" s="1" t="str">
        <f t="shared" si="25"/>
        <v>----</v>
      </c>
      <c r="I823" s="4">
        <v>1</v>
      </c>
    </row>
    <row r="824" spans="1:9" ht="18.75" x14ac:dyDescent="0.3">
      <c r="A824" s="11">
        <v>823</v>
      </c>
      <c r="B824" s="14" t="s">
        <v>2820</v>
      </c>
      <c r="C824" s="100">
        <v>109110064</v>
      </c>
      <c r="D824" s="11" t="s">
        <v>128</v>
      </c>
      <c r="E824" s="77" t="s">
        <v>489</v>
      </c>
      <c r="F824" s="11">
        <f t="shared" si="24"/>
        <v>0.3</v>
      </c>
      <c r="H824" s="1" t="str">
        <f t="shared" si="25"/>
        <v>----</v>
      </c>
      <c r="I824" s="4">
        <v>1</v>
      </c>
    </row>
    <row r="825" spans="1:9" ht="18.75" x14ac:dyDescent="0.3">
      <c r="A825" s="11">
        <v>824</v>
      </c>
      <c r="B825" s="14" t="s">
        <v>2821</v>
      </c>
      <c r="C825" s="100">
        <v>109110112</v>
      </c>
      <c r="D825" s="11" t="s">
        <v>128</v>
      </c>
      <c r="E825" s="77" t="s">
        <v>490</v>
      </c>
      <c r="F825" s="11">
        <f t="shared" si="24"/>
        <v>0.2</v>
      </c>
      <c r="H825" s="1" t="str">
        <f t="shared" si="25"/>
        <v>----</v>
      </c>
      <c r="I825" s="4">
        <v>1</v>
      </c>
    </row>
    <row r="826" spans="1:9" ht="18.75" x14ac:dyDescent="0.3">
      <c r="A826" s="11">
        <v>825</v>
      </c>
      <c r="B826" s="14" t="s">
        <v>631</v>
      </c>
      <c r="C826" s="100">
        <v>109110182</v>
      </c>
      <c r="D826" s="11" t="s">
        <v>40</v>
      </c>
      <c r="E826" s="77" t="s">
        <v>491</v>
      </c>
      <c r="F826" s="11">
        <f t="shared" si="24"/>
        <v>0.3</v>
      </c>
      <c r="H826" s="1" t="str">
        <f t="shared" si="25"/>
        <v>----</v>
      </c>
      <c r="I826" s="4">
        <v>1</v>
      </c>
    </row>
    <row r="827" spans="1:9" ht="18.75" x14ac:dyDescent="0.3">
      <c r="A827" s="11">
        <v>826</v>
      </c>
      <c r="B827" s="14" t="s">
        <v>620</v>
      </c>
      <c r="C827" s="100">
        <v>109110236</v>
      </c>
      <c r="D827" s="11" t="s">
        <v>40</v>
      </c>
      <c r="E827" s="77" t="s">
        <v>490</v>
      </c>
      <c r="F827" s="11">
        <f t="shared" si="24"/>
        <v>0.2</v>
      </c>
      <c r="H827" s="1" t="str">
        <f t="shared" si="25"/>
        <v>----</v>
      </c>
      <c r="I827" s="4">
        <v>1</v>
      </c>
    </row>
    <row r="828" spans="1:9" ht="18.75" x14ac:dyDescent="0.3">
      <c r="A828" s="11">
        <v>827</v>
      </c>
      <c r="B828" s="14" t="s">
        <v>342</v>
      </c>
      <c r="C828" s="100">
        <v>109110209</v>
      </c>
      <c r="D828" s="11" t="s">
        <v>40</v>
      </c>
      <c r="E828" s="77" t="s">
        <v>489</v>
      </c>
      <c r="F828" s="11">
        <f t="shared" si="24"/>
        <v>0.3</v>
      </c>
      <c r="H828" s="1" t="str">
        <f t="shared" si="25"/>
        <v>----</v>
      </c>
      <c r="I828" s="4">
        <v>1</v>
      </c>
    </row>
    <row r="829" spans="1:9" ht="18.75" x14ac:dyDescent="0.3">
      <c r="A829" s="11">
        <v>828</v>
      </c>
      <c r="B829" s="14" t="s">
        <v>2822</v>
      </c>
      <c r="C829" s="100">
        <v>109110298</v>
      </c>
      <c r="D829" s="11" t="s">
        <v>194</v>
      </c>
      <c r="E829" s="77" t="s">
        <v>489</v>
      </c>
      <c r="F829" s="11">
        <f t="shared" si="24"/>
        <v>0.3</v>
      </c>
      <c r="H829" s="1" t="str">
        <f t="shared" si="25"/>
        <v>----</v>
      </c>
      <c r="I829" s="4">
        <v>1</v>
      </c>
    </row>
    <row r="830" spans="1:9" ht="18.75" x14ac:dyDescent="0.3">
      <c r="A830" s="11">
        <v>829</v>
      </c>
      <c r="B830" s="14" t="s">
        <v>2823</v>
      </c>
      <c r="C830" s="100">
        <v>109110322</v>
      </c>
      <c r="D830" s="11" t="s">
        <v>194</v>
      </c>
      <c r="E830" s="77" t="s">
        <v>490</v>
      </c>
      <c r="F830" s="11">
        <f t="shared" si="24"/>
        <v>0.2</v>
      </c>
      <c r="H830" s="1" t="str">
        <f t="shared" si="25"/>
        <v>----</v>
      </c>
      <c r="I830" s="4">
        <v>1</v>
      </c>
    </row>
    <row r="831" spans="1:9" ht="18.75" x14ac:dyDescent="0.3">
      <c r="A831" s="11">
        <v>830</v>
      </c>
      <c r="B831" s="14" t="s">
        <v>1253</v>
      </c>
      <c r="C831" s="100">
        <v>109110301</v>
      </c>
      <c r="D831" s="11" t="s">
        <v>194</v>
      </c>
      <c r="E831" s="77" t="s">
        <v>490</v>
      </c>
      <c r="F831" s="11">
        <f t="shared" si="24"/>
        <v>0.2</v>
      </c>
      <c r="H831" s="1" t="str">
        <f t="shared" si="25"/>
        <v>----</v>
      </c>
      <c r="I831" s="4">
        <v>1</v>
      </c>
    </row>
    <row r="832" spans="1:9" ht="18.75" x14ac:dyDescent="0.3">
      <c r="A832" s="11">
        <v>831</v>
      </c>
      <c r="B832" s="14" t="s">
        <v>471</v>
      </c>
      <c r="C832" s="100">
        <v>109110165</v>
      </c>
      <c r="D832" s="11" t="s">
        <v>331</v>
      </c>
      <c r="E832" s="77" t="s">
        <v>489</v>
      </c>
      <c r="F832" s="11">
        <f t="shared" si="24"/>
        <v>0.3</v>
      </c>
      <c r="H832" s="1" t="str">
        <f t="shared" si="25"/>
        <v>----</v>
      </c>
      <c r="I832" s="4">
        <v>1</v>
      </c>
    </row>
    <row r="833" spans="1:9" ht="18.75" x14ac:dyDescent="0.3">
      <c r="A833" s="11">
        <v>832</v>
      </c>
      <c r="B833" s="14" t="s">
        <v>330</v>
      </c>
      <c r="C833" s="100">
        <v>109110208</v>
      </c>
      <c r="D833" s="11" t="s">
        <v>331</v>
      </c>
      <c r="E833" s="77" t="s">
        <v>490</v>
      </c>
      <c r="F833" s="11">
        <f t="shared" si="24"/>
        <v>0.2</v>
      </c>
      <c r="H833" s="1" t="str">
        <f t="shared" si="25"/>
        <v>----</v>
      </c>
      <c r="I833" s="4">
        <v>1</v>
      </c>
    </row>
    <row r="834" spans="1:9" ht="18.75" x14ac:dyDescent="0.3">
      <c r="A834" s="11">
        <v>833</v>
      </c>
      <c r="B834" s="14" t="s">
        <v>316</v>
      </c>
      <c r="C834" s="100">
        <v>109120098</v>
      </c>
      <c r="D834" s="11" t="s">
        <v>247</v>
      </c>
      <c r="E834" s="77" t="s">
        <v>489</v>
      </c>
      <c r="F834" s="11">
        <f t="shared" si="24"/>
        <v>0.3</v>
      </c>
      <c r="H834" s="1" t="str">
        <f t="shared" si="25"/>
        <v>----</v>
      </c>
      <c r="I834" s="4">
        <v>1</v>
      </c>
    </row>
    <row r="835" spans="1:9" ht="18.75" x14ac:dyDescent="0.3">
      <c r="A835" s="11">
        <v>834</v>
      </c>
      <c r="B835" s="14" t="s">
        <v>2824</v>
      </c>
      <c r="C835" s="100">
        <v>109120099</v>
      </c>
      <c r="D835" s="11" t="s">
        <v>247</v>
      </c>
      <c r="E835" s="77" t="s">
        <v>490</v>
      </c>
      <c r="F835" s="11">
        <f t="shared" ref="F835:F898" si="26">IF(E835="UV ĐT",0.3,0)+IF(E835="UV HSV",0.3,0)+IF(E835="PBT LCĐ",0.3,0)+IF(E835="UV LCĐ",0.2,0)+IF(E835="GK 0.3",0.3,0)+IF(E835="GK 0.2",0.2,0)+IF(E835="BT CĐ",0.3,0)+IF(E835="PBT CĐ",0.2,0)+IF(E835="LT", 0.3, 0)+IF(E835="LP", 0.2,0)+IF(E835="CN CLB",0.2,0)+IF(E835="CN DĐ",0.2,0)+IF(E835="TĐXK",0.3,0)+IF(E835="PĐXK",0.2,0)+IF(E835="TB ĐD",0.3,0)+IF(E835="PB ĐD",0.2,0)+IF(E835="ĐT ĐTQ",0.3,0)+IF(E835="ĐP ĐTQ",0.2,0)</f>
        <v>0.2</v>
      </c>
      <c r="H835" s="1" t="str">
        <f t="shared" ref="H835:H898" si="27">IF(C835=C836,"Trùng","----")</f>
        <v>----</v>
      </c>
      <c r="I835" s="4">
        <v>1</v>
      </c>
    </row>
    <row r="836" spans="1:9" ht="18.75" x14ac:dyDescent="0.3">
      <c r="A836" s="11">
        <v>835</v>
      </c>
      <c r="B836" s="14" t="s">
        <v>398</v>
      </c>
      <c r="C836" s="100">
        <v>109120085</v>
      </c>
      <c r="D836" s="11" t="s">
        <v>247</v>
      </c>
      <c r="E836" s="77" t="s">
        <v>672</v>
      </c>
      <c r="F836" s="11">
        <f t="shared" si="26"/>
        <v>0.3</v>
      </c>
      <c r="H836" s="1" t="str">
        <f t="shared" si="27"/>
        <v>----</v>
      </c>
      <c r="I836" s="4">
        <v>1</v>
      </c>
    </row>
    <row r="837" spans="1:9" ht="18.75" x14ac:dyDescent="0.3">
      <c r="A837" s="11">
        <v>836</v>
      </c>
      <c r="B837" s="14" t="s">
        <v>2825</v>
      </c>
      <c r="C837" s="100">
        <v>109120094</v>
      </c>
      <c r="D837" s="11" t="s">
        <v>247</v>
      </c>
      <c r="E837" s="77" t="s">
        <v>499</v>
      </c>
      <c r="F837" s="11">
        <f t="shared" si="26"/>
        <v>0.2</v>
      </c>
      <c r="H837" s="1" t="str">
        <f t="shared" si="27"/>
        <v>----</v>
      </c>
      <c r="I837" s="4">
        <v>1</v>
      </c>
    </row>
    <row r="838" spans="1:9" ht="18.75" x14ac:dyDescent="0.3">
      <c r="A838" s="11">
        <v>837</v>
      </c>
      <c r="B838" s="14" t="s">
        <v>2826</v>
      </c>
      <c r="C838" s="100">
        <v>109120159</v>
      </c>
      <c r="D838" s="11" t="s">
        <v>158</v>
      </c>
      <c r="E838" s="77" t="s">
        <v>489</v>
      </c>
      <c r="F838" s="11">
        <f t="shared" si="26"/>
        <v>0.3</v>
      </c>
      <c r="H838" s="1" t="str">
        <f t="shared" si="27"/>
        <v>----</v>
      </c>
      <c r="I838" s="4">
        <v>1</v>
      </c>
    </row>
    <row r="839" spans="1:9" ht="18.75" x14ac:dyDescent="0.3">
      <c r="A839" s="11">
        <v>838</v>
      </c>
      <c r="B839" s="14" t="s">
        <v>2827</v>
      </c>
      <c r="C839" s="100">
        <v>109120197</v>
      </c>
      <c r="D839" s="11" t="s">
        <v>158</v>
      </c>
      <c r="E839" s="77" t="s">
        <v>490</v>
      </c>
      <c r="F839" s="11">
        <f t="shared" si="26"/>
        <v>0.2</v>
      </c>
      <c r="H839" s="1" t="str">
        <f t="shared" si="27"/>
        <v>----</v>
      </c>
      <c r="I839" s="4">
        <v>1</v>
      </c>
    </row>
    <row r="840" spans="1:9" ht="18.75" x14ac:dyDescent="0.3">
      <c r="A840" s="11">
        <v>839</v>
      </c>
      <c r="B840" s="14" t="s">
        <v>483</v>
      </c>
      <c r="C840" s="100">
        <v>109120310</v>
      </c>
      <c r="D840" s="11" t="s">
        <v>204</v>
      </c>
      <c r="E840" s="77" t="s">
        <v>489</v>
      </c>
      <c r="F840" s="11">
        <f t="shared" si="26"/>
        <v>0.3</v>
      </c>
      <c r="H840" s="1" t="str">
        <f t="shared" si="27"/>
        <v>----</v>
      </c>
      <c r="I840" s="4">
        <v>1</v>
      </c>
    </row>
    <row r="841" spans="1:9" ht="18.75" x14ac:dyDescent="0.3">
      <c r="A841" s="11">
        <v>840</v>
      </c>
      <c r="B841" s="14" t="s">
        <v>637</v>
      </c>
      <c r="C841" s="100">
        <v>109120300</v>
      </c>
      <c r="D841" s="11" t="s">
        <v>204</v>
      </c>
      <c r="E841" s="77" t="s">
        <v>490</v>
      </c>
      <c r="F841" s="11">
        <f t="shared" si="26"/>
        <v>0.2</v>
      </c>
      <c r="H841" s="1" t="str">
        <f t="shared" si="27"/>
        <v>----</v>
      </c>
      <c r="I841" s="4">
        <v>1</v>
      </c>
    </row>
    <row r="842" spans="1:9" s="5" customFormat="1" ht="18.75" x14ac:dyDescent="0.3">
      <c r="A842" s="11">
        <v>841</v>
      </c>
      <c r="B842" s="14" t="s">
        <v>98</v>
      </c>
      <c r="C842" s="100">
        <v>109120322</v>
      </c>
      <c r="D842" s="11" t="s">
        <v>99</v>
      </c>
      <c r="E842" s="77" t="s">
        <v>489</v>
      </c>
      <c r="F842" s="11">
        <f t="shared" si="26"/>
        <v>0.3</v>
      </c>
      <c r="G842" s="9"/>
      <c r="H842" s="1" t="str">
        <f t="shared" si="27"/>
        <v>----</v>
      </c>
      <c r="I842" s="5">
        <v>1</v>
      </c>
    </row>
    <row r="843" spans="1:9" s="5" customFormat="1" ht="18.75" x14ac:dyDescent="0.3">
      <c r="A843" s="11">
        <v>842</v>
      </c>
      <c r="B843" s="14" t="s">
        <v>401</v>
      </c>
      <c r="C843" s="100">
        <v>109120340</v>
      </c>
      <c r="D843" s="11" t="s">
        <v>99</v>
      </c>
      <c r="E843" s="77" t="s">
        <v>490</v>
      </c>
      <c r="F843" s="11">
        <f t="shared" si="26"/>
        <v>0.2</v>
      </c>
      <c r="G843" s="9"/>
      <c r="H843" s="1" t="str">
        <f t="shared" si="27"/>
        <v>----</v>
      </c>
      <c r="I843" s="5">
        <v>1</v>
      </c>
    </row>
    <row r="844" spans="1:9" ht="18.75" x14ac:dyDescent="0.3">
      <c r="A844" s="11">
        <v>843</v>
      </c>
      <c r="B844" s="14" t="s">
        <v>74</v>
      </c>
      <c r="C844" s="100">
        <v>109120418</v>
      </c>
      <c r="D844" s="11" t="s">
        <v>58</v>
      </c>
      <c r="E844" s="77" t="s">
        <v>489</v>
      </c>
      <c r="F844" s="11">
        <f t="shared" si="26"/>
        <v>0.3</v>
      </c>
      <c r="H844" s="1" t="str">
        <f t="shared" si="27"/>
        <v>----</v>
      </c>
      <c r="I844" s="4">
        <v>1</v>
      </c>
    </row>
    <row r="845" spans="1:9" ht="18.75" x14ac:dyDescent="0.3">
      <c r="A845" s="11">
        <v>844</v>
      </c>
      <c r="B845" s="14" t="s">
        <v>404</v>
      </c>
      <c r="C845" s="100">
        <v>109120408</v>
      </c>
      <c r="D845" s="11" t="s">
        <v>58</v>
      </c>
      <c r="E845" s="77" t="s">
        <v>490</v>
      </c>
      <c r="F845" s="11">
        <f t="shared" si="26"/>
        <v>0.2</v>
      </c>
      <c r="H845" s="1" t="str">
        <f t="shared" si="27"/>
        <v>----</v>
      </c>
      <c r="I845" s="4">
        <v>1</v>
      </c>
    </row>
    <row r="846" spans="1:9" ht="18.75" x14ac:dyDescent="0.3">
      <c r="A846" s="11">
        <v>845</v>
      </c>
      <c r="B846" s="14" t="s">
        <v>625</v>
      </c>
      <c r="C846" s="100">
        <v>109130009</v>
      </c>
      <c r="D846" s="11" t="s">
        <v>233</v>
      </c>
      <c r="E846" s="77" t="s">
        <v>489</v>
      </c>
      <c r="F846" s="11">
        <f t="shared" si="26"/>
        <v>0.3</v>
      </c>
      <c r="H846" s="1" t="str">
        <f t="shared" si="27"/>
        <v>----</v>
      </c>
      <c r="I846" s="4">
        <v>1</v>
      </c>
    </row>
    <row r="847" spans="1:9" ht="18.75" x14ac:dyDescent="0.3">
      <c r="A847" s="11">
        <v>846</v>
      </c>
      <c r="B847" s="14" t="s">
        <v>2828</v>
      </c>
      <c r="C847" s="100">
        <v>109130015</v>
      </c>
      <c r="D847" s="11" t="s">
        <v>233</v>
      </c>
      <c r="E847" s="77" t="s">
        <v>490</v>
      </c>
      <c r="F847" s="11">
        <f t="shared" si="26"/>
        <v>0.2</v>
      </c>
      <c r="H847" s="1" t="str">
        <f t="shared" si="27"/>
        <v>----</v>
      </c>
      <c r="I847" s="4">
        <v>1</v>
      </c>
    </row>
    <row r="848" spans="1:9" ht="18.75" x14ac:dyDescent="0.3">
      <c r="A848" s="11">
        <v>847</v>
      </c>
      <c r="B848" s="46" t="s">
        <v>2829</v>
      </c>
      <c r="C848" s="100">
        <v>109130070</v>
      </c>
      <c r="D848" s="47" t="s">
        <v>257</v>
      </c>
      <c r="E848" s="89" t="s">
        <v>489</v>
      </c>
      <c r="F848" s="11">
        <f t="shared" si="26"/>
        <v>0.3</v>
      </c>
      <c r="H848" s="1" t="str">
        <f t="shared" si="27"/>
        <v>----</v>
      </c>
      <c r="I848" s="4">
        <v>1</v>
      </c>
    </row>
    <row r="849" spans="1:9" ht="18.75" x14ac:dyDescent="0.3">
      <c r="A849" s="11">
        <v>848</v>
      </c>
      <c r="B849" s="46" t="s">
        <v>2260</v>
      </c>
      <c r="C849" s="100">
        <v>109130091</v>
      </c>
      <c r="D849" s="47" t="s">
        <v>257</v>
      </c>
      <c r="E849" s="89" t="s">
        <v>490</v>
      </c>
      <c r="F849" s="11">
        <f t="shared" si="26"/>
        <v>0.2</v>
      </c>
      <c r="H849" s="1" t="str">
        <f t="shared" si="27"/>
        <v>----</v>
      </c>
      <c r="I849" s="4">
        <v>1</v>
      </c>
    </row>
    <row r="850" spans="1:9" ht="18.75" x14ac:dyDescent="0.3">
      <c r="A850" s="11">
        <v>849</v>
      </c>
      <c r="B850" s="46" t="s">
        <v>623</v>
      </c>
      <c r="C850" s="100">
        <v>109130087</v>
      </c>
      <c r="D850" s="47" t="s">
        <v>257</v>
      </c>
      <c r="E850" s="89" t="s">
        <v>490</v>
      </c>
      <c r="F850" s="11">
        <f t="shared" si="26"/>
        <v>0.2</v>
      </c>
      <c r="H850" s="1" t="str">
        <f t="shared" si="27"/>
        <v>----</v>
      </c>
      <c r="I850" s="4">
        <v>1</v>
      </c>
    </row>
    <row r="851" spans="1:9" ht="18.75" x14ac:dyDescent="0.3">
      <c r="A851" s="11">
        <v>850</v>
      </c>
      <c r="B851" s="14" t="s">
        <v>459</v>
      </c>
      <c r="C851" s="100">
        <v>109130153</v>
      </c>
      <c r="D851" s="11" t="s">
        <v>252</v>
      </c>
      <c r="E851" s="77" t="s">
        <v>489</v>
      </c>
      <c r="F851" s="11">
        <f t="shared" si="26"/>
        <v>0.3</v>
      </c>
      <c r="H851" s="1" t="str">
        <f t="shared" si="27"/>
        <v>----</v>
      </c>
      <c r="I851" s="4">
        <v>1</v>
      </c>
    </row>
    <row r="852" spans="1:9" ht="18.75" x14ac:dyDescent="0.3">
      <c r="A852" s="11">
        <v>851</v>
      </c>
      <c r="B852" s="14" t="s">
        <v>2830</v>
      </c>
      <c r="C852" s="100">
        <v>109130165</v>
      </c>
      <c r="D852" s="11" t="s">
        <v>252</v>
      </c>
      <c r="E852" s="77" t="s">
        <v>490</v>
      </c>
      <c r="F852" s="11">
        <f t="shared" si="26"/>
        <v>0.2</v>
      </c>
      <c r="H852" s="1" t="str">
        <f t="shared" si="27"/>
        <v>----</v>
      </c>
      <c r="I852" s="4">
        <v>1</v>
      </c>
    </row>
    <row r="853" spans="1:9" ht="18.75" x14ac:dyDescent="0.3">
      <c r="A853" s="11">
        <v>852</v>
      </c>
      <c r="B853" s="14" t="s">
        <v>469</v>
      </c>
      <c r="C853" s="100">
        <v>109130188</v>
      </c>
      <c r="D853" s="11" t="s">
        <v>243</v>
      </c>
      <c r="E853" s="77" t="s">
        <v>489</v>
      </c>
      <c r="F853" s="11">
        <f t="shared" si="26"/>
        <v>0.3</v>
      </c>
      <c r="H853" s="1" t="str">
        <f t="shared" si="27"/>
        <v>----</v>
      </c>
      <c r="I853" s="4">
        <v>1</v>
      </c>
    </row>
    <row r="854" spans="1:9" ht="18.75" x14ac:dyDescent="0.3">
      <c r="A854" s="11">
        <v>853</v>
      </c>
      <c r="B854" s="14" t="s">
        <v>2831</v>
      </c>
      <c r="C854" s="100">
        <v>109130203</v>
      </c>
      <c r="D854" s="11" t="s">
        <v>243</v>
      </c>
      <c r="E854" s="77" t="s">
        <v>490</v>
      </c>
      <c r="F854" s="11">
        <f t="shared" si="26"/>
        <v>0.2</v>
      </c>
      <c r="H854" s="1" t="str">
        <f t="shared" si="27"/>
        <v>----</v>
      </c>
      <c r="I854" s="4">
        <v>1</v>
      </c>
    </row>
    <row r="855" spans="1:9" ht="18.75" x14ac:dyDescent="0.3">
      <c r="A855" s="11">
        <v>854</v>
      </c>
      <c r="B855" s="14" t="s">
        <v>2832</v>
      </c>
      <c r="C855" s="100">
        <v>109130172</v>
      </c>
      <c r="D855" s="11" t="s">
        <v>243</v>
      </c>
      <c r="E855" s="77" t="s">
        <v>490</v>
      </c>
      <c r="F855" s="11">
        <f t="shared" si="26"/>
        <v>0.2</v>
      </c>
      <c r="H855" s="1" t="str">
        <f t="shared" si="27"/>
        <v>----</v>
      </c>
      <c r="I855" s="4">
        <v>1</v>
      </c>
    </row>
    <row r="856" spans="1:9" ht="18.75" x14ac:dyDescent="0.3">
      <c r="A856" s="11">
        <v>855</v>
      </c>
      <c r="B856" s="14" t="s">
        <v>2833</v>
      </c>
      <c r="C856" s="100">
        <v>109140022</v>
      </c>
      <c r="D856" s="11" t="s">
        <v>2834</v>
      </c>
      <c r="E856" s="77" t="s">
        <v>489</v>
      </c>
      <c r="F856" s="11">
        <f t="shared" si="26"/>
        <v>0.3</v>
      </c>
      <c r="H856" s="1" t="str">
        <f t="shared" si="27"/>
        <v>----</v>
      </c>
      <c r="I856" s="4">
        <v>1</v>
      </c>
    </row>
    <row r="857" spans="1:9" ht="18.75" x14ac:dyDescent="0.3">
      <c r="A857" s="11">
        <v>856</v>
      </c>
      <c r="B857" s="14" t="s">
        <v>2835</v>
      </c>
      <c r="C857" s="100">
        <v>109140012</v>
      </c>
      <c r="D857" s="11" t="s">
        <v>2834</v>
      </c>
      <c r="E857" s="77" t="s">
        <v>490</v>
      </c>
      <c r="F857" s="11">
        <f t="shared" si="26"/>
        <v>0.2</v>
      </c>
      <c r="H857" s="1" t="str">
        <f t="shared" si="27"/>
        <v>----</v>
      </c>
      <c r="I857" s="4">
        <v>1</v>
      </c>
    </row>
    <row r="858" spans="1:9" ht="18.75" x14ac:dyDescent="0.3">
      <c r="A858" s="11">
        <v>857</v>
      </c>
      <c r="B858" s="14" t="s">
        <v>2836</v>
      </c>
      <c r="C858" s="100">
        <v>109140055</v>
      </c>
      <c r="D858" s="11" t="s">
        <v>2273</v>
      </c>
      <c r="E858" s="77" t="s">
        <v>489</v>
      </c>
      <c r="F858" s="11">
        <f t="shared" si="26"/>
        <v>0.3</v>
      </c>
      <c r="H858" s="1" t="str">
        <f t="shared" si="27"/>
        <v>----</v>
      </c>
      <c r="I858" s="4">
        <v>1</v>
      </c>
    </row>
    <row r="859" spans="1:9" ht="18.75" x14ac:dyDescent="0.3">
      <c r="A859" s="11">
        <v>858</v>
      </c>
      <c r="B859" s="14" t="s">
        <v>2837</v>
      </c>
      <c r="C859" s="100">
        <v>109140081</v>
      </c>
      <c r="D859" s="11" t="s">
        <v>2273</v>
      </c>
      <c r="E859" s="77" t="s">
        <v>490</v>
      </c>
      <c r="F859" s="11">
        <f t="shared" si="26"/>
        <v>0.2</v>
      </c>
      <c r="H859" s="1" t="str">
        <f t="shared" si="27"/>
        <v>----</v>
      </c>
      <c r="I859" s="4">
        <v>1</v>
      </c>
    </row>
    <row r="860" spans="1:9" ht="18.75" x14ac:dyDescent="0.3">
      <c r="A860" s="11">
        <v>859</v>
      </c>
      <c r="B860" s="14" t="s">
        <v>2838</v>
      </c>
      <c r="C860" s="100">
        <v>109140173</v>
      </c>
      <c r="D860" s="11" t="s">
        <v>2262</v>
      </c>
      <c r="E860" s="77" t="s">
        <v>489</v>
      </c>
      <c r="F860" s="11">
        <f t="shared" si="26"/>
        <v>0.3</v>
      </c>
      <c r="H860" s="1" t="str">
        <f t="shared" si="27"/>
        <v>----</v>
      </c>
      <c r="I860" s="4">
        <v>1</v>
      </c>
    </row>
    <row r="861" spans="1:9" ht="18.75" x14ac:dyDescent="0.3">
      <c r="A861" s="11">
        <v>860</v>
      </c>
      <c r="B861" s="14" t="s">
        <v>2619</v>
      </c>
      <c r="C861" s="100">
        <v>109140185</v>
      </c>
      <c r="D861" s="11" t="s">
        <v>2262</v>
      </c>
      <c r="E861" s="77" t="s">
        <v>490</v>
      </c>
      <c r="F861" s="11">
        <f t="shared" si="26"/>
        <v>0.2</v>
      </c>
      <c r="H861" s="1" t="str">
        <f t="shared" si="27"/>
        <v>----</v>
      </c>
      <c r="I861" s="4">
        <v>1</v>
      </c>
    </row>
    <row r="862" spans="1:9" ht="18.75" x14ac:dyDescent="0.3">
      <c r="A862" s="11">
        <v>861</v>
      </c>
      <c r="B862" s="46" t="s">
        <v>2839</v>
      </c>
      <c r="C862" s="100">
        <v>109140200</v>
      </c>
      <c r="D862" s="47" t="s">
        <v>2264</v>
      </c>
      <c r="E862" s="89" t="s">
        <v>489</v>
      </c>
      <c r="F862" s="11">
        <f t="shared" si="26"/>
        <v>0.3</v>
      </c>
      <c r="H862" s="1" t="str">
        <f t="shared" si="27"/>
        <v>----</v>
      </c>
      <c r="I862" s="4">
        <v>1</v>
      </c>
    </row>
    <row r="863" spans="1:9" ht="18.75" x14ac:dyDescent="0.3">
      <c r="A863" s="11">
        <v>862</v>
      </c>
      <c r="B863" s="46" t="s">
        <v>1548</v>
      </c>
      <c r="C863" s="100">
        <v>109140218</v>
      </c>
      <c r="D863" s="47" t="s">
        <v>2264</v>
      </c>
      <c r="E863" s="89" t="s">
        <v>490</v>
      </c>
      <c r="F863" s="11">
        <f t="shared" si="26"/>
        <v>0.2</v>
      </c>
      <c r="H863" s="1" t="str">
        <f t="shared" si="27"/>
        <v>----</v>
      </c>
      <c r="I863" s="4">
        <v>1</v>
      </c>
    </row>
    <row r="864" spans="1:9" ht="18.75" x14ac:dyDescent="0.3">
      <c r="A864" s="11">
        <v>863</v>
      </c>
      <c r="B864" s="46" t="s">
        <v>2840</v>
      </c>
      <c r="C864" s="100">
        <v>109140249</v>
      </c>
      <c r="D864" s="47" t="s">
        <v>2264</v>
      </c>
      <c r="E864" s="89" t="s">
        <v>490</v>
      </c>
      <c r="F864" s="11">
        <f t="shared" si="26"/>
        <v>0.2</v>
      </c>
      <c r="H864" s="1" t="str">
        <f t="shared" si="27"/>
        <v>----</v>
      </c>
      <c r="I864" s="4">
        <v>1</v>
      </c>
    </row>
    <row r="865" spans="1:9" ht="18.75" x14ac:dyDescent="0.3">
      <c r="A865" s="11">
        <v>864</v>
      </c>
      <c r="B865" s="68" t="s">
        <v>627</v>
      </c>
      <c r="C865" s="103">
        <v>109161101132</v>
      </c>
      <c r="D865" s="69" t="s">
        <v>212</v>
      </c>
      <c r="E865" s="88" t="s">
        <v>564</v>
      </c>
      <c r="F865" s="11">
        <f t="shared" si="26"/>
        <v>0.3</v>
      </c>
      <c r="H865" s="1" t="str">
        <f t="shared" si="27"/>
        <v>----</v>
      </c>
      <c r="I865" s="4">
        <v>1</v>
      </c>
    </row>
    <row r="866" spans="1:9" ht="18.75" x14ac:dyDescent="0.3">
      <c r="A866" s="11">
        <v>865</v>
      </c>
      <c r="B866" s="68" t="s">
        <v>211</v>
      </c>
      <c r="C866" s="103">
        <v>109161101161</v>
      </c>
      <c r="D866" s="69" t="s">
        <v>212</v>
      </c>
      <c r="E866" s="88" t="s">
        <v>563</v>
      </c>
      <c r="F866" s="11">
        <f t="shared" si="26"/>
        <v>0.2</v>
      </c>
      <c r="H866" s="1" t="str">
        <f t="shared" si="27"/>
        <v>----</v>
      </c>
      <c r="I866" s="4">
        <v>1</v>
      </c>
    </row>
    <row r="867" spans="1:9" ht="18.75" x14ac:dyDescent="0.3">
      <c r="A867" s="11">
        <v>866</v>
      </c>
      <c r="B867" s="70" t="s">
        <v>2841</v>
      </c>
      <c r="C867" s="103">
        <v>109162101134</v>
      </c>
      <c r="D867" s="69" t="s">
        <v>201</v>
      </c>
      <c r="E867" s="88" t="s">
        <v>564</v>
      </c>
      <c r="F867" s="11">
        <f t="shared" si="26"/>
        <v>0.3</v>
      </c>
      <c r="H867" s="1" t="str">
        <f t="shared" si="27"/>
        <v>----</v>
      </c>
      <c r="I867" s="4">
        <v>1</v>
      </c>
    </row>
    <row r="868" spans="1:9" ht="18.75" x14ac:dyDescent="0.3">
      <c r="A868" s="11">
        <v>867</v>
      </c>
      <c r="B868" s="68" t="s">
        <v>628</v>
      </c>
      <c r="C868" s="103">
        <v>109162101129</v>
      </c>
      <c r="D868" s="69" t="s">
        <v>201</v>
      </c>
      <c r="E868" s="88" t="s">
        <v>563</v>
      </c>
      <c r="F868" s="11">
        <f t="shared" si="26"/>
        <v>0.2</v>
      </c>
      <c r="H868" s="1" t="str">
        <f t="shared" si="27"/>
        <v>----</v>
      </c>
      <c r="I868" s="4">
        <v>1</v>
      </c>
    </row>
    <row r="869" spans="1:9" ht="18.75" x14ac:dyDescent="0.3">
      <c r="A869" s="11">
        <v>868</v>
      </c>
      <c r="B869" s="70" t="s">
        <v>87</v>
      </c>
      <c r="C869" s="103">
        <v>109163101157</v>
      </c>
      <c r="D869" s="69" t="s">
        <v>88</v>
      </c>
      <c r="E869" s="88" t="s">
        <v>564</v>
      </c>
      <c r="F869" s="11">
        <f t="shared" si="26"/>
        <v>0.3</v>
      </c>
      <c r="H869" s="1" t="str">
        <f t="shared" si="27"/>
        <v>----</v>
      </c>
      <c r="I869" s="4">
        <v>1</v>
      </c>
    </row>
    <row r="870" spans="1:9" ht="18.75" x14ac:dyDescent="0.3">
      <c r="A870" s="11">
        <v>869</v>
      </c>
      <c r="B870" s="68" t="s">
        <v>629</v>
      </c>
      <c r="C870" s="103">
        <v>109163101116</v>
      </c>
      <c r="D870" s="69" t="s">
        <v>88</v>
      </c>
      <c r="E870" s="88" t="s">
        <v>563</v>
      </c>
      <c r="F870" s="11">
        <f t="shared" si="26"/>
        <v>0.2</v>
      </c>
      <c r="H870" s="1" t="str">
        <f t="shared" si="27"/>
        <v>----</v>
      </c>
      <c r="I870" s="4">
        <v>1</v>
      </c>
    </row>
    <row r="871" spans="1:9" ht="18.75" x14ac:dyDescent="0.3">
      <c r="A871" s="11">
        <v>870</v>
      </c>
      <c r="B871" s="70" t="s">
        <v>1170</v>
      </c>
      <c r="C871" s="103">
        <v>109110494</v>
      </c>
      <c r="D871" s="69" t="s">
        <v>113</v>
      </c>
      <c r="E871" s="88" t="s">
        <v>564</v>
      </c>
      <c r="F871" s="11">
        <f t="shared" si="26"/>
        <v>0.3</v>
      </c>
      <c r="H871" s="1" t="str">
        <f t="shared" si="27"/>
        <v>----</v>
      </c>
      <c r="I871" s="4">
        <v>1</v>
      </c>
    </row>
    <row r="872" spans="1:9" ht="18.75" x14ac:dyDescent="0.3">
      <c r="A872" s="11">
        <v>871</v>
      </c>
      <c r="B872" s="68" t="s">
        <v>630</v>
      </c>
      <c r="C872" s="103">
        <v>109110479</v>
      </c>
      <c r="D872" s="69" t="s">
        <v>113</v>
      </c>
      <c r="E872" s="88" t="s">
        <v>563</v>
      </c>
      <c r="F872" s="11">
        <f t="shared" si="26"/>
        <v>0.2</v>
      </c>
      <c r="H872" s="1" t="str">
        <f t="shared" si="27"/>
        <v>----</v>
      </c>
      <c r="I872" s="4">
        <v>1</v>
      </c>
    </row>
    <row r="873" spans="1:9" ht="18.75" x14ac:dyDescent="0.3">
      <c r="A873" s="11">
        <v>872</v>
      </c>
      <c r="B873" s="68" t="s">
        <v>136</v>
      </c>
      <c r="C873" s="103">
        <v>109110489</v>
      </c>
      <c r="D873" s="69" t="s">
        <v>113</v>
      </c>
      <c r="E873" s="88" t="s">
        <v>563</v>
      </c>
      <c r="F873" s="11">
        <f t="shared" si="26"/>
        <v>0.2</v>
      </c>
      <c r="H873" s="1" t="str">
        <f t="shared" si="27"/>
        <v>----</v>
      </c>
      <c r="I873" s="4">
        <v>1</v>
      </c>
    </row>
    <row r="874" spans="1:9" s="132" customFormat="1" ht="18.75" x14ac:dyDescent="0.3">
      <c r="A874" s="11">
        <v>873</v>
      </c>
      <c r="B874" s="134" t="s">
        <v>2842</v>
      </c>
      <c r="C874" s="190">
        <v>109110127</v>
      </c>
      <c r="D874" s="20" t="s">
        <v>128</v>
      </c>
      <c r="E874" s="135" t="s">
        <v>564</v>
      </c>
      <c r="F874" s="11">
        <f t="shared" si="26"/>
        <v>0.3</v>
      </c>
      <c r="G874" s="133"/>
      <c r="H874" s="1" t="str">
        <f t="shared" si="27"/>
        <v>----</v>
      </c>
      <c r="I874" s="132">
        <v>1</v>
      </c>
    </row>
    <row r="875" spans="1:9" s="132" customFormat="1" ht="18.75" x14ac:dyDescent="0.3">
      <c r="A875" s="11">
        <v>874</v>
      </c>
      <c r="B875" s="73" t="s">
        <v>2843</v>
      </c>
      <c r="C875" s="190">
        <v>109110151</v>
      </c>
      <c r="D875" s="20" t="s">
        <v>128</v>
      </c>
      <c r="E875" s="135" t="s">
        <v>563</v>
      </c>
      <c r="F875" s="11">
        <f t="shared" si="26"/>
        <v>0.2</v>
      </c>
      <c r="G875" s="133"/>
      <c r="H875" s="1" t="str">
        <f t="shared" si="27"/>
        <v>----</v>
      </c>
      <c r="I875" s="132">
        <v>1</v>
      </c>
    </row>
    <row r="876" spans="1:9" s="132" customFormat="1" ht="18.75" x14ac:dyDescent="0.3">
      <c r="A876" s="11">
        <v>875</v>
      </c>
      <c r="B876" s="73" t="s">
        <v>2844</v>
      </c>
      <c r="C876" s="190">
        <v>109110158</v>
      </c>
      <c r="D876" s="20" t="s">
        <v>128</v>
      </c>
      <c r="E876" s="135" t="s">
        <v>563</v>
      </c>
      <c r="F876" s="11">
        <f t="shared" si="26"/>
        <v>0.2</v>
      </c>
      <c r="G876" s="133"/>
      <c r="H876" s="1" t="str">
        <f t="shared" si="27"/>
        <v>----</v>
      </c>
      <c r="I876" s="132">
        <v>1</v>
      </c>
    </row>
    <row r="877" spans="1:9" ht="18.75" x14ac:dyDescent="0.3">
      <c r="A877" s="11">
        <v>876</v>
      </c>
      <c r="B877" s="70" t="s">
        <v>631</v>
      </c>
      <c r="C877" s="103">
        <v>109110182</v>
      </c>
      <c r="D877" s="69" t="s">
        <v>40</v>
      </c>
      <c r="E877" s="88" t="s">
        <v>564</v>
      </c>
      <c r="F877" s="11">
        <f t="shared" si="26"/>
        <v>0.3</v>
      </c>
      <c r="H877" s="1" t="str">
        <f t="shared" si="27"/>
        <v>----</v>
      </c>
      <c r="I877" s="4">
        <v>1</v>
      </c>
    </row>
    <row r="878" spans="1:9" ht="18.75" x14ac:dyDescent="0.3">
      <c r="A878" s="11">
        <v>877</v>
      </c>
      <c r="B878" s="68" t="s">
        <v>251</v>
      </c>
      <c r="C878" s="103">
        <v>109110230</v>
      </c>
      <c r="D878" s="69" t="s">
        <v>40</v>
      </c>
      <c r="E878" s="88" t="s">
        <v>563</v>
      </c>
      <c r="F878" s="11">
        <f t="shared" si="26"/>
        <v>0.2</v>
      </c>
      <c r="H878" s="1" t="str">
        <f t="shared" si="27"/>
        <v>----</v>
      </c>
      <c r="I878" s="4">
        <v>1</v>
      </c>
    </row>
    <row r="879" spans="1:9" ht="18.75" x14ac:dyDescent="0.3">
      <c r="A879" s="11">
        <v>878</v>
      </c>
      <c r="B879" s="68" t="s">
        <v>2026</v>
      </c>
      <c r="C879" s="103">
        <v>109110247</v>
      </c>
      <c r="D879" s="69" t="s">
        <v>40</v>
      </c>
      <c r="E879" s="88" t="s">
        <v>563</v>
      </c>
      <c r="F879" s="11">
        <f t="shared" si="26"/>
        <v>0.2</v>
      </c>
      <c r="H879" s="1" t="str">
        <f t="shared" si="27"/>
        <v>----</v>
      </c>
      <c r="I879" s="4">
        <v>1</v>
      </c>
    </row>
    <row r="880" spans="1:9" ht="18.75" x14ac:dyDescent="0.3">
      <c r="A880" s="11">
        <v>879</v>
      </c>
      <c r="B880" s="68" t="s">
        <v>632</v>
      </c>
      <c r="C880" s="103">
        <v>109110323</v>
      </c>
      <c r="D880" s="69" t="s">
        <v>194</v>
      </c>
      <c r="E880" s="88" t="s">
        <v>564</v>
      </c>
      <c r="F880" s="11">
        <f t="shared" si="26"/>
        <v>0.3</v>
      </c>
      <c r="H880" s="1" t="str">
        <f t="shared" si="27"/>
        <v>----</v>
      </c>
      <c r="I880" s="4">
        <v>1</v>
      </c>
    </row>
    <row r="881" spans="1:9" ht="18.75" x14ac:dyDescent="0.3">
      <c r="A881" s="11">
        <v>880</v>
      </c>
      <c r="B881" s="68" t="s">
        <v>2845</v>
      </c>
      <c r="C881" s="103">
        <v>109110295</v>
      </c>
      <c r="D881" s="69" t="s">
        <v>194</v>
      </c>
      <c r="E881" s="88" t="s">
        <v>563</v>
      </c>
      <c r="F881" s="11">
        <f t="shared" si="26"/>
        <v>0.2</v>
      </c>
      <c r="H881" s="1" t="str">
        <f t="shared" si="27"/>
        <v>----</v>
      </c>
      <c r="I881" s="4">
        <v>1</v>
      </c>
    </row>
    <row r="882" spans="1:9" ht="18.75" x14ac:dyDescent="0.3">
      <c r="A882" s="11">
        <v>881</v>
      </c>
      <c r="B882" s="68" t="s">
        <v>909</v>
      </c>
      <c r="C882" s="103">
        <v>109110321</v>
      </c>
      <c r="D882" s="69" t="s">
        <v>194</v>
      </c>
      <c r="E882" s="88" t="s">
        <v>563</v>
      </c>
      <c r="F882" s="11">
        <f t="shared" si="26"/>
        <v>0.2</v>
      </c>
      <c r="H882" s="1" t="str">
        <f t="shared" si="27"/>
        <v>----</v>
      </c>
      <c r="I882" s="4">
        <v>1</v>
      </c>
    </row>
    <row r="883" spans="1:9" ht="18.75" x14ac:dyDescent="0.3">
      <c r="A883" s="11">
        <v>882</v>
      </c>
      <c r="B883" s="70" t="s">
        <v>621</v>
      </c>
      <c r="C883" s="103">
        <v>109110525</v>
      </c>
      <c r="D883" s="69" t="s">
        <v>331</v>
      </c>
      <c r="E883" s="88" t="s">
        <v>564</v>
      </c>
      <c r="F883" s="11">
        <f t="shared" si="26"/>
        <v>0.3</v>
      </c>
      <c r="H883" s="1" t="str">
        <f t="shared" si="27"/>
        <v>----</v>
      </c>
      <c r="I883" s="4">
        <v>1</v>
      </c>
    </row>
    <row r="884" spans="1:9" ht="18.75" x14ac:dyDescent="0.3">
      <c r="A884" s="11">
        <v>883</v>
      </c>
      <c r="B884" s="68" t="s">
        <v>633</v>
      </c>
      <c r="C884" s="103">
        <v>109110519</v>
      </c>
      <c r="D884" s="69" t="s">
        <v>331</v>
      </c>
      <c r="E884" s="88" t="s">
        <v>563</v>
      </c>
      <c r="F884" s="11">
        <f t="shared" si="26"/>
        <v>0.2</v>
      </c>
      <c r="H884" s="1" t="str">
        <f t="shared" si="27"/>
        <v>----</v>
      </c>
      <c r="I884" s="4">
        <v>1</v>
      </c>
    </row>
    <row r="885" spans="1:9" ht="18.75" x14ac:dyDescent="0.3">
      <c r="A885" s="11">
        <v>884</v>
      </c>
      <c r="B885" s="70" t="s">
        <v>635</v>
      </c>
      <c r="C885" s="191">
        <v>109120134</v>
      </c>
      <c r="D885" s="69" t="s">
        <v>247</v>
      </c>
      <c r="E885" s="88" t="s">
        <v>564</v>
      </c>
      <c r="F885" s="11">
        <f t="shared" si="26"/>
        <v>0.3</v>
      </c>
      <c r="H885" s="1" t="str">
        <f t="shared" si="27"/>
        <v>----</v>
      </c>
      <c r="I885" s="4">
        <v>1</v>
      </c>
    </row>
    <row r="886" spans="1:9" ht="18.75" x14ac:dyDescent="0.3">
      <c r="A886" s="11">
        <v>885</v>
      </c>
      <c r="B886" s="68" t="s">
        <v>2846</v>
      </c>
      <c r="C886" s="191">
        <v>109120116</v>
      </c>
      <c r="D886" s="69" t="s">
        <v>247</v>
      </c>
      <c r="E886" s="88" t="s">
        <v>563</v>
      </c>
      <c r="F886" s="11">
        <f t="shared" si="26"/>
        <v>0.2</v>
      </c>
      <c r="H886" s="1" t="str">
        <f t="shared" si="27"/>
        <v>----</v>
      </c>
      <c r="I886" s="4">
        <v>1</v>
      </c>
    </row>
    <row r="887" spans="1:9" ht="18.75" x14ac:dyDescent="0.3">
      <c r="A887" s="11">
        <v>886</v>
      </c>
      <c r="B887" s="68" t="s">
        <v>634</v>
      </c>
      <c r="C887" s="191">
        <v>109120115</v>
      </c>
      <c r="D887" s="69" t="s">
        <v>247</v>
      </c>
      <c r="E887" s="88" t="s">
        <v>563</v>
      </c>
      <c r="F887" s="11">
        <f t="shared" si="26"/>
        <v>0.2</v>
      </c>
      <c r="H887" s="1" t="str">
        <f t="shared" si="27"/>
        <v>----</v>
      </c>
      <c r="I887" s="4">
        <v>1</v>
      </c>
    </row>
    <row r="888" spans="1:9" ht="18.75" x14ac:dyDescent="0.3">
      <c r="A888" s="11">
        <v>887</v>
      </c>
      <c r="B888" s="70" t="s">
        <v>2847</v>
      </c>
      <c r="C888" s="103">
        <v>109120204</v>
      </c>
      <c r="D888" s="69" t="s">
        <v>158</v>
      </c>
      <c r="E888" s="88" t="s">
        <v>564</v>
      </c>
      <c r="F888" s="11">
        <f t="shared" si="26"/>
        <v>0.3</v>
      </c>
      <c r="H888" s="1" t="str">
        <f t="shared" si="27"/>
        <v>----</v>
      </c>
      <c r="I888" s="4">
        <v>1</v>
      </c>
    </row>
    <row r="889" spans="1:9" ht="18.75" x14ac:dyDescent="0.3">
      <c r="A889" s="11">
        <v>888</v>
      </c>
      <c r="B889" s="68" t="s">
        <v>2848</v>
      </c>
      <c r="C889" s="103">
        <v>109120143</v>
      </c>
      <c r="D889" s="69" t="s">
        <v>158</v>
      </c>
      <c r="E889" s="88" t="s">
        <v>563</v>
      </c>
      <c r="F889" s="11">
        <f t="shared" si="26"/>
        <v>0.2</v>
      </c>
      <c r="H889" s="1" t="str">
        <f t="shared" si="27"/>
        <v>----</v>
      </c>
      <c r="I889" s="4">
        <v>1</v>
      </c>
    </row>
    <row r="890" spans="1:9" ht="18.75" x14ac:dyDescent="0.3">
      <c r="A890" s="11">
        <v>889</v>
      </c>
      <c r="B890" s="70" t="s">
        <v>636</v>
      </c>
      <c r="C890" s="103">
        <v>109120239</v>
      </c>
      <c r="D890" s="69" t="s">
        <v>204</v>
      </c>
      <c r="E890" s="88" t="s">
        <v>564</v>
      </c>
      <c r="F890" s="11">
        <f t="shared" si="26"/>
        <v>0.3</v>
      </c>
      <c r="H890" s="1" t="str">
        <f t="shared" si="27"/>
        <v>----</v>
      </c>
      <c r="I890" s="4">
        <v>1</v>
      </c>
    </row>
    <row r="891" spans="1:9" ht="18.75" x14ac:dyDescent="0.3">
      <c r="A891" s="11">
        <v>890</v>
      </c>
      <c r="B891" s="68" t="s">
        <v>374</v>
      </c>
      <c r="C891" s="103">
        <v>109120261</v>
      </c>
      <c r="D891" s="69" t="s">
        <v>204</v>
      </c>
      <c r="E891" s="88" t="s">
        <v>563</v>
      </c>
      <c r="F891" s="11">
        <f t="shared" si="26"/>
        <v>0.2</v>
      </c>
      <c r="H891" s="1" t="str">
        <f t="shared" si="27"/>
        <v>----</v>
      </c>
      <c r="I891" s="4">
        <v>1</v>
      </c>
    </row>
    <row r="892" spans="1:9" ht="18.75" x14ac:dyDescent="0.3">
      <c r="A892" s="11">
        <v>891</v>
      </c>
      <c r="B892" s="68" t="s">
        <v>2849</v>
      </c>
      <c r="C892" s="103">
        <v>109120260</v>
      </c>
      <c r="D892" s="69" t="s">
        <v>204</v>
      </c>
      <c r="E892" s="88" t="s">
        <v>563</v>
      </c>
      <c r="F892" s="11">
        <f t="shared" si="26"/>
        <v>0.2</v>
      </c>
      <c r="H892" s="1" t="str">
        <f t="shared" si="27"/>
        <v>----</v>
      </c>
      <c r="I892" s="4">
        <v>1</v>
      </c>
    </row>
    <row r="893" spans="1:9" ht="18.75" x14ac:dyDescent="0.3">
      <c r="A893" s="11">
        <v>892</v>
      </c>
      <c r="B893" s="70" t="s">
        <v>426</v>
      </c>
      <c r="C893" s="103">
        <v>109120378</v>
      </c>
      <c r="D893" s="69" t="s">
        <v>99</v>
      </c>
      <c r="E893" s="88" t="s">
        <v>564</v>
      </c>
      <c r="F893" s="11">
        <f t="shared" si="26"/>
        <v>0.3</v>
      </c>
      <c r="H893" s="1" t="str">
        <f t="shared" si="27"/>
        <v>----</v>
      </c>
      <c r="I893" s="4">
        <v>1</v>
      </c>
    </row>
    <row r="894" spans="1:9" ht="18.75" x14ac:dyDescent="0.3">
      <c r="A894" s="11">
        <v>893</v>
      </c>
      <c r="B894" s="68" t="s">
        <v>370</v>
      </c>
      <c r="C894" s="103">
        <v>109120397</v>
      </c>
      <c r="D894" s="69" t="s">
        <v>99</v>
      </c>
      <c r="E894" s="88" t="s">
        <v>563</v>
      </c>
      <c r="F894" s="11">
        <f t="shared" si="26"/>
        <v>0.2</v>
      </c>
      <c r="H894" s="1" t="str">
        <f t="shared" si="27"/>
        <v>----</v>
      </c>
      <c r="I894" s="4">
        <v>1</v>
      </c>
    </row>
    <row r="895" spans="1:9" ht="18.75" x14ac:dyDescent="0.3">
      <c r="A895" s="11">
        <v>894</v>
      </c>
      <c r="B895" s="70" t="s">
        <v>1244</v>
      </c>
      <c r="C895" s="103">
        <v>109120420</v>
      </c>
      <c r="D895" s="69" t="s">
        <v>58</v>
      </c>
      <c r="E895" s="88" t="s">
        <v>564</v>
      </c>
      <c r="F895" s="11">
        <f t="shared" si="26"/>
        <v>0.3</v>
      </c>
      <c r="H895" s="1" t="str">
        <f t="shared" si="27"/>
        <v>----</v>
      </c>
      <c r="I895" s="4">
        <v>1</v>
      </c>
    </row>
    <row r="896" spans="1:9" ht="18.75" x14ac:dyDescent="0.3">
      <c r="A896" s="11">
        <v>895</v>
      </c>
      <c r="B896" s="68" t="s">
        <v>738</v>
      </c>
      <c r="C896" s="103">
        <v>109120430</v>
      </c>
      <c r="D896" s="69" t="s">
        <v>58</v>
      </c>
      <c r="E896" s="88" t="s">
        <v>563</v>
      </c>
      <c r="F896" s="11">
        <f t="shared" si="26"/>
        <v>0.2</v>
      </c>
      <c r="H896" s="1" t="str">
        <f t="shared" si="27"/>
        <v>----</v>
      </c>
      <c r="I896" s="4">
        <v>1</v>
      </c>
    </row>
    <row r="897" spans="1:9" ht="18.75" x14ac:dyDescent="0.3">
      <c r="A897" s="11">
        <v>896</v>
      </c>
      <c r="B897" s="68" t="s">
        <v>318</v>
      </c>
      <c r="C897" s="103">
        <v>109120426</v>
      </c>
      <c r="D897" s="69" t="s">
        <v>58</v>
      </c>
      <c r="E897" s="88" t="s">
        <v>563</v>
      </c>
      <c r="F897" s="11">
        <f t="shared" si="26"/>
        <v>0.2</v>
      </c>
      <c r="H897" s="1" t="str">
        <f t="shared" si="27"/>
        <v>----</v>
      </c>
      <c r="I897" s="4">
        <v>1</v>
      </c>
    </row>
    <row r="898" spans="1:9" ht="18.75" x14ac:dyDescent="0.3">
      <c r="A898" s="11">
        <v>897</v>
      </c>
      <c r="B898" s="68" t="s">
        <v>2850</v>
      </c>
      <c r="C898" s="103">
        <v>109130018</v>
      </c>
      <c r="D898" s="69" t="s">
        <v>233</v>
      </c>
      <c r="E898" s="88" t="s">
        <v>564</v>
      </c>
      <c r="F898" s="11">
        <f t="shared" si="26"/>
        <v>0.3</v>
      </c>
      <c r="H898" s="1" t="str">
        <f t="shared" si="27"/>
        <v>----</v>
      </c>
      <c r="I898" s="4">
        <v>1</v>
      </c>
    </row>
    <row r="899" spans="1:9" ht="18.75" x14ac:dyDescent="0.3">
      <c r="A899" s="11">
        <v>898</v>
      </c>
      <c r="B899" s="68" t="s">
        <v>232</v>
      </c>
      <c r="C899" s="103">
        <v>109130010</v>
      </c>
      <c r="D899" s="69" t="s">
        <v>233</v>
      </c>
      <c r="E899" s="88" t="s">
        <v>563</v>
      </c>
      <c r="F899" s="11">
        <f t="shared" ref="F899:F962" si="28">IF(E899="UV ĐT",0.3,0)+IF(E899="UV HSV",0.3,0)+IF(E899="PBT LCĐ",0.3,0)+IF(E899="UV LCĐ",0.2,0)+IF(E899="GK 0.3",0.3,0)+IF(E899="GK 0.2",0.2,0)+IF(E899="BT CĐ",0.3,0)+IF(E899="PBT CĐ",0.2,0)+IF(E899="LT", 0.3, 0)+IF(E899="LP", 0.2,0)+IF(E899="CN CLB",0.2,0)+IF(E899="CN DĐ",0.2,0)+IF(E899="TĐXK",0.3,0)+IF(E899="PĐXK",0.2,0)+IF(E899="TB ĐD",0.3,0)+IF(E899="PB ĐD",0.2,0)+IF(E899="ĐT ĐTQ",0.3,0)+IF(E899="ĐP ĐTQ",0.2,0)</f>
        <v>0.2</v>
      </c>
      <c r="H899" s="1" t="str">
        <f t="shared" ref="H899:H962" si="29">IF(C899=C900,"Trùng","----")</f>
        <v>----</v>
      </c>
      <c r="I899" s="4">
        <v>1</v>
      </c>
    </row>
    <row r="900" spans="1:9" ht="18.75" x14ac:dyDescent="0.3">
      <c r="A900" s="11">
        <v>899</v>
      </c>
      <c r="B900" s="68" t="s">
        <v>641</v>
      </c>
      <c r="C900" s="103">
        <v>109130022</v>
      </c>
      <c r="D900" s="69" t="s">
        <v>233</v>
      </c>
      <c r="E900" s="88" t="s">
        <v>563</v>
      </c>
      <c r="F900" s="11">
        <f t="shared" si="28"/>
        <v>0.2</v>
      </c>
      <c r="H900" s="1" t="str">
        <f t="shared" si="29"/>
        <v>----</v>
      </c>
      <c r="I900" s="4">
        <v>1</v>
      </c>
    </row>
    <row r="901" spans="1:9" ht="18.75" x14ac:dyDescent="0.3">
      <c r="A901" s="11">
        <v>900</v>
      </c>
      <c r="B901" s="71" t="s">
        <v>315</v>
      </c>
      <c r="C901" s="191">
        <v>109130104</v>
      </c>
      <c r="D901" s="47" t="s">
        <v>257</v>
      </c>
      <c r="E901" s="89" t="s">
        <v>564</v>
      </c>
      <c r="F901" s="11">
        <f t="shared" si="28"/>
        <v>0.3</v>
      </c>
      <c r="H901" s="1" t="str">
        <f t="shared" si="29"/>
        <v>----</v>
      </c>
      <c r="I901" s="4">
        <v>1</v>
      </c>
    </row>
    <row r="902" spans="1:9" ht="18.75" x14ac:dyDescent="0.3">
      <c r="A902" s="11">
        <v>901</v>
      </c>
      <c r="B902" s="46" t="s">
        <v>366</v>
      </c>
      <c r="C902" s="191">
        <v>109130080</v>
      </c>
      <c r="D902" s="47" t="s">
        <v>257</v>
      </c>
      <c r="E902" s="89" t="s">
        <v>563</v>
      </c>
      <c r="F902" s="11">
        <f t="shared" si="28"/>
        <v>0.2</v>
      </c>
      <c r="H902" s="1" t="str">
        <f t="shared" si="29"/>
        <v>----</v>
      </c>
      <c r="I902" s="4">
        <v>1</v>
      </c>
    </row>
    <row r="903" spans="1:9" ht="18.75" x14ac:dyDescent="0.3">
      <c r="A903" s="11">
        <v>902</v>
      </c>
      <c r="B903" s="46" t="s">
        <v>2851</v>
      </c>
      <c r="C903" s="191">
        <v>109130095</v>
      </c>
      <c r="D903" s="47" t="s">
        <v>257</v>
      </c>
      <c r="E903" s="89" t="s">
        <v>563</v>
      </c>
      <c r="F903" s="11">
        <f t="shared" si="28"/>
        <v>0.2</v>
      </c>
      <c r="H903" s="1" t="str">
        <f t="shared" si="29"/>
        <v>----</v>
      </c>
      <c r="I903" s="4">
        <v>1</v>
      </c>
    </row>
    <row r="904" spans="1:9" ht="18.75" x14ac:dyDescent="0.3">
      <c r="A904" s="11">
        <v>903</v>
      </c>
      <c r="B904" s="70" t="s">
        <v>276</v>
      </c>
      <c r="C904" s="103">
        <v>109130136</v>
      </c>
      <c r="D904" s="69" t="s">
        <v>252</v>
      </c>
      <c r="E904" s="88" t="s">
        <v>564</v>
      </c>
      <c r="F904" s="11">
        <f t="shared" si="28"/>
        <v>0.3</v>
      </c>
      <c r="H904" s="1" t="str">
        <f t="shared" si="29"/>
        <v>----</v>
      </c>
      <c r="I904" s="4">
        <v>1</v>
      </c>
    </row>
    <row r="905" spans="1:9" ht="18.75" x14ac:dyDescent="0.3">
      <c r="A905" s="11">
        <v>904</v>
      </c>
      <c r="B905" s="68" t="s">
        <v>640</v>
      </c>
      <c r="C905" s="103">
        <v>109130124</v>
      </c>
      <c r="D905" s="69" t="s">
        <v>252</v>
      </c>
      <c r="E905" s="88" t="s">
        <v>563</v>
      </c>
      <c r="F905" s="11">
        <f t="shared" si="28"/>
        <v>0.2</v>
      </c>
      <c r="H905" s="1" t="str">
        <f t="shared" si="29"/>
        <v>----</v>
      </c>
      <c r="I905" s="4">
        <v>1</v>
      </c>
    </row>
    <row r="906" spans="1:9" ht="18.75" x14ac:dyDescent="0.3">
      <c r="A906" s="11">
        <v>905</v>
      </c>
      <c r="B906" s="68" t="s">
        <v>639</v>
      </c>
      <c r="C906" s="103">
        <v>109130115</v>
      </c>
      <c r="D906" s="69" t="s">
        <v>252</v>
      </c>
      <c r="E906" s="88" t="s">
        <v>563</v>
      </c>
      <c r="F906" s="11">
        <f t="shared" si="28"/>
        <v>0.2</v>
      </c>
      <c r="H906" s="1" t="str">
        <f t="shared" si="29"/>
        <v>----</v>
      </c>
      <c r="I906" s="4">
        <v>1</v>
      </c>
    </row>
    <row r="907" spans="1:9" ht="18.75" x14ac:dyDescent="0.3">
      <c r="A907" s="11">
        <v>906</v>
      </c>
      <c r="B907" s="70" t="s">
        <v>2852</v>
      </c>
      <c r="C907" s="191">
        <v>109130195</v>
      </c>
      <c r="D907" s="69" t="s">
        <v>243</v>
      </c>
      <c r="E907" s="88" t="s">
        <v>564</v>
      </c>
      <c r="F907" s="11">
        <f t="shared" si="28"/>
        <v>0.3</v>
      </c>
      <c r="H907" s="1" t="str">
        <f t="shared" si="29"/>
        <v>----</v>
      </c>
      <c r="I907" s="4">
        <v>1</v>
      </c>
    </row>
    <row r="908" spans="1:9" ht="18.75" x14ac:dyDescent="0.3">
      <c r="A908" s="11">
        <v>907</v>
      </c>
      <c r="B908" s="68" t="s">
        <v>242</v>
      </c>
      <c r="C908" s="191">
        <v>109130202</v>
      </c>
      <c r="D908" s="69" t="s">
        <v>243</v>
      </c>
      <c r="E908" s="88" t="s">
        <v>563</v>
      </c>
      <c r="F908" s="11">
        <f t="shared" si="28"/>
        <v>0.2</v>
      </c>
      <c r="H908" s="1" t="str">
        <f t="shared" si="29"/>
        <v>----</v>
      </c>
      <c r="I908" s="4">
        <v>1</v>
      </c>
    </row>
    <row r="909" spans="1:9" ht="18.75" x14ac:dyDescent="0.3">
      <c r="A909" s="11">
        <v>908</v>
      </c>
      <c r="B909" s="68" t="s">
        <v>2853</v>
      </c>
      <c r="C909" s="191">
        <v>109130185</v>
      </c>
      <c r="D909" s="69" t="s">
        <v>243</v>
      </c>
      <c r="E909" s="88" t="s">
        <v>563</v>
      </c>
      <c r="F909" s="11">
        <f t="shared" si="28"/>
        <v>0.2</v>
      </c>
      <c r="H909" s="1" t="str">
        <f t="shared" si="29"/>
        <v>----</v>
      </c>
      <c r="I909" s="4">
        <v>1</v>
      </c>
    </row>
    <row r="910" spans="1:9" ht="18.75" x14ac:dyDescent="0.3">
      <c r="A910" s="11">
        <v>909</v>
      </c>
      <c r="B910" s="70" t="s">
        <v>2854</v>
      </c>
      <c r="C910" s="191">
        <v>109140028</v>
      </c>
      <c r="D910" s="69" t="s">
        <v>2834</v>
      </c>
      <c r="E910" s="89" t="s">
        <v>564</v>
      </c>
      <c r="F910" s="11">
        <f t="shared" si="28"/>
        <v>0.3</v>
      </c>
      <c r="H910" s="1" t="str">
        <f t="shared" si="29"/>
        <v>----</v>
      </c>
      <c r="I910" s="4">
        <v>1</v>
      </c>
    </row>
    <row r="911" spans="1:9" ht="18.75" x14ac:dyDescent="0.3">
      <c r="A911" s="11">
        <v>910</v>
      </c>
      <c r="B911" s="68" t="s">
        <v>2855</v>
      </c>
      <c r="C911" s="191">
        <v>109140027</v>
      </c>
      <c r="D911" s="69" t="s">
        <v>2834</v>
      </c>
      <c r="E911" s="89" t="s">
        <v>563</v>
      </c>
      <c r="F911" s="11">
        <f t="shared" si="28"/>
        <v>0.2</v>
      </c>
      <c r="H911" s="1" t="str">
        <f t="shared" si="29"/>
        <v>----</v>
      </c>
      <c r="I911" s="4">
        <v>1</v>
      </c>
    </row>
    <row r="912" spans="1:9" ht="18.75" x14ac:dyDescent="0.3">
      <c r="A912" s="11">
        <v>911</v>
      </c>
      <c r="B912" s="68" t="s">
        <v>2856</v>
      </c>
      <c r="C912" s="103">
        <v>109140050</v>
      </c>
      <c r="D912" s="69" t="s">
        <v>2273</v>
      </c>
      <c r="E912" s="77" t="s">
        <v>564</v>
      </c>
      <c r="F912" s="11">
        <f t="shared" si="28"/>
        <v>0.3</v>
      </c>
      <c r="H912" s="1" t="str">
        <f t="shared" si="29"/>
        <v>----</v>
      </c>
      <c r="I912" s="4">
        <v>1</v>
      </c>
    </row>
    <row r="913" spans="1:9" ht="18.75" x14ac:dyDescent="0.3">
      <c r="A913" s="11">
        <v>912</v>
      </c>
      <c r="B913" s="68" t="s">
        <v>2857</v>
      </c>
      <c r="C913" s="103">
        <v>109140090</v>
      </c>
      <c r="D913" s="69" t="s">
        <v>2273</v>
      </c>
      <c r="E913" s="77" t="s">
        <v>563</v>
      </c>
      <c r="F913" s="11">
        <f t="shared" si="28"/>
        <v>0.2</v>
      </c>
      <c r="H913" s="1" t="str">
        <f t="shared" si="29"/>
        <v>----</v>
      </c>
      <c r="I913" s="4">
        <v>1</v>
      </c>
    </row>
    <row r="914" spans="1:9" ht="18.75" x14ac:dyDescent="0.3">
      <c r="A914" s="11">
        <v>913</v>
      </c>
      <c r="B914" s="68" t="s">
        <v>2858</v>
      </c>
      <c r="C914" s="103">
        <v>109140100</v>
      </c>
      <c r="D914" s="69" t="s">
        <v>2273</v>
      </c>
      <c r="E914" s="77" t="s">
        <v>563</v>
      </c>
      <c r="F914" s="11">
        <f t="shared" si="28"/>
        <v>0.2</v>
      </c>
      <c r="H914" s="1" t="str">
        <f t="shared" si="29"/>
        <v>----</v>
      </c>
      <c r="I914" s="4">
        <v>1</v>
      </c>
    </row>
    <row r="915" spans="1:9" ht="18.75" x14ac:dyDescent="0.3">
      <c r="A915" s="11">
        <v>914</v>
      </c>
      <c r="B915" s="70" t="s">
        <v>2270</v>
      </c>
      <c r="C915" s="103">
        <v>109140134</v>
      </c>
      <c r="D915" s="69" t="s">
        <v>2262</v>
      </c>
      <c r="E915" s="88" t="s">
        <v>564</v>
      </c>
      <c r="F915" s="11">
        <f t="shared" si="28"/>
        <v>0.3</v>
      </c>
      <c r="H915" s="1" t="str">
        <f t="shared" si="29"/>
        <v>----</v>
      </c>
      <c r="I915" s="4">
        <v>1</v>
      </c>
    </row>
    <row r="916" spans="1:9" ht="18.75" x14ac:dyDescent="0.3">
      <c r="A916" s="11">
        <v>915</v>
      </c>
      <c r="B916" s="68" t="s">
        <v>2859</v>
      </c>
      <c r="C916" s="103">
        <v>109140130</v>
      </c>
      <c r="D916" s="69" t="s">
        <v>2262</v>
      </c>
      <c r="E916" s="88" t="s">
        <v>563</v>
      </c>
      <c r="F916" s="11">
        <f t="shared" si="28"/>
        <v>0.2</v>
      </c>
      <c r="H916" s="1" t="str">
        <f t="shared" si="29"/>
        <v>----</v>
      </c>
      <c r="I916" s="4">
        <v>1</v>
      </c>
    </row>
    <row r="917" spans="1:9" ht="18.75" x14ac:dyDescent="0.3">
      <c r="A917" s="11">
        <v>916</v>
      </c>
      <c r="B917" s="68" t="s">
        <v>2261</v>
      </c>
      <c r="C917" s="103">
        <v>109140183</v>
      </c>
      <c r="D917" s="69" t="s">
        <v>2262</v>
      </c>
      <c r="E917" s="88" t="s">
        <v>563</v>
      </c>
      <c r="F917" s="11">
        <f t="shared" si="28"/>
        <v>0.2</v>
      </c>
      <c r="H917" s="1" t="str">
        <f t="shared" si="29"/>
        <v>----</v>
      </c>
      <c r="I917" s="4">
        <v>1</v>
      </c>
    </row>
    <row r="918" spans="1:9" ht="18.75" x14ac:dyDescent="0.3">
      <c r="A918" s="11">
        <v>917</v>
      </c>
      <c r="B918" s="71" t="s">
        <v>976</v>
      </c>
      <c r="C918" s="99">
        <v>109140250</v>
      </c>
      <c r="D918" s="47" t="s">
        <v>2264</v>
      </c>
      <c r="E918" s="89" t="s">
        <v>564</v>
      </c>
      <c r="F918" s="11">
        <f t="shared" si="28"/>
        <v>0.3</v>
      </c>
      <c r="H918" s="1" t="str">
        <f t="shared" si="29"/>
        <v>----</v>
      </c>
      <c r="I918" s="4">
        <v>1</v>
      </c>
    </row>
    <row r="919" spans="1:9" ht="18.75" x14ac:dyDescent="0.3">
      <c r="A919" s="11">
        <v>918</v>
      </c>
      <c r="B919" s="46" t="s">
        <v>2289</v>
      </c>
      <c r="C919" s="99">
        <v>109140215</v>
      </c>
      <c r="D919" s="47" t="s">
        <v>2264</v>
      </c>
      <c r="E919" s="89" t="s">
        <v>563</v>
      </c>
      <c r="F919" s="11">
        <f t="shared" si="28"/>
        <v>0.2</v>
      </c>
      <c r="H919" s="1" t="str">
        <f t="shared" si="29"/>
        <v>----</v>
      </c>
      <c r="I919" s="4">
        <v>1</v>
      </c>
    </row>
    <row r="920" spans="1:9" ht="18.75" x14ac:dyDescent="0.3">
      <c r="A920" s="11">
        <v>919</v>
      </c>
      <c r="B920" s="46" t="s">
        <v>2860</v>
      </c>
      <c r="C920" s="99">
        <v>109140279</v>
      </c>
      <c r="D920" s="47" t="s">
        <v>2264</v>
      </c>
      <c r="E920" s="89" t="s">
        <v>563</v>
      </c>
      <c r="F920" s="11">
        <f t="shared" si="28"/>
        <v>0.2</v>
      </c>
      <c r="H920" s="1" t="str">
        <f t="shared" si="29"/>
        <v>----</v>
      </c>
      <c r="I920" s="4">
        <v>1</v>
      </c>
    </row>
    <row r="921" spans="1:9" ht="18.75" x14ac:dyDescent="0.3">
      <c r="A921" s="11">
        <v>920</v>
      </c>
      <c r="B921" s="72" t="s">
        <v>2861</v>
      </c>
      <c r="C921" s="54">
        <v>110161101133</v>
      </c>
      <c r="D921" s="53" t="s">
        <v>137</v>
      </c>
      <c r="E921" s="83" t="s">
        <v>489</v>
      </c>
      <c r="F921" s="11">
        <f t="shared" si="28"/>
        <v>0.3</v>
      </c>
      <c r="H921" s="1" t="str">
        <f t="shared" si="29"/>
        <v>----</v>
      </c>
      <c r="I921" s="4">
        <v>1</v>
      </c>
    </row>
    <row r="922" spans="1:9" ht="18.75" x14ac:dyDescent="0.3">
      <c r="A922" s="11">
        <v>921</v>
      </c>
      <c r="B922" s="72" t="s">
        <v>2862</v>
      </c>
      <c r="C922" s="54">
        <v>110161101175</v>
      </c>
      <c r="D922" s="53" t="s">
        <v>137</v>
      </c>
      <c r="E922" s="83" t="s">
        <v>490</v>
      </c>
      <c r="F922" s="11">
        <f t="shared" si="28"/>
        <v>0.2</v>
      </c>
      <c r="H922" s="1" t="str">
        <f t="shared" si="29"/>
        <v>----</v>
      </c>
      <c r="I922" s="4">
        <v>1</v>
      </c>
    </row>
    <row r="923" spans="1:9" ht="18.75" x14ac:dyDescent="0.3">
      <c r="A923" s="11">
        <v>922</v>
      </c>
      <c r="B923" s="72" t="s">
        <v>2863</v>
      </c>
      <c r="C923" s="54">
        <v>110161101119</v>
      </c>
      <c r="D923" s="53" t="s">
        <v>137</v>
      </c>
      <c r="E923" s="83" t="s">
        <v>490</v>
      </c>
      <c r="F923" s="11">
        <f t="shared" si="28"/>
        <v>0.2</v>
      </c>
      <c r="H923" s="1" t="str">
        <f t="shared" si="29"/>
        <v>----</v>
      </c>
      <c r="I923" s="4">
        <v>1</v>
      </c>
    </row>
    <row r="924" spans="1:9" ht="18.75" x14ac:dyDescent="0.3">
      <c r="A924" s="11">
        <v>923</v>
      </c>
      <c r="B924" s="72" t="s">
        <v>2864</v>
      </c>
      <c r="C924" s="54">
        <v>110162101140</v>
      </c>
      <c r="D924" s="53" t="s">
        <v>106</v>
      </c>
      <c r="E924" s="83" t="s">
        <v>489</v>
      </c>
      <c r="F924" s="11">
        <f t="shared" si="28"/>
        <v>0.3</v>
      </c>
      <c r="H924" s="1" t="str">
        <f t="shared" si="29"/>
        <v>----</v>
      </c>
      <c r="I924" s="4">
        <v>1</v>
      </c>
    </row>
    <row r="925" spans="1:9" ht="18.75" x14ac:dyDescent="0.3">
      <c r="A925" s="11">
        <v>924</v>
      </c>
      <c r="B925" s="72" t="s">
        <v>2333</v>
      </c>
      <c r="C925" s="54">
        <v>110162101164</v>
      </c>
      <c r="D925" s="53" t="s">
        <v>106</v>
      </c>
      <c r="E925" s="83" t="s">
        <v>490</v>
      </c>
      <c r="F925" s="11">
        <f t="shared" si="28"/>
        <v>0.2</v>
      </c>
      <c r="H925" s="1" t="str">
        <f t="shared" si="29"/>
        <v>----</v>
      </c>
      <c r="I925" s="4">
        <v>1</v>
      </c>
    </row>
    <row r="926" spans="1:9" ht="18.75" x14ac:dyDescent="0.3">
      <c r="A926" s="11">
        <v>925</v>
      </c>
      <c r="B926" s="72" t="s">
        <v>2865</v>
      </c>
      <c r="C926" s="54" t="s">
        <v>2866</v>
      </c>
      <c r="D926" s="53" t="s">
        <v>71</v>
      </c>
      <c r="E926" s="83" t="s">
        <v>489</v>
      </c>
      <c r="F926" s="11">
        <f t="shared" si="28"/>
        <v>0.3</v>
      </c>
      <c r="H926" s="1" t="str">
        <f t="shared" si="29"/>
        <v>----</v>
      </c>
      <c r="I926" s="4">
        <v>1</v>
      </c>
    </row>
    <row r="927" spans="1:9" ht="18.75" x14ac:dyDescent="0.3">
      <c r="A927" s="11">
        <v>926</v>
      </c>
      <c r="B927" s="72" t="s">
        <v>2867</v>
      </c>
      <c r="C927" s="54" t="s">
        <v>2868</v>
      </c>
      <c r="D927" s="53" t="s">
        <v>71</v>
      </c>
      <c r="E927" s="83" t="s">
        <v>490</v>
      </c>
      <c r="F927" s="11">
        <f t="shared" si="28"/>
        <v>0.2</v>
      </c>
      <c r="H927" s="1" t="str">
        <f t="shared" si="29"/>
        <v>----</v>
      </c>
      <c r="I927" s="4">
        <v>1</v>
      </c>
    </row>
    <row r="928" spans="1:9" ht="18.75" x14ac:dyDescent="0.3">
      <c r="A928" s="11">
        <v>927</v>
      </c>
      <c r="B928" s="72" t="s">
        <v>2869</v>
      </c>
      <c r="C928" s="54" t="s">
        <v>2870</v>
      </c>
      <c r="D928" s="53" t="s">
        <v>71</v>
      </c>
      <c r="E928" s="83" t="s">
        <v>490</v>
      </c>
      <c r="F928" s="11">
        <f t="shared" si="28"/>
        <v>0.2</v>
      </c>
      <c r="H928" s="1" t="str">
        <f t="shared" si="29"/>
        <v>----</v>
      </c>
      <c r="I928" s="4">
        <v>1</v>
      </c>
    </row>
    <row r="929" spans="1:9" ht="18.75" x14ac:dyDescent="0.3">
      <c r="A929" s="11">
        <v>928</v>
      </c>
      <c r="B929" s="72" t="s">
        <v>1585</v>
      </c>
      <c r="C929" s="54">
        <v>110110279</v>
      </c>
      <c r="D929" s="53" t="s">
        <v>175</v>
      </c>
      <c r="E929" s="83" t="s">
        <v>489</v>
      </c>
      <c r="F929" s="11">
        <f t="shared" si="28"/>
        <v>0.3</v>
      </c>
      <c r="H929" s="1" t="str">
        <f t="shared" si="29"/>
        <v>----</v>
      </c>
      <c r="I929" s="4">
        <v>1</v>
      </c>
    </row>
    <row r="930" spans="1:9" ht="18.75" x14ac:dyDescent="0.3">
      <c r="A930" s="11">
        <v>929</v>
      </c>
      <c r="B930" s="72" t="s">
        <v>2871</v>
      </c>
      <c r="C930" s="54">
        <v>110110254</v>
      </c>
      <c r="D930" s="53" t="s">
        <v>175</v>
      </c>
      <c r="E930" s="83" t="s">
        <v>490</v>
      </c>
      <c r="F930" s="11">
        <f t="shared" si="28"/>
        <v>0.2</v>
      </c>
      <c r="H930" s="1" t="str">
        <f t="shared" si="29"/>
        <v>----</v>
      </c>
      <c r="I930" s="4">
        <v>1</v>
      </c>
    </row>
    <row r="931" spans="1:9" ht="18.75" x14ac:dyDescent="0.3">
      <c r="A931" s="11">
        <v>930</v>
      </c>
      <c r="B931" s="72" t="s">
        <v>1607</v>
      </c>
      <c r="C931" s="54">
        <v>110110284</v>
      </c>
      <c r="D931" s="53" t="s">
        <v>175</v>
      </c>
      <c r="E931" s="83" t="s">
        <v>490</v>
      </c>
      <c r="F931" s="11">
        <f t="shared" si="28"/>
        <v>0.2</v>
      </c>
      <c r="H931" s="1" t="str">
        <f t="shared" si="29"/>
        <v>----</v>
      </c>
      <c r="I931" s="4">
        <v>1</v>
      </c>
    </row>
    <row r="932" spans="1:9" ht="18.75" x14ac:dyDescent="0.3">
      <c r="A932" s="11">
        <v>931</v>
      </c>
      <c r="B932" s="72" t="s">
        <v>936</v>
      </c>
      <c r="C932" s="54">
        <v>110110340</v>
      </c>
      <c r="D932" s="53" t="s">
        <v>150</v>
      </c>
      <c r="E932" s="83" t="s">
        <v>489</v>
      </c>
      <c r="F932" s="11">
        <f t="shared" si="28"/>
        <v>0.3</v>
      </c>
      <c r="H932" s="1" t="str">
        <f t="shared" si="29"/>
        <v>----</v>
      </c>
      <c r="I932" s="4">
        <v>1</v>
      </c>
    </row>
    <row r="933" spans="1:9" ht="18.75" x14ac:dyDescent="0.3">
      <c r="A933" s="11">
        <v>932</v>
      </c>
      <c r="B933" s="72" t="s">
        <v>2343</v>
      </c>
      <c r="C933" s="54">
        <v>110110328</v>
      </c>
      <c r="D933" s="53" t="s">
        <v>150</v>
      </c>
      <c r="E933" s="83" t="s">
        <v>490</v>
      </c>
      <c r="F933" s="11">
        <f t="shared" si="28"/>
        <v>0.2</v>
      </c>
      <c r="H933" s="1" t="str">
        <f t="shared" si="29"/>
        <v>----</v>
      </c>
      <c r="I933" s="4">
        <v>1</v>
      </c>
    </row>
    <row r="934" spans="1:9" ht="18.75" x14ac:dyDescent="0.3">
      <c r="A934" s="11">
        <v>933</v>
      </c>
      <c r="B934" s="72" t="s">
        <v>2872</v>
      </c>
      <c r="C934" s="54">
        <v>110110345</v>
      </c>
      <c r="D934" s="53" t="s">
        <v>150</v>
      </c>
      <c r="E934" s="83" t="s">
        <v>490</v>
      </c>
      <c r="F934" s="11">
        <f t="shared" si="28"/>
        <v>0.2</v>
      </c>
      <c r="H934" s="1" t="str">
        <f t="shared" si="29"/>
        <v>----</v>
      </c>
      <c r="I934" s="4">
        <v>1</v>
      </c>
    </row>
    <row r="935" spans="1:9" ht="18.75" x14ac:dyDescent="0.3">
      <c r="A935" s="11">
        <v>934</v>
      </c>
      <c r="B935" s="72" t="s">
        <v>2873</v>
      </c>
      <c r="C935" s="54">
        <v>110110492</v>
      </c>
      <c r="D935" s="53" t="s">
        <v>147</v>
      </c>
      <c r="E935" s="83" t="s">
        <v>489</v>
      </c>
      <c r="F935" s="11">
        <f t="shared" si="28"/>
        <v>0.3</v>
      </c>
      <c r="H935" s="1" t="str">
        <f t="shared" si="29"/>
        <v>----</v>
      </c>
      <c r="I935" s="4">
        <v>1</v>
      </c>
    </row>
    <row r="936" spans="1:9" ht="18.75" x14ac:dyDescent="0.3">
      <c r="A936" s="11">
        <v>935</v>
      </c>
      <c r="B936" s="72" t="s">
        <v>1088</v>
      </c>
      <c r="C936" s="54">
        <v>110110411</v>
      </c>
      <c r="D936" s="53" t="s">
        <v>147</v>
      </c>
      <c r="E936" s="83" t="s">
        <v>490</v>
      </c>
      <c r="F936" s="11">
        <f t="shared" si="28"/>
        <v>0.2</v>
      </c>
      <c r="H936" s="1" t="str">
        <f t="shared" si="29"/>
        <v>----</v>
      </c>
      <c r="I936" s="4">
        <v>1</v>
      </c>
    </row>
    <row r="937" spans="1:9" ht="18.75" x14ac:dyDescent="0.3">
      <c r="A937" s="11">
        <v>936</v>
      </c>
      <c r="B937" s="72" t="s">
        <v>1639</v>
      </c>
      <c r="C937" s="54">
        <v>110110466</v>
      </c>
      <c r="D937" s="53" t="s">
        <v>147</v>
      </c>
      <c r="E937" s="83" t="s">
        <v>490</v>
      </c>
      <c r="F937" s="11">
        <f t="shared" si="28"/>
        <v>0.2</v>
      </c>
      <c r="H937" s="1" t="str">
        <f t="shared" si="29"/>
        <v>----</v>
      </c>
      <c r="I937" s="4">
        <v>1</v>
      </c>
    </row>
    <row r="938" spans="1:9" ht="18.75" x14ac:dyDescent="0.3">
      <c r="A938" s="11">
        <v>937</v>
      </c>
      <c r="B938" s="72" t="s">
        <v>2874</v>
      </c>
      <c r="C938" s="54">
        <v>110110465</v>
      </c>
      <c r="D938" s="53" t="s">
        <v>147</v>
      </c>
      <c r="E938" s="83" t="s">
        <v>499</v>
      </c>
      <c r="F938" s="11">
        <f t="shared" si="28"/>
        <v>0.2</v>
      </c>
      <c r="H938" s="1" t="str">
        <f t="shared" si="29"/>
        <v>----</v>
      </c>
      <c r="I938" s="4">
        <v>1</v>
      </c>
    </row>
    <row r="939" spans="1:9" ht="18.75" x14ac:dyDescent="0.3">
      <c r="A939" s="11">
        <v>938</v>
      </c>
      <c r="B939" s="72" t="s">
        <v>2875</v>
      </c>
      <c r="C939" s="54">
        <v>110120149</v>
      </c>
      <c r="D939" s="53" t="s">
        <v>61</v>
      </c>
      <c r="E939" s="83" t="s">
        <v>489</v>
      </c>
      <c r="F939" s="11">
        <f t="shared" si="28"/>
        <v>0.3</v>
      </c>
      <c r="H939" s="1" t="str">
        <f t="shared" si="29"/>
        <v>----</v>
      </c>
      <c r="I939" s="4">
        <v>1</v>
      </c>
    </row>
    <row r="940" spans="1:9" ht="18.75" x14ac:dyDescent="0.3">
      <c r="A940" s="11">
        <v>939</v>
      </c>
      <c r="B940" s="72" t="s">
        <v>2876</v>
      </c>
      <c r="C940" s="54">
        <v>110120121</v>
      </c>
      <c r="D940" s="53" t="s">
        <v>61</v>
      </c>
      <c r="E940" s="83" t="s">
        <v>499</v>
      </c>
      <c r="F940" s="11">
        <f t="shared" si="28"/>
        <v>0.2</v>
      </c>
      <c r="H940" s="1" t="str">
        <f t="shared" si="29"/>
        <v>----</v>
      </c>
      <c r="I940" s="4">
        <v>1</v>
      </c>
    </row>
    <row r="941" spans="1:9" ht="18.75" x14ac:dyDescent="0.3">
      <c r="A941" s="11">
        <v>940</v>
      </c>
      <c r="B941" s="72" t="s">
        <v>2877</v>
      </c>
      <c r="C941" s="54">
        <v>110120138</v>
      </c>
      <c r="D941" s="53" t="s">
        <v>61</v>
      </c>
      <c r="E941" s="83" t="s">
        <v>490</v>
      </c>
      <c r="F941" s="11">
        <f t="shared" si="28"/>
        <v>0.2</v>
      </c>
      <c r="H941" s="1" t="str">
        <f t="shared" si="29"/>
        <v>----</v>
      </c>
      <c r="I941" s="4">
        <v>1</v>
      </c>
    </row>
    <row r="942" spans="1:9" ht="18.75" x14ac:dyDescent="0.3">
      <c r="A942" s="11">
        <v>941</v>
      </c>
      <c r="B942" s="72" t="s">
        <v>746</v>
      </c>
      <c r="C942" s="54">
        <v>110120083</v>
      </c>
      <c r="D942" s="53" t="s">
        <v>61</v>
      </c>
      <c r="E942" s="83" t="s">
        <v>490</v>
      </c>
      <c r="F942" s="11">
        <f t="shared" si="28"/>
        <v>0.2</v>
      </c>
      <c r="H942" s="1" t="str">
        <f t="shared" si="29"/>
        <v>----</v>
      </c>
      <c r="I942" s="4">
        <v>1</v>
      </c>
    </row>
    <row r="943" spans="1:9" ht="18.75" x14ac:dyDescent="0.3">
      <c r="A943" s="11">
        <v>942</v>
      </c>
      <c r="B943" s="72" t="s">
        <v>76</v>
      </c>
      <c r="C943" s="54">
        <v>110120211</v>
      </c>
      <c r="D943" s="53" t="s">
        <v>45</v>
      </c>
      <c r="E943" s="83" t="s">
        <v>489</v>
      </c>
      <c r="F943" s="11">
        <f t="shared" si="28"/>
        <v>0.3</v>
      </c>
      <c r="H943" s="1" t="str">
        <f t="shared" si="29"/>
        <v>----</v>
      </c>
      <c r="I943" s="4">
        <v>1</v>
      </c>
    </row>
    <row r="944" spans="1:9" ht="18.75" x14ac:dyDescent="0.3">
      <c r="A944" s="11">
        <v>943</v>
      </c>
      <c r="B944" s="72" t="s">
        <v>2878</v>
      </c>
      <c r="C944" s="54">
        <v>110120197</v>
      </c>
      <c r="D944" s="53" t="s">
        <v>45</v>
      </c>
      <c r="E944" s="83" t="s">
        <v>490</v>
      </c>
      <c r="F944" s="11">
        <f t="shared" si="28"/>
        <v>0.2</v>
      </c>
      <c r="H944" s="1" t="str">
        <f t="shared" si="29"/>
        <v>----</v>
      </c>
      <c r="I944" s="4">
        <v>1</v>
      </c>
    </row>
    <row r="945" spans="1:9" ht="18.75" x14ac:dyDescent="0.3">
      <c r="A945" s="11">
        <v>944</v>
      </c>
      <c r="B945" s="72" t="s">
        <v>2879</v>
      </c>
      <c r="C945" s="54">
        <v>110120215</v>
      </c>
      <c r="D945" s="53" t="s">
        <v>45</v>
      </c>
      <c r="E945" s="83" t="s">
        <v>490</v>
      </c>
      <c r="F945" s="11">
        <f t="shared" si="28"/>
        <v>0.2</v>
      </c>
      <c r="H945" s="1" t="str">
        <f t="shared" si="29"/>
        <v>----</v>
      </c>
      <c r="I945" s="4">
        <v>1</v>
      </c>
    </row>
    <row r="946" spans="1:9" ht="18.75" x14ac:dyDescent="0.3">
      <c r="A946" s="11">
        <v>945</v>
      </c>
      <c r="B946" s="72" t="s">
        <v>1036</v>
      </c>
      <c r="C946" s="54">
        <v>110120333</v>
      </c>
      <c r="D946" s="53" t="s">
        <v>50</v>
      </c>
      <c r="E946" s="83" t="s">
        <v>499</v>
      </c>
      <c r="F946" s="11">
        <f t="shared" si="28"/>
        <v>0.2</v>
      </c>
      <c r="H946" s="1" t="str">
        <f t="shared" si="29"/>
        <v>----</v>
      </c>
      <c r="I946" s="4">
        <v>1</v>
      </c>
    </row>
    <row r="947" spans="1:9" ht="18.75" x14ac:dyDescent="0.3">
      <c r="A947" s="11">
        <v>946</v>
      </c>
      <c r="B947" s="72" t="s">
        <v>803</v>
      </c>
      <c r="C947" s="54">
        <v>110120334</v>
      </c>
      <c r="D947" s="53" t="s">
        <v>50</v>
      </c>
      <c r="E947" s="83" t="s">
        <v>499</v>
      </c>
      <c r="F947" s="11">
        <f t="shared" si="28"/>
        <v>0.2</v>
      </c>
      <c r="H947" s="1" t="str">
        <f t="shared" si="29"/>
        <v>----</v>
      </c>
      <c r="I947" s="4">
        <v>1</v>
      </c>
    </row>
    <row r="948" spans="1:9" ht="18.75" x14ac:dyDescent="0.3">
      <c r="A948" s="11">
        <v>947</v>
      </c>
      <c r="B948" s="72" t="s">
        <v>2880</v>
      </c>
      <c r="C948" s="54">
        <v>110120305</v>
      </c>
      <c r="D948" s="53" t="s">
        <v>50</v>
      </c>
      <c r="E948" s="83" t="s">
        <v>489</v>
      </c>
      <c r="F948" s="11">
        <f t="shared" si="28"/>
        <v>0.3</v>
      </c>
      <c r="H948" s="1" t="str">
        <f t="shared" si="29"/>
        <v>----</v>
      </c>
      <c r="I948" s="4">
        <v>1</v>
      </c>
    </row>
    <row r="949" spans="1:9" ht="18.75" x14ac:dyDescent="0.3">
      <c r="A949" s="11">
        <v>948</v>
      </c>
      <c r="B949" s="72" t="s">
        <v>2881</v>
      </c>
      <c r="C949" s="54">
        <v>110120291</v>
      </c>
      <c r="D949" s="53" t="s">
        <v>50</v>
      </c>
      <c r="E949" s="83" t="s">
        <v>490</v>
      </c>
      <c r="F949" s="11">
        <f t="shared" si="28"/>
        <v>0.2</v>
      </c>
      <c r="H949" s="1" t="str">
        <f t="shared" si="29"/>
        <v>----</v>
      </c>
      <c r="I949" s="4">
        <v>1</v>
      </c>
    </row>
    <row r="950" spans="1:9" ht="18.75" x14ac:dyDescent="0.3">
      <c r="A950" s="11">
        <v>949</v>
      </c>
      <c r="B950" s="72" t="s">
        <v>2882</v>
      </c>
      <c r="C950" s="54">
        <v>110120311</v>
      </c>
      <c r="D950" s="53" t="s">
        <v>50</v>
      </c>
      <c r="E950" s="83" t="s">
        <v>491</v>
      </c>
      <c r="F950" s="11">
        <f t="shared" si="28"/>
        <v>0.3</v>
      </c>
      <c r="H950" s="1" t="str">
        <f t="shared" si="29"/>
        <v>----</v>
      </c>
      <c r="I950" s="4">
        <v>1</v>
      </c>
    </row>
    <row r="951" spans="1:9" ht="18.75" x14ac:dyDescent="0.3">
      <c r="A951" s="11">
        <v>950</v>
      </c>
      <c r="B951" s="72" t="s">
        <v>2883</v>
      </c>
      <c r="C951" s="54">
        <v>110120314</v>
      </c>
      <c r="D951" s="53" t="s">
        <v>50</v>
      </c>
      <c r="E951" s="83" t="s">
        <v>499</v>
      </c>
      <c r="F951" s="11">
        <f t="shared" si="28"/>
        <v>0.2</v>
      </c>
      <c r="H951" s="1" t="str">
        <f t="shared" si="29"/>
        <v>----</v>
      </c>
      <c r="I951" s="4">
        <v>1</v>
      </c>
    </row>
    <row r="952" spans="1:9" ht="18.75" x14ac:dyDescent="0.3">
      <c r="A952" s="11">
        <v>951</v>
      </c>
      <c r="B952" s="16" t="s">
        <v>2884</v>
      </c>
      <c r="C952" s="54">
        <v>110130030</v>
      </c>
      <c r="D952" s="53" t="s">
        <v>179</v>
      </c>
      <c r="E952" s="83" t="s">
        <v>489</v>
      </c>
      <c r="F952" s="11">
        <f t="shared" si="28"/>
        <v>0.3</v>
      </c>
      <c r="H952" s="1" t="str">
        <f t="shared" si="29"/>
        <v>----</v>
      </c>
      <c r="I952" s="4">
        <v>1</v>
      </c>
    </row>
    <row r="953" spans="1:9" ht="18.75" x14ac:dyDescent="0.3">
      <c r="A953" s="11">
        <v>952</v>
      </c>
      <c r="B953" s="16" t="s">
        <v>2885</v>
      </c>
      <c r="C953" s="54">
        <v>110130025</v>
      </c>
      <c r="D953" s="53" t="s">
        <v>179</v>
      </c>
      <c r="E953" s="83" t="s">
        <v>490</v>
      </c>
      <c r="F953" s="11">
        <f t="shared" si="28"/>
        <v>0.2</v>
      </c>
      <c r="H953" s="1" t="str">
        <f t="shared" si="29"/>
        <v>----</v>
      </c>
      <c r="I953" s="4">
        <v>1</v>
      </c>
    </row>
    <row r="954" spans="1:9" ht="18.75" x14ac:dyDescent="0.3">
      <c r="A954" s="11">
        <v>953</v>
      </c>
      <c r="B954" s="16" t="s">
        <v>2886</v>
      </c>
      <c r="C954" s="54">
        <v>110130022</v>
      </c>
      <c r="D954" s="53" t="s">
        <v>179</v>
      </c>
      <c r="E954" s="83" t="s">
        <v>490</v>
      </c>
      <c r="F954" s="11">
        <f t="shared" si="28"/>
        <v>0.2</v>
      </c>
      <c r="H954" s="1" t="str">
        <f t="shared" si="29"/>
        <v>----</v>
      </c>
      <c r="I954" s="4">
        <v>1</v>
      </c>
    </row>
    <row r="955" spans="1:9" ht="18.75" x14ac:dyDescent="0.3">
      <c r="A955" s="11">
        <v>954</v>
      </c>
      <c r="B955" s="72" t="s">
        <v>2887</v>
      </c>
      <c r="C955" s="54">
        <v>110130064</v>
      </c>
      <c r="D955" s="53" t="s">
        <v>179</v>
      </c>
      <c r="E955" s="83" t="s">
        <v>523</v>
      </c>
      <c r="F955" s="11">
        <f t="shared" si="28"/>
        <v>0.3</v>
      </c>
      <c r="H955" s="1" t="str">
        <f t="shared" si="29"/>
        <v>----</v>
      </c>
      <c r="I955" s="4">
        <v>1</v>
      </c>
    </row>
    <row r="956" spans="1:9" ht="18.75" x14ac:dyDescent="0.3">
      <c r="A956" s="11">
        <v>955</v>
      </c>
      <c r="B956" s="73" t="s">
        <v>2888</v>
      </c>
      <c r="C956" s="54">
        <v>110130125</v>
      </c>
      <c r="D956" s="53" t="s">
        <v>303</v>
      </c>
      <c r="E956" s="83" t="s">
        <v>489</v>
      </c>
      <c r="F956" s="11">
        <f t="shared" si="28"/>
        <v>0.3</v>
      </c>
      <c r="H956" s="1" t="str">
        <f t="shared" si="29"/>
        <v>----</v>
      </c>
      <c r="I956" s="4">
        <v>1</v>
      </c>
    </row>
    <row r="957" spans="1:9" ht="18.75" x14ac:dyDescent="0.3">
      <c r="A957" s="11">
        <v>956</v>
      </c>
      <c r="B957" s="73" t="s">
        <v>2889</v>
      </c>
      <c r="C957" s="54">
        <v>110130118</v>
      </c>
      <c r="D957" s="53" t="s">
        <v>303</v>
      </c>
      <c r="E957" s="83" t="s">
        <v>490</v>
      </c>
      <c r="F957" s="11">
        <f t="shared" si="28"/>
        <v>0.2</v>
      </c>
      <c r="H957" s="1" t="str">
        <f t="shared" si="29"/>
        <v>----</v>
      </c>
      <c r="I957" s="4">
        <v>1</v>
      </c>
    </row>
    <row r="958" spans="1:9" ht="18.75" x14ac:dyDescent="0.3">
      <c r="A958" s="11">
        <v>957</v>
      </c>
      <c r="B958" s="73" t="s">
        <v>2326</v>
      </c>
      <c r="C958" s="54">
        <v>110130082</v>
      </c>
      <c r="D958" s="53" t="s">
        <v>303</v>
      </c>
      <c r="E958" s="83" t="s">
        <v>490</v>
      </c>
      <c r="F958" s="11">
        <f t="shared" si="28"/>
        <v>0.2</v>
      </c>
      <c r="H958" s="1" t="str">
        <f t="shared" si="29"/>
        <v>----</v>
      </c>
      <c r="I958" s="4">
        <v>1</v>
      </c>
    </row>
    <row r="959" spans="1:9" ht="18.75" x14ac:dyDescent="0.3">
      <c r="A959" s="11">
        <v>958</v>
      </c>
      <c r="B959" s="52" t="s">
        <v>2890</v>
      </c>
      <c r="C959" s="54">
        <v>110130171</v>
      </c>
      <c r="D959" s="53" t="s">
        <v>258</v>
      </c>
      <c r="E959" s="83" t="s">
        <v>489</v>
      </c>
      <c r="F959" s="11">
        <f t="shared" si="28"/>
        <v>0.3</v>
      </c>
      <c r="H959" s="1" t="str">
        <f t="shared" si="29"/>
        <v>----</v>
      </c>
      <c r="I959" s="4">
        <v>1</v>
      </c>
    </row>
    <row r="960" spans="1:9" ht="18.75" x14ac:dyDescent="0.3">
      <c r="A960" s="11">
        <v>959</v>
      </c>
      <c r="B960" s="52" t="s">
        <v>2891</v>
      </c>
      <c r="C960" s="54">
        <v>110130170</v>
      </c>
      <c r="D960" s="53" t="s">
        <v>258</v>
      </c>
      <c r="E960" s="83" t="s">
        <v>490</v>
      </c>
      <c r="F960" s="11">
        <f t="shared" si="28"/>
        <v>0.2</v>
      </c>
      <c r="H960" s="1" t="str">
        <f t="shared" si="29"/>
        <v>----</v>
      </c>
      <c r="I960" s="4">
        <v>1</v>
      </c>
    </row>
    <row r="961" spans="1:9" ht="18.75" x14ac:dyDescent="0.3">
      <c r="A961" s="11">
        <v>960</v>
      </c>
      <c r="B961" s="52" t="s">
        <v>2892</v>
      </c>
      <c r="C961" s="54">
        <v>110130213</v>
      </c>
      <c r="D961" s="53" t="s">
        <v>258</v>
      </c>
      <c r="E961" s="83" t="s">
        <v>490</v>
      </c>
      <c r="F961" s="11">
        <f t="shared" si="28"/>
        <v>0.2</v>
      </c>
      <c r="H961" s="1" t="str">
        <f t="shared" si="29"/>
        <v>----</v>
      </c>
      <c r="I961" s="4">
        <v>1</v>
      </c>
    </row>
    <row r="962" spans="1:9" ht="18.75" x14ac:dyDescent="0.3">
      <c r="A962" s="11">
        <v>961</v>
      </c>
      <c r="B962" s="16" t="s">
        <v>2893</v>
      </c>
      <c r="C962" s="54">
        <v>110140033</v>
      </c>
      <c r="D962" s="53" t="s">
        <v>2293</v>
      </c>
      <c r="E962" s="83" t="s">
        <v>489</v>
      </c>
      <c r="F962" s="11">
        <f t="shared" si="28"/>
        <v>0.3</v>
      </c>
      <c r="H962" s="1" t="str">
        <f t="shared" si="29"/>
        <v>----</v>
      </c>
      <c r="I962" s="4">
        <v>1</v>
      </c>
    </row>
    <row r="963" spans="1:9" ht="18.75" x14ac:dyDescent="0.3">
      <c r="A963" s="11">
        <v>962</v>
      </c>
      <c r="B963" s="16" t="s">
        <v>2316</v>
      </c>
      <c r="C963" s="54">
        <v>110140045</v>
      </c>
      <c r="D963" s="53" t="s">
        <v>2293</v>
      </c>
      <c r="E963" s="83" t="s">
        <v>490</v>
      </c>
      <c r="F963" s="11">
        <f t="shared" ref="F963:F1026" si="30">IF(E963="UV ĐT",0.3,0)+IF(E963="UV HSV",0.3,0)+IF(E963="PBT LCĐ",0.3,0)+IF(E963="UV LCĐ",0.2,0)+IF(E963="GK 0.3",0.3,0)+IF(E963="GK 0.2",0.2,0)+IF(E963="BT CĐ",0.3,0)+IF(E963="PBT CĐ",0.2,0)+IF(E963="LT", 0.3, 0)+IF(E963="LP", 0.2,0)+IF(E963="CN CLB",0.2,0)+IF(E963="CN DĐ",0.2,0)+IF(E963="TĐXK",0.3,0)+IF(E963="PĐXK",0.2,0)+IF(E963="TB ĐD",0.3,0)+IF(E963="PB ĐD",0.2,0)+IF(E963="ĐT ĐTQ",0.3,0)+IF(E963="ĐP ĐTQ",0.2,0)</f>
        <v>0.2</v>
      </c>
      <c r="H963" s="1" t="str">
        <f t="shared" ref="H963:H1026" si="31">IF(C963=C964,"Trùng","----")</f>
        <v>----</v>
      </c>
      <c r="I963" s="4">
        <v>1</v>
      </c>
    </row>
    <row r="964" spans="1:9" ht="18.75" x14ac:dyDescent="0.3">
      <c r="A964" s="11">
        <v>963</v>
      </c>
      <c r="B964" s="16" t="s">
        <v>2364</v>
      </c>
      <c r="C964" s="54">
        <v>110140055</v>
      </c>
      <c r="D964" s="53" t="s">
        <v>2293</v>
      </c>
      <c r="E964" s="83" t="s">
        <v>490</v>
      </c>
      <c r="F964" s="11">
        <f t="shared" si="30"/>
        <v>0.2</v>
      </c>
      <c r="H964" s="1" t="str">
        <f t="shared" si="31"/>
        <v>----</v>
      </c>
      <c r="I964" s="4">
        <v>1</v>
      </c>
    </row>
    <row r="965" spans="1:9" ht="18.75" x14ac:dyDescent="0.3">
      <c r="A965" s="11">
        <v>964</v>
      </c>
      <c r="B965" s="52" t="s">
        <v>1577</v>
      </c>
      <c r="C965" s="54">
        <v>110140120</v>
      </c>
      <c r="D965" s="53" t="s">
        <v>2296</v>
      </c>
      <c r="E965" s="83" t="s">
        <v>489</v>
      </c>
      <c r="F965" s="11">
        <f t="shared" si="30"/>
        <v>0.3</v>
      </c>
      <c r="H965" s="1" t="str">
        <f t="shared" si="31"/>
        <v>----</v>
      </c>
      <c r="I965" s="4">
        <v>1</v>
      </c>
    </row>
    <row r="966" spans="1:9" ht="18.75" x14ac:dyDescent="0.3">
      <c r="A966" s="11">
        <v>965</v>
      </c>
      <c r="B966" s="52" t="s">
        <v>2894</v>
      </c>
      <c r="C966" s="54">
        <v>110140156</v>
      </c>
      <c r="D966" s="53" t="s">
        <v>2296</v>
      </c>
      <c r="E966" s="83" t="s">
        <v>490</v>
      </c>
      <c r="F966" s="11">
        <f t="shared" si="30"/>
        <v>0.2</v>
      </c>
      <c r="H966" s="1" t="str">
        <f t="shared" si="31"/>
        <v>----</v>
      </c>
      <c r="I966" s="4">
        <v>1</v>
      </c>
    </row>
    <row r="967" spans="1:9" ht="18.75" x14ac:dyDescent="0.3">
      <c r="A967" s="11">
        <v>966</v>
      </c>
      <c r="B967" s="52" t="s">
        <v>2895</v>
      </c>
      <c r="C967" s="54">
        <v>110140135</v>
      </c>
      <c r="D967" s="53" t="s">
        <v>2296</v>
      </c>
      <c r="E967" s="83" t="s">
        <v>490</v>
      </c>
      <c r="F967" s="11">
        <f t="shared" si="30"/>
        <v>0.2</v>
      </c>
      <c r="H967" s="1" t="str">
        <f t="shared" si="31"/>
        <v>----</v>
      </c>
      <c r="I967" s="4">
        <v>1</v>
      </c>
    </row>
    <row r="968" spans="1:9" ht="18.75" x14ac:dyDescent="0.3">
      <c r="A968" s="11">
        <v>967</v>
      </c>
      <c r="B968" s="74" t="s">
        <v>269</v>
      </c>
      <c r="C968" s="54">
        <v>110140224</v>
      </c>
      <c r="D968" s="53" t="s">
        <v>2300</v>
      </c>
      <c r="E968" s="83" t="s">
        <v>489</v>
      </c>
      <c r="F968" s="11">
        <f t="shared" si="30"/>
        <v>0.3</v>
      </c>
      <c r="H968" s="1" t="str">
        <f t="shared" si="31"/>
        <v>----</v>
      </c>
      <c r="I968" s="4">
        <v>1</v>
      </c>
    </row>
    <row r="969" spans="1:9" ht="18.75" x14ac:dyDescent="0.3">
      <c r="A969" s="11">
        <v>968</v>
      </c>
      <c r="B969" s="73" t="s">
        <v>2896</v>
      </c>
      <c r="C969" s="192">
        <v>110140161</v>
      </c>
      <c r="D969" s="53" t="s">
        <v>2300</v>
      </c>
      <c r="E969" s="83" t="s">
        <v>490</v>
      </c>
      <c r="F969" s="11">
        <f t="shared" si="30"/>
        <v>0.2</v>
      </c>
      <c r="H969" s="1" t="str">
        <f t="shared" si="31"/>
        <v>----</v>
      </c>
      <c r="I969" s="4">
        <v>1</v>
      </c>
    </row>
    <row r="970" spans="1:9" ht="18.75" x14ac:dyDescent="0.3">
      <c r="A970" s="11">
        <v>969</v>
      </c>
      <c r="B970" s="73" t="s">
        <v>2897</v>
      </c>
      <c r="C970" s="192">
        <v>110140169</v>
      </c>
      <c r="D970" s="53" t="s">
        <v>2300</v>
      </c>
      <c r="E970" s="83" t="s">
        <v>490</v>
      </c>
      <c r="F970" s="11">
        <f t="shared" si="30"/>
        <v>0.2</v>
      </c>
      <c r="H970" s="1" t="str">
        <f t="shared" si="31"/>
        <v>----</v>
      </c>
      <c r="I970" s="4">
        <v>1</v>
      </c>
    </row>
    <row r="971" spans="1:9" ht="18.75" x14ac:dyDescent="0.3">
      <c r="A971" s="11">
        <v>970</v>
      </c>
      <c r="B971" s="72" t="s">
        <v>756</v>
      </c>
      <c r="C971" s="54">
        <v>110161101123</v>
      </c>
      <c r="D971" s="53" t="s">
        <v>137</v>
      </c>
      <c r="E971" s="83" t="s">
        <v>564</v>
      </c>
      <c r="F971" s="11">
        <f t="shared" si="30"/>
        <v>0.3</v>
      </c>
      <c r="H971" s="1" t="str">
        <f t="shared" si="31"/>
        <v>----</v>
      </c>
      <c r="I971" s="4">
        <v>1</v>
      </c>
    </row>
    <row r="972" spans="1:9" ht="18.75" x14ac:dyDescent="0.3">
      <c r="A972" s="11">
        <v>971</v>
      </c>
      <c r="B972" s="72" t="s">
        <v>235</v>
      </c>
      <c r="C972" s="54">
        <v>110161101146</v>
      </c>
      <c r="D972" s="53" t="s">
        <v>137</v>
      </c>
      <c r="E972" s="83" t="s">
        <v>563</v>
      </c>
      <c r="F972" s="11">
        <f t="shared" si="30"/>
        <v>0.2</v>
      </c>
      <c r="H972" s="1" t="str">
        <f t="shared" si="31"/>
        <v>----</v>
      </c>
      <c r="I972" s="4">
        <v>1</v>
      </c>
    </row>
    <row r="973" spans="1:9" ht="18.75" x14ac:dyDescent="0.3">
      <c r="A973" s="11">
        <v>972</v>
      </c>
      <c r="B973" s="72" t="s">
        <v>2898</v>
      </c>
      <c r="C973" s="54">
        <v>110161101189</v>
      </c>
      <c r="D973" s="53" t="s">
        <v>137</v>
      </c>
      <c r="E973" s="83" t="s">
        <v>563</v>
      </c>
      <c r="F973" s="11">
        <f t="shared" si="30"/>
        <v>0.2</v>
      </c>
      <c r="H973" s="1" t="str">
        <f t="shared" si="31"/>
        <v>----</v>
      </c>
      <c r="I973" s="4">
        <v>1</v>
      </c>
    </row>
    <row r="974" spans="1:9" ht="18.75" x14ac:dyDescent="0.3">
      <c r="A974" s="11">
        <v>973</v>
      </c>
      <c r="B974" s="72" t="s">
        <v>934</v>
      </c>
      <c r="C974" s="54">
        <v>110162101141</v>
      </c>
      <c r="D974" s="53" t="s">
        <v>106</v>
      </c>
      <c r="E974" s="83" t="s">
        <v>563</v>
      </c>
      <c r="F974" s="11">
        <f t="shared" si="30"/>
        <v>0.2</v>
      </c>
      <c r="H974" s="1" t="str">
        <f t="shared" si="31"/>
        <v>----</v>
      </c>
      <c r="I974" s="4">
        <v>1</v>
      </c>
    </row>
    <row r="975" spans="1:9" ht="18.75" x14ac:dyDescent="0.3">
      <c r="A975" s="11">
        <v>974</v>
      </c>
      <c r="B975" s="72" t="s">
        <v>861</v>
      </c>
      <c r="C975" s="54">
        <v>110162101109</v>
      </c>
      <c r="D975" s="53" t="s">
        <v>106</v>
      </c>
      <c r="E975" s="83" t="s">
        <v>563</v>
      </c>
      <c r="F975" s="11">
        <f t="shared" si="30"/>
        <v>0.2</v>
      </c>
      <c r="H975" s="1" t="str">
        <f t="shared" si="31"/>
        <v>----</v>
      </c>
      <c r="I975" s="4">
        <v>1</v>
      </c>
    </row>
    <row r="976" spans="1:9" ht="18.75" x14ac:dyDescent="0.3">
      <c r="A976" s="11">
        <v>975</v>
      </c>
      <c r="B976" s="72" t="s">
        <v>2899</v>
      </c>
      <c r="C976" s="54" t="s">
        <v>2900</v>
      </c>
      <c r="D976" s="53" t="s">
        <v>71</v>
      </c>
      <c r="E976" s="83" t="s">
        <v>564</v>
      </c>
      <c r="F976" s="11">
        <f t="shared" si="30"/>
        <v>0.3</v>
      </c>
      <c r="H976" s="1" t="str">
        <f t="shared" si="31"/>
        <v>----</v>
      </c>
      <c r="I976" s="4">
        <v>1</v>
      </c>
    </row>
    <row r="977" spans="1:9" ht="18.75" x14ac:dyDescent="0.3">
      <c r="A977" s="11">
        <v>976</v>
      </c>
      <c r="B977" s="72" t="s">
        <v>2901</v>
      </c>
      <c r="C977" s="54" t="s">
        <v>2902</v>
      </c>
      <c r="D977" s="53" t="s">
        <v>71</v>
      </c>
      <c r="E977" s="83" t="s">
        <v>563</v>
      </c>
      <c r="F977" s="11">
        <f t="shared" si="30"/>
        <v>0.2</v>
      </c>
      <c r="H977" s="1" t="str">
        <f t="shared" si="31"/>
        <v>----</v>
      </c>
      <c r="I977" s="4">
        <v>1</v>
      </c>
    </row>
    <row r="978" spans="1:9" ht="18.75" x14ac:dyDescent="0.3">
      <c r="A978" s="11">
        <v>977</v>
      </c>
      <c r="B978" s="72" t="s">
        <v>2903</v>
      </c>
      <c r="C978" s="54" t="s">
        <v>2904</v>
      </c>
      <c r="D978" s="53" t="s">
        <v>71</v>
      </c>
      <c r="E978" s="83" t="s">
        <v>563</v>
      </c>
      <c r="F978" s="11">
        <f t="shared" si="30"/>
        <v>0.2</v>
      </c>
      <c r="H978" s="1" t="str">
        <f t="shared" si="31"/>
        <v>----</v>
      </c>
      <c r="I978" s="4">
        <v>1</v>
      </c>
    </row>
    <row r="979" spans="1:9" ht="18.75" x14ac:dyDescent="0.3">
      <c r="A979" s="11">
        <v>978</v>
      </c>
      <c r="B979" s="72" t="s">
        <v>1606</v>
      </c>
      <c r="C979" s="54">
        <v>110110207</v>
      </c>
      <c r="D979" s="53" t="s">
        <v>175</v>
      </c>
      <c r="E979" s="83" t="s">
        <v>564</v>
      </c>
      <c r="F979" s="11">
        <f t="shared" si="30"/>
        <v>0.3</v>
      </c>
      <c r="H979" s="1" t="str">
        <f t="shared" si="31"/>
        <v>----</v>
      </c>
      <c r="I979" s="4">
        <v>1</v>
      </c>
    </row>
    <row r="980" spans="1:9" ht="18.75" x14ac:dyDescent="0.3">
      <c r="A980" s="11">
        <v>979</v>
      </c>
      <c r="B980" s="72" t="s">
        <v>234</v>
      </c>
      <c r="C980" s="54">
        <v>110110234</v>
      </c>
      <c r="D980" s="53" t="s">
        <v>175</v>
      </c>
      <c r="E980" s="83" t="s">
        <v>563</v>
      </c>
      <c r="F980" s="11">
        <f t="shared" si="30"/>
        <v>0.2</v>
      </c>
      <c r="H980" s="1" t="str">
        <f t="shared" si="31"/>
        <v>----</v>
      </c>
      <c r="I980" s="4">
        <v>1</v>
      </c>
    </row>
    <row r="981" spans="1:9" ht="18.75" x14ac:dyDescent="0.3">
      <c r="A981" s="11">
        <v>980</v>
      </c>
      <c r="B981" s="72" t="s">
        <v>2372</v>
      </c>
      <c r="C981" s="54">
        <v>110110308</v>
      </c>
      <c r="D981" s="53" t="s">
        <v>175</v>
      </c>
      <c r="E981" s="83" t="s">
        <v>563</v>
      </c>
      <c r="F981" s="11">
        <f t="shared" si="30"/>
        <v>0.2</v>
      </c>
      <c r="H981" s="1" t="str">
        <f t="shared" si="31"/>
        <v>----</v>
      </c>
      <c r="I981" s="4">
        <v>1</v>
      </c>
    </row>
    <row r="982" spans="1:9" ht="18.75" x14ac:dyDescent="0.3">
      <c r="A982" s="11">
        <v>981</v>
      </c>
      <c r="B982" s="72" t="s">
        <v>2905</v>
      </c>
      <c r="C982" s="54">
        <v>110110384</v>
      </c>
      <c r="D982" s="53" t="s">
        <v>150</v>
      </c>
      <c r="E982" s="83" t="s">
        <v>564</v>
      </c>
      <c r="F982" s="11">
        <f t="shared" si="30"/>
        <v>0.3</v>
      </c>
      <c r="H982" s="1" t="str">
        <f t="shared" si="31"/>
        <v>----</v>
      </c>
      <c r="I982" s="4">
        <v>1</v>
      </c>
    </row>
    <row r="983" spans="1:9" ht="18.75" x14ac:dyDescent="0.3">
      <c r="A983" s="11">
        <v>982</v>
      </c>
      <c r="B983" s="72" t="s">
        <v>1570</v>
      </c>
      <c r="C983" s="54">
        <v>110110409</v>
      </c>
      <c r="D983" s="53" t="s">
        <v>150</v>
      </c>
      <c r="E983" s="83" t="s">
        <v>563</v>
      </c>
      <c r="F983" s="11">
        <f t="shared" si="30"/>
        <v>0.2</v>
      </c>
      <c r="H983" s="1" t="str">
        <f t="shared" si="31"/>
        <v>----</v>
      </c>
      <c r="I983" s="4">
        <v>1</v>
      </c>
    </row>
    <row r="984" spans="1:9" ht="18.75" x14ac:dyDescent="0.3">
      <c r="A984" s="11">
        <v>983</v>
      </c>
      <c r="B984" s="72" t="s">
        <v>2906</v>
      </c>
      <c r="C984" s="54">
        <v>110110338</v>
      </c>
      <c r="D984" s="53" t="s">
        <v>150</v>
      </c>
      <c r="E984" s="83" t="s">
        <v>563</v>
      </c>
      <c r="F984" s="11">
        <f t="shared" si="30"/>
        <v>0.2</v>
      </c>
      <c r="H984" s="1" t="str">
        <f t="shared" si="31"/>
        <v>----</v>
      </c>
      <c r="I984" s="4">
        <v>1</v>
      </c>
    </row>
    <row r="985" spans="1:9" ht="18.75" x14ac:dyDescent="0.3">
      <c r="A985" s="11">
        <v>984</v>
      </c>
      <c r="B985" s="72" t="s">
        <v>2907</v>
      </c>
      <c r="C985" s="54">
        <v>110110472</v>
      </c>
      <c r="D985" s="53" t="s">
        <v>147</v>
      </c>
      <c r="E985" s="83" t="s">
        <v>564</v>
      </c>
      <c r="F985" s="11">
        <f t="shared" si="30"/>
        <v>0.3</v>
      </c>
      <c r="H985" s="1" t="str">
        <f t="shared" si="31"/>
        <v>----</v>
      </c>
      <c r="I985" s="4">
        <v>1</v>
      </c>
    </row>
    <row r="986" spans="1:9" ht="18.75" x14ac:dyDescent="0.3">
      <c r="A986" s="11">
        <v>985</v>
      </c>
      <c r="B986" s="72" t="s">
        <v>1568</v>
      </c>
      <c r="C986" s="54">
        <v>110110485</v>
      </c>
      <c r="D986" s="53" t="s">
        <v>147</v>
      </c>
      <c r="E986" s="83" t="s">
        <v>563</v>
      </c>
      <c r="F986" s="11">
        <f t="shared" si="30"/>
        <v>0.2</v>
      </c>
      <c r="H986" s="1" t="str">
        <f t="shared" si="31"/>
        <v>----</v>
      </c>
      <c r="I986" s="4">
        <v>1</v>
      </c>
    </row>
    <row r="987" spans="1:9" ht="18.75" x14ac:dyDescent="0.3">
      <c r="A987" s="11">
        <v>986</v>
      </c>
      <c r="B987" s="72" t="s">
        <v>2908</v>
      </c>
      <c r="C987" s="54">
        <v>110110510</v>
      </c>
      <c r="D987" s="53" t="s">
        <v>147</v>
      </c>
      <c r="E987" s="83" t="s">
        <v>563</v>
      </c>
      <c r="F987" s="11">
        <f t="shared" si="30"/>
        <v>0.2</v>
      </c>
      <c r="H987" s="1" t="str">
        <f t="shared" si="31"/>
        <v>----</v>
      </c>
      <c r="I987" s="4">
        <v>1</v>
      </c>
    </row>
    <row r="988" spans="1:9" ht="18.75" x14ac:dyDescent="0.3">
      <c r="A988" s="11">
        <v>987</v>
      </c>
      <c r="B988" s="72" t="s">
        <v>2909</v>
      </c>
      <c r="C988" s="54">
        <v>110120084</v>
      </c>
      <c r="D988" s="53" t="s">
        <v>61</v>
      </c>
      <c r="E988" s="83" t="s">
        <v>564</v>
      </c>
      <c r="F988" s="11">
        <f t="shared" si="30"/>
        <v>0.3</v>
      </c>
      <c r="H988" s="1" t="str">
        <f t="shared" si="31"/>
        <v>----</v>
      </c>
      <c r="I988" s="4">
        <v>1</v>
      </c>
    </row>
    <row r="989" spans="1:9" ht="18.75" x14ac:dyDescent="0.3">
      <c r="A989" s="11">
        <v>988</v>
      </c>
      <c r="B989" s="72" t="s">
        <v>2910</v>
      </c>
      <c r="C989" s="54">
        <v>110120071</v>
      </c>
      <c r="D989" s="53" t="s">
        <v>61</v>
      </c>
      <c r="E989" s="83" t="s">
        <v>563</v>
      </c>
      <c r="F989" s="11">
        <f t="shared" si="30"/>
        <v>0.2</v>
      </c>
      <c r="H989" s="1" t="str">
        <f t="shared" si="31"/>
        <v>----</v>
      </c>
      <c r="I989" s="4">
        <v>1</v>
      </c>
    </row>
    <row r="990" spans="1:9" ht="18.75" x14ac:dyDescent="0.3">
      <c r="A990" s="11">
        <v>989</v>
      </c>
      <c r="B990" s="72" t="s">
        <v>2911</v>
      </c>
      <c r="C990" s="54">
        <v>110120157</v>
      </c>
      <c r="D990" s="53" t="s">
        <v>61</v>
      </c>
      <c r="E990" s="83" t="s">
        <v>563</v>
      </c>
      <c r="F990" s="11">
        <f t="shared" si="30"/>
        <v>0.2</v>
      </c>
      <c r="H990" s="1" t="str">
        <f t="shared" si="31"/>
        <v>----</v>
      </c>
      <c r="I990" s="4">
        <v>1</v>
      </c>
    </row>
    <row r="991" spans="1:9" ht="18.75" x14ac:dyDescent="0.3">
      <c r="A991" s="11">
        <v>990</v>
      </c>
      <c r="B991" s="72" t="s">
        <v>2912</v>
      </c>
      <c r="C991" s="54">
        <v>110120233</v>
      </c>
      <c r="D991" s="53" t="s">
        <v>45</v>
      </c>
      <c r="E991" s="83" t="s">
        <v>564</v>
      </c>
      <c r="F991" s="11">
        <f t="shared" si="30"/>
        <v>0.3</v>
      </c>
      <c r="H991" s="1" t="str">
        <f t="shared" si="31"/>
        <v>----</v>
      </c>
      <c r="I991" s="4">
        <v>1</v>
      </c>
    </row>
    <row r="992" spans="1:9" ht="18.75" x14ac:dyDescent="0.3">
      <c r="A992" s="11">
        <v>991</v>
      </c>
      <c r="B992" s="72" t="s">
        <v>2913</v>
      </c>
      <c r="C992" s="54">
        <v>110120207</v>
      </c>
      <c r="D992" s="53" t="s">
        <v>45</v>
      </c>
      <c r="E992" s="83" t="s">
        <v>563</v>
      </c>
      <c r="F992" s="11">
        <f t="shared" si="30"/>
        <v>0.2</v>
      </c>
      <c r="H992" s="1" t="str">
        <f t="shared" si="31"/>
        <v>----</v>
      </c>
      <c r="I992" s="4">
        <v>1</v>
      </c>
    </row>
    <row r="993" spans="1:9" ht="18.75" x14ac:dyDescent="0.3">
      <c r="A993" s="11">
        <v>992</v>
      </c>
      <c r="B993" s="72" t="s">
        <v>2914</v>
      </c>
      <c r="C993" s="54">
        <v>110120174</v>
      </c>
      <c r="D993" s="53" t="s">
        <v>45</v>
      </c>
      <c r="E993" s="83" t="s">
        <v>563</v>
      </c>
      <c r="F993" s="11">
        <f t="shared" si="30"/>
        <v>0.2</v>
      </c>
      <c r="H993" s="1" t="str">
        <f t="shared" si="31"/>
        <v>----</v>
      </c>
      <c r="I993" s="4">
        <v>1</v>
      </c>
    </row>
    <row r="994" spans="1:9" ht="18.75" x14ac:dyDescent="0.3">
      <c r="A994" s="11">
        <v>993</v>
      </c>
      <c r="B994" s="72" t="s">
        <v>1013</v>
      </c>
      <c r="C994" s="54">
        <v>110120312</v>
      </c>
      <c r="D994" s="53" t="s">
        <v>50</v>
      </c>
      <c r="E994" s="83" t="s">
        <v>564</v>
      </c>
      <c r="F994" s="11">
        <f t="shared" si="30"/>
        <v>0.3</v>
      </c>
      <c r="H994" s="1" t="str">
        <f t="shared" si="31"/>
        <v>----</v>
      </c>
      <c r="I994" s="4">
        <v>1</v>
      </c>
    </row>
    <row r="995" spans="1:9" ht="18.75" x14ac:dyDescent="0.3">
      <c r="A995" s="11">
        <v>994</v>
      </c>
      <c r="B995" s="72" t="s">
        <v>2880</v>
      </c>
      <c r="C995" s="54">
        <v>110120305</v>
      </c>
      <c r="D995" s="53" t="s">
        <v>50</v>
      </c>
      <c r="E995" s="83" t="s">
        <v>563</v>
      </c>
      <c r="F995" s="11">
        <f t="shared" si="30"/>
        <v>0.2</v>
      </c>
      <c r="H995" s="1" t="str">
        <f t="shared" si="31"/>
        <v>----</v>
      </c>
      <c r="I995" s="4">
        <v>1</v>
      </c>
    </row>
    <row r="996" spans="1:9" ht="18.75" x14ac:dyDescent="0.3">
      <c r="A996" s="11">
        <v>995</v>
      </c>
      <c r="B996" s="72" t="s">
        <v>2915</v>
      </c>
      <c r="C996" s="54">
        <v>110120333</v>
      </c>
      <c r="D996" s="53" t="s">
        <v>50</v>
      </c>
      <c r="E996" s="83" t="s">
        <v>563</v>
      </c>
      <c r="F996" s="11">
        <f t="shared" si="30"/>
        <v>0.2</v>
      </c>
      <c r="H996" s="1" t="str">
        <f t="shared" si="31"/>
        <v>----</v>
      </c>
      <c r="I996" s="4">
        <v>1</v>
      </c>
    </row>
    <row r="997" spans="1:9" ht="18.75" x14ac:dyDescent="0.3">
      <c r="A997" s="11">
        <v>996</v>
      </c>
      <c r="B997" s="75" t="s">
        <v>2916</v>
      </c>
      <c r="C997" s="54">
        <v>110130038</v>
      </c>
      <c r="D997" s="53" t="s">
        <v>179</v>
      </c>
      <c r="E997" s="83" t="s">
        <v>564</v>
      </c>
      <c r="F997" s="11">
        <f t="shared" si="30"/>
        <v>0.3</v>
      </c>
      <c r="H997" s="1" t="str">
        <f t="shared" si="31"/>
        <v>----</v>
      </c>
      <c r="I997" s="4">
        <v>1</v>
      </c>
    </row>
    <row r="998" spans="1:9" ht="18.75" x14ac:dyDescent="0.3">
      <c r="A998" s="11">
        <v>997</v>
      </c>
      <c r="B998" s="75" t="s">
        <v>886</v>
      </c>
      <c r="C998" s="54">
        <v>110130013</v>
      </c>
      <c r="D998" s="53" t="s">
        <v>179</v>
      </c>
      <c r="E998" s="83" t="s">
        <v>563</v>
      </c>
      <c r="F998" s="11">
        <f t="shared" si="30"/>
        <v>0.2</v>
      </c>
      <c r="H998" s="1" t="str">
        <f t="shared" si="31"/>
        <v>----</v>
      </c>
      <c r="I998" s="4">
        <v>1</v>
      </c>
    </row>
    <row r="999" spans="1:9" ht="18.75" x14ac:dyDescent="0.3">
      <c r="A999" s="11">
        <v>998</v>
      </c>
      <c r="B999" s="75" t="s">
        <v>2917</v>
      </c>
      <c r="C999" s="54">
        <v>110130047</v>
      </c>
      <c r="D999" s="53" t="s">
        <v>179</v>
      </c>
      <c r="E999" s="83" t="s">
        <v>563</v>
      </c>
      <c r="F999" s="11">
        <f t="shared" si="30"/>
        <v>0.2</v>
      </c>
      <c r="H999" s="1" t="str">
        <f t="shared" si="31"/>
        <v>----</v>
      </c>
      <c r="I999" s="4">
        <v>1</v>
      </c>
    </row>
    <row r="1000" spans="1:9" ht="18.75" x14ac:dyDescent="0.3">
      <c r="A1000" s="11">
        <v>999</v>
      </c>
      <c r="B1000" s="73" t="s">
        <v>1256</v>
      </c>
      <c r="C1000" s="54">
        <v>110130099</v>
      </c>
      <c r="D1000" s="53" t="s">
        <v>303</v>
      </c>
      <c r="E1000" s="83" t="s">
        <v>564</v>
      </c>
      <c r="F1000" s="11">
        <f t="shared" si="30"/>
        <v>0.3</v>
      </c>
      <c r="H1000" s="1" t="str">
        <f t="shared" si="31"/>
        <v>----</v>
      </c>
      <c r="I1000" s="4">
        <v>1</v>
      </c>
    </row>
    <row r="1001" spans="1:9" ht="18.75" x14ac:dyDescent="0.3">
      <c r="A1001" s="11">
        <v>1000</v>
      </c>
      <c r="B1001" s="73" t="s">
        <v>2918</v>
      </c>
      <c r="C1001" s="54">
        <v>110130093</v>
      </c>
      <c r="D1001" s="53" t="s">
        <v>303</v>
      </c>
      <c r="E1001" s="83" t="s">
        <v>563</v>
      </c>
      <c r="F1001" s="11">
        <f t="shared" si="30"/>
        <v>0.2</v>
      </c>
      <c r="H1001" s="1" t="str">
        <f t="shared" si="31"/>
        <v>----</v>
      </c>
      <c r="I1001" s="4">
        <v>1</v>
      </c>
    </row>
    <row r="1002" spans="1:9" ht="18.75" x14ac:dyDescent="0.3">
      <c r="A1002" s="11">
        <v>1001</v>
      </c>
      <c r="B1002" s="73" t="s">
        <v>2324</v>
      </c>
      <c r="C1002" s="54">
        <v>110130109</v>
      </c>
      <c r="D1002" s="53" t="s">
        <v>303</v>
      </c>
      <c r="E1002" s="83" t="s">
        <v>563</v>
      </c>
      <c r="F1002" s="11">
        <f t="shared" si="30"/>
        <v>0.2</v>
      </c>
      <c r="H1002" s="1" t="str">
        <f t="shared" si="31"/>
        <v>----</v>
      </c>
      <c r="I1002" s="4">
        <v>1</v>
      </c>
    </row>
    <row r="1003" spans="1:9" ht="18.75" x14ac:dyDescent="0.3">
      <c r="A1003" s="11">
        <v>1002</v>
      </c>
      <c r="B1003" s="73" t="s">
        <v>2330</v>
      </c>
      <c r="C1003" s="54">
        <v>110130211</v>
      </c>
      <c r="D1003" s="53" t="s">
        <v>258</v>
      </c>
      <c r="E1003" s="83" t="s">
        <v>564</v>
      </c>
      <c r="F1003" s="11">
        <f t="shared" si="30"/>
        <v>0.3</v>
      </c>
      <c r="H1003" s="1" t="str">
        <f t="shared" si="31"/>
        <v>----</v>
      </c>
      <c r="I1003" s="4">
        <v>1</v>
      </c>
    </row>
    <row r="1004" spans="1:9" ht="18.75" x14ac:dyDescent="0.3">
      <c r="A1004" s="11">
        <v>1003</v>
      </c>
      <c r="B1004" s="73" t="s">
        <v>1561</v>
      </c>
      <c r="C1004" s="54">
        <v>110130162</v>
      </c>
      <c r="D1004" s="53" t="s">
        <v>258</v>
      </c>
      <c r="E1004" s="83" t="s">
        <v>563</v>
      </c>
      <c r="F1004" s="11">
        <f t="shared" si="30"/>
        <v>0.2</v>
      </c>
      <c r="H1004" s="1" t="str">
        <f t="shared" si="31"/>
        <v>----</v>
      </c>
      <c r="I1004" s="4">
        <v>1</v>
      </c>
    </row>
    <row r="1005" spans="1:9" ht="18.75" x14ac:dyDescent="0.3">
      <c r="A1005" s="11">
        <v>1004</v>
      </c>
      <c r="B1005" s="73" t="s">
        <v>2377</v>
      </c>
      <c r="C1005" s="54">
        <v>110130193</v>
      </c>
      <c r="D1005" s="53" t="s">
        <v>258</v>
      </c>
      <c r="E1005" s="83" t="s">
        <v>563</v>
      </c>
      <c r="F1005" s="11">
        <f t="shared" si="30"/>
        <v>0.2</v>
      </c>
      <c r="H1005" s="1" t="str">
        <f t="shared" si="31"/>
        <v>----</v>
      </c>
      <c r="I1005" s="4">
        <v>1</v>
      </c>
    </row>
    <row r="1006" spans="1:9" ht="18.75" x14ac:dyDescent="0.3">
      <c r="A1006" s="11">
        <v>1005</v>
      </c>
      <c r="B1006" s="75" t="s">
        <v>2337</v>
      </c>
      <c r="C1006" s="54">
        <v>110140057</v>
      </c>
      <c r="D1006" s="53" t="s">
        <v>2293</v>
      </c>
      <c r="E1006" s="83" t="s">
        <v>564</v>
      </c>
      <c r="F1006" s="11">
        <f t="shared" si="30"/>
        <v>0.3</v>
      </c>
      <c r="H1006" s="1" t="str">
        <f t="shared" si="31"/>
        <v>----</v>
      </c>
      <c r="I1006" s="4">
        <v>1</v>
      </c>
    </row>
    <row r="1007" spans="1:9" ht="18.75" x14ac:dyDescent="0.3">
      <c r="A1007" s="11">
        <v>1006</v>
      </c>
      <c r="B1007" s="75" t="s">
        <v>1727</v>
      </c>
      <c r="C1007" s="54">
        <v>110140032</v>
      </c>
      <c r="D1007" s="53" t="s">
        <v>2293</v>
      </c>
      <c r="E1007" s="83" t="s">
        <v>563</v>
      </c>
      <c r="F1007" s="11">
        <f t="shared" si="30"/>
        <v>0.2</v>
      </c>
      <c r="H1007" s="1" t="str">
        <f t="shared" si="31"/>
        <v>----</v>
      </c>
      <c r="I1007" s="4">
        <v>1</v>
      </c>
    </row>
    <row r="1008" spans="1:9" ht="18.75" x14ac:dyDescent="0.3">
      <c r="A1008" s="11">
        <v>1007</v>
      </c>
      <c r="B1008" s="75" t="s">
        <v>2323</v>
      </c>
      <c r="C1008" s="54">
        <v>110140043</v>
      </c>
      <c r="D1008" s="53" t="s">
        <v>2293</v>
      </c>
      <c r="E1008" s="83" t="s">
        <v>563</v>
      </c>
      <c r="F1008" s="11">
        <f t="shared" si="30"/>
        <v>0.2</v>
      </c>
      <c r="H1008" s="1" t="str">
        <f t="shared" si="31"/>
        <v>----</v>
      </c>
      <c r="I1008" s="4">
        <v>1</v>
      </c>
    </row>
    <row r="1009" spans="1:9" ht="18.75" x14ac:dyDescent="0.3">
      <c r="A1009" s="11">
        <v>1008</v>
      </c>
      <c r="B1009" s="72" t="s">
        <v>2919</v>
      </c>
      <c r="C1009" s="54">
        <v>110140111</v>
      </c>
      <c r="D1009" s="53" t="s">
        <v>2296</v>
      </c>
      <c r="E1009" s="83" t="s">
        <v>564</v>
      </c>
      <c r="F1009" s="11">
        <f t="shared" si="30"/>
        <v>0.3</v>
      </c>
      <c r="H1009" s="1" t="str">
        <f t="shared" si="31"/>
        <v>----</v>
      </c>
      <c r="I1009" s="4">
        <v>1</v>
      </c>
    </row>
    <row r="1010" spans="1:9" ht="18.75" x14ac:dyDescent="0.3">
      <c r="A1010" s="11">
        <v>1009</v>
      </c>
      <c r="B1010" s="72" t="s">
        <v>2920</v>
      </c>
      <c r="C1010" s="54">
        <v>110140136</v>
      </c>
      <c r="D1010" s="53" t="s">
        <v>2296</v>
      </c>
      <c r="E1010" s="83" t="s">
        <v>563</v>
      </c>
      <c r="F1010" s="11">
        <f t="shared" si="30"/>
        <v>0.2</v>
      </c>
      <c r="H1010" s="1" t="str">
        <f t="shared" si="31"/>
        <v>----</v>
      </c>
      <c r="I1010" s="4">
        <v>1</v>
      </c>
    </row>
    <row r="1011" spans="1:9" ht="18.75" x14ac:dyDescent="0.3">
      <c r="A1011" s="11">
        <v>1010</v>
      </c>
      <c r="B1011" s="72" t="s">
        <v>2921</v>
      </c>
      <c r="C1011" s="54">
        <v>110140117</v>
      </c>
      <c r="D1011" s="53" t="s">
        <v>2296</v>
      </c>
      <c r="E1011" s="83" t="s">
        <v>563</v>
      </c>
      <c r="F1011" s="11">
        <f t="shared" si="30"/>
        <v>0.2</v>
      </c>
      <c r="H1011" s="1" t="str">
        <f t="shared" si="31"/>
        <v>----</v>
      </c>
      <c r="I1011" s="4">
        <v>1</v>
      </c>
    </row>
    <row r="1012" spans="1:9" ht="18.75" x14ac:dyDescent="0.3">
      <c r="A1012" s="11">
        <v>1011</v>
      </c>
      <c r="B1012" s="19" t="s">
        <v>2922</v>
      </c>
      <c r="C1012" s="54">
        <v>110140179</v>
      </c>
      <c r="D1012" s="53" t="s">
        <v>2300</v>
      </c>
      <c r="E1012" s="83" t="s">
        <v>564</v>
      </c>
      <c r="F1012" s="11">
        <f t="shared" si="30"/>
        <v>0.3</v>
      </c>
      <c r="H1012" s="1" t="str">
        <f t="shared" si="31"/>
        <v>----</v>
      </c>
      <c r="I1012" s="4">
        <v>1</v>
      </c>
    </row>
    <row r="1013" spans="1:9" ht="18.75" x14ac:dyDescent="0.3">
      <c r="A1013" s="11">
        <v>1012</v>
      </c>
      <c r="B1013" s="19" t="s">
        <v>2923</v>
      </c>
      <c r="C1013" s="54">
        <v>110140188</v>
      </c>
      <c r="D1013" s="53" t="s">
        <v>2300</v>
      </c>
      <c r="E1013" s="83" t="s">
        <v>563</v>
      </c>
      <c r="F1013" s="11">
        <f t="shared" si="30"/>
        <v>0.2</v>
      </c>
      <c r="H1013" s="1" t="str">
        <f t="shared" si="31"/>
        <v>----</v>
      </c>
      <c r="I1013" s="4">
        <v>1</v>
      </c>
    </row>
    <row r="1014" spans="1:9" ht="18.75" x14ac:dyDescent="0.3">
      <c r="A1014" s="11">
        <v>1013</v>
      </c>
      <c r="B1014" s="19" t="s">
        <v>2924</v>
      </c>
      <c r="C1014" s="54">
        <v>110140198</v>
      </c>
      <c r="D1014" s="53" t="s">
        <v>2300</v>
      </c>
      <c r="E1014" s="83" t="s">
        <v>563</v>
      </c>
      <c r="F1014" s="11">
        <f t="shared" si="30"/>
        <v>0.2</v>
      </c>
      <c r="H1014" s="1" t="str">
        <f t="shared" si="31"/>
        <v>----</v>
      </c>
      <c r="I1014" s="4">
        <v>1</v>
      </c>
    </row>
    <row r="1015" spans="1:9" ht="18.75" x14ac:dyDescent="0.3">
      <c r="A1015" s="11">
        <v>1014</v>
      </c>
      <c r="B1015" s="14" t="s">
        <v>225</v>
      </c>
      <c r="C1015" s="105">
        <v>117151101155</v>
      </c>
      <c r="D1015" s="11" t="s">
        <v>220</v>
      </c>
      <c r="E1015" s="11" t="s">
        <v>564</v>
      </c>
      <c r="F1015" s="11">
        <f t="shared" si="30"/>
        <v>0.3</v>
      </c>
      <c r="H1015" s="1" t="str">
        <f t="shared" si="31"/>
        <v>----</v>
      </c>
      <c r="I1015" s="4">
        <v>1</v>
      </c>
    </row>
    <row r="1016" spans="1:9" ht="18.75" x14ac:dyDescent="0.3">
      <c r="A1016" s="11">
        <v>1015</v>
      </c>
      <c r="B1016" s="14" t="s">
        <v>219</v>
      </c>
      <c r="C1016" s="105">
        <v>117151101127</v>
      </c>
      <c r="D1016" s="11" t="s">
        <v>220</v>
      </c>
      <c r="E1016" s="11" t="s">
        <v>563</v>
      </c>
      <c r="F1016" s="11">
        <f t="shared" si="30"/>
        <v>0.2</v>
      </c>
      <c r="H1016" s="1" t="str">
        <f t="shared" si="31"/>
        <v>----</v>
      </c>
      <c r="I1016" s="4">
        <v>1</v>
      </c>
    </row>
    <row r="1017" spans="1:9" ht="18.75" x14ac:dyDescent="0.3">
      <c r="A1017" s="11">
        <v>1016</v>
      </c>
      <c r="B1017" s="14" t="s">
        <v>2925</v>
      </c>
      <c r="C1017" s="105">
        <v>117151101122</v>
      </c>
      <c r="D1017" s="11" t="s">
        <v>220</v>
      </c>
      <c r="E1017" s="11" t="s">
        <v>576</v>
      </c>
      <c r="F1017" s="11">
        <f t="shared" si="30"/>
        <v>0.2</v>
      </c>
      <c r="H1017" s="1" t="str">
        <f t="shared" si="31"/>
        <v>----</v>
      </c>
      <c r="I1017" s="4">
        <v>1</v>
      </c>
    </row>
    <row r="1018" spans="1:9" ht="18.75" x14ac:dyDescent="0.3">
      <c r="A1018" s="11">
        <v>1017</v>
      </c>
      <c r="B1018" s="14" t="s">
        <v>2926</v>
      </c>
      <c r="C1018" s="105">
        <v>117221101168</v>
      </c>
      <c r="D1018" s="11" t="s">
        <v>73</v>
      </c>
      <c r="E1018" s="11" t="s">
        <v>564</v>
      </c>
      <c r="F1018" s="11">
        <f t="shared" si="30"/>
        <v>0.3</v>
      </c>
      <c r="H1018" s="1" t="str">
        <f t="shared" si="31"/>
        <v>----</v>
      </c>
      <c r="I1018" s="4">
        <v>1</v>
      </c>
    </row>
    <row r="1019" spans="1:9" ht="18.75" x14ac:dyDescent="0.3">
      <c r="A1019" s="11">
        <v>1018</v>
      </c>
      <c r="B1019" s="14" t="s">
        <v>72</v>
      </c>
      <c r="C1019" s="105">
        <v>117221101138</v>
      </c>
      <c r="D1019" s="11" t="s">
        <v>73</v>
      </c>
      <c r="E1019" s="11" t="s">
        <v>563</v>
      </c>
      <c r="F1019" s="11">
        <f t="shared" si="30"/>
        <v>0.2</v>
      </c>
      <c r="H1019" s="1" t="str">
        <f t="shared" si="31"/>
        <v>----</v>
      </c>
      <c r="I1019" s="4">
        <v>1</v>
      </c>
    </row>
    <row r="1020" spans="1:9" ht="18.75" x14ac:dyDescent="0.3">
      <c r="A1020" s="11">
        <v>1019</v>
      </c>
      <c r="B1020" s="14" t="s">
        <v>213</v>
      </c>
      <c r="C1020" s="105">
        <v>117221101173</v>
      </c>
      <c r="D1020" s="11" t="s">
        <v>73</v>
      </c>
      <c r="E1020" s="11" t="s">
        <v>563</v>
      </c>
      <c r="F1020" s="11">
        <f t="shared" si="30"/>
        <v>0.2</v>
      </c>
      <c r="H1020" s="1" t="str">
        <f t="shared" si="31"/>
        <v>----</v>
      </c>
      <c r="I1020" s="4">
        <v>1</v>
      </c>
    </row>
    <row r="1021" spans="1:9" ht="18.75" x14ac:dyDescent="0.3">
      <c r="A1021" s="11">
        <v>1020</v>
      </c>
      <c r="B1021" s="106" t="s">
        <v>2927</v>
      </c>
      <c r="C1021" s="51">
        <v>117110093</v>
      </c>
      <c r="D1021" s="66" t="s">
        <v>278</v>
      </c>
      <c r="E1021" s="66" t="s">
        <v>564</v>
      </c>
      <c r="F1021" s="11">
        <f t="shared" si="30"/>
        <v>0.3</v>
      </c>
      <c r="H1021" s="1" t="str">
        <f t="shared" si="31"/>
        <v>----</v>
      </c>
      <c r="I1021" s="4">
        <v>1</v>
      </c>
    </row>
    <row r="1022" spans="1:9" ht="18.75" x14ac:dyDescent="0.3">
      <c r="A1022" s="11">
        <v>1021</v>
      </c>
      <c r="B1022" s="107" t="s">
        <v>774</v>
      </c>
      <c r="C1022" s="193">
        <v>117110083</v>
      </c>
      <c r="D1022" s="115" t="s">
        <v>278</v>
      </c>
      <c r="E1022" s="115" t="s">
        <v>563</v>
      </c>
      <c r="F1022" s="11">
        <f t="shared" si="30"/>
        <v>0.2</v>
      </c>
      <c r="H1022" s="1" t="str">
        <f t="shared" si="31"/>
        <v>----</v>
      </c>
      <c r="I1022" s="4">
        <v>1</v>
      </c>
    </row>
    <row r="1023" spans="1:9" ht="18.75" x14ac:dyDescent="0.3">
      <c r="A1023" s="11">
        <v>1022</v>
      </c>
      <c r="B1023" s="108" t="s">
        <v>2928</v>
      </c>
      <c r="C1023" s="105">
        <v>117110123</v>
      </c>
      <c r="D1023" s="11" t="s">
        <v>297</v>
      </c>
      <c r="E1023" s="66" t="s">
        <v>564</v>
      </c>
      <c r="F1023" s="11">
        <f t="shared" si="30"/>
        <v>0.3</v>
      </c>
      <c r="H1023" s="1" t="str">
        <f t="shared" si="31"/>
        <v>----</v>
      </c>
      <c r="I1023" s="4">
        <v>1</v>
      </c>
    </row>
    <row r="1024" spans="1:9" ht="18.75" x14ac:dyDescent="0.3">
      <c r="A1024" s="11">
        <v>1023</v>
      </c>
      <c r="B1024" s="110" t="s">
        <v>575</v>
      </c>
      <c r="C1024" s="105">
        <v>117110126</v>
      </c>
      <c r="D1024" s="109" t="s">
        <v>297</v>
      </c>
      <c r="E1024" s="50" t="s">
        <v>563</v>
      </c>
      <c r="F1024" s="11">
        <f t="shared" si="30"/>
        <v>0.2</v>
      </c>
      <c r="H1024" s="1" t="str">
        <f t="shared" si="31"/>
        <v>----</v>
      </c>
      <c r="I1024" s="4">
        <v>1</v>
      </c>
    </row>
    <row r="1025" spans="1:9" ht="18.75" x14ac:dyDescent="0.3">
      <c r="A1025" s="11">
        <v>1024</v>
      </c>
      <c r="B1025" s="110" t="s">
        <v>826</v>
      </c>
      <c r="C1025" s="105">
        <v>117110144</v>
      </c>
      <c r="D1025" s="109" t="s">
        <v>297</v>
      </c>
      <c r="E1025" s="50" t="s">
        <v>563</v>
      </c>
      <c r="F1025" s="11">
        <f t="shared" si="30"/>
        <v>0.2</v>
      </c>
      <c r="H1025" s="1" t="str">
        <f t="shared" si="31"/>
        <v>----</v>
      </c>
      <c r="I1025" s="4">
        <v>1</v>
      </c>
    </row>
    <row r="1026" spans="1:9" ht="18.75" x14ac:dyDescent="0.3">
      <c r="A1026" s="11">
        <v>1025</v>
      </c>
      <c r="B1026" s="113" t="s">
        <v>501</v>
      </c>
      <c r="C1026" s="194">
        <v>117120151</v>
      </c>
      <c r="D1026" s="112" t="s">
        <v>92</v>
      </c>
      <c r="E1026" s="112" t="s">
        <v>564</v>
      </c>
      <c r="F1026" s="11">
        <f t="shared" si="30"/>
        <v>0.3</v>
      </c>
      <c r="H1026" s="1" t="str">
        <f t="shared" si="31"/>
        <v>----</v>
      </c>
      <c r="I1026" s="4">
        <v>1</v>
      </c>
    </row>
    <row r="1027" spans="1:9" ht="18.75" x14ac:dyDescent="0.3">
      <c r="A1027" s="11">
        <v>1026</v>
      </c>
      <c r="B1027" s="111" t="s">
        <v>2161</v>
      </c>
      <c r="C1027" s="105">
        <v>117120156</v>
      </c>
      <c r="D1027" s="109" t="s">
        <v>92</v>
      </c>
      <c r="E1027" s="109" t="s">
        <v>563</v>
      </c>
      <c r="F1027" s="11">
        <f t="shared" ref="F1027:F1090" si="32">IF(E1027="UV ĐT",0.3,0)+IF(E1027="UV HSV",0.3,0)+IF(E1027="PBT LCĐ",0.3,0)+IF(E1027="UV LCĐ",0.2,0)+IF(E1027="GK 0.3",0.3,0)+IF(E1027="GK 0.2",0.2,0)+IF(E1027="BT CĐ",0.3,0)+IF(E1027="PBT CĐ",0.2,0)+IF(E1027="LT", 0.3, 0)+IF(E1027="LP", 0.2,0)+IF(E1027="CN CLB",0.2,0)+IF(E1027="CN DĐ",0.2,0)+IF(E1027="TĐXK",0.3,0)+IF(E1027="PĐXK",0.2,0)+IF(E1027="TB ĐD",0.3,0)+IF(E1027="PB ĐD",0.2,0)+IF(E1027="ĐT ĐTQ",0.3,0)+IF(E1027="ĐP ĐTQ",0.2,0)</f>
        <v>0.2</v>
      </c>
      <c r="H1027" s="1" t="str">
        <f t="shared" ref="H1027:H1068" si="33">IF(C1027=C1028,"Trùng","----")</f>
        <v>----</v>
      </c>
      <c r="I1027" s="4">
        <v>1</v>
      </c>
    </row>
    <row r="1028" spans="1:9" ht="18.75" x14ac:dyDescent="0.3">
      <c r="A1028" s="11">
        <v>1027</v>
      </c>
      <c r="B1028" s="111" t="s">
        <v>348</v>
      </c>
      <c r="C1028" s="105">
        <v>117120124</v>
      </c>
      <c r="D1028" s="109" t="s">
        <v>92</v>
      </c>
      <c r="E1028" s="109" t="s">
        <v>563</v>
      </c>
      <c r="F1028" s="11">
        <f t="shared" si="32"/>
        <v>0.2</v>
      </c>
      <c r="H1028" s="1" t="str">
        <f t="shared" si="33"/>
        <v>----</v>
      </c>
      <c r="I1028" s="4">
        <v>1</v>
      </c>
    </row>
    <row r="1029" spans="1:9" ht="18.75" x14ac:dyDescent="0.3">
      <c r="A1029" s="11">
        <v>1028</v>
      </c>
      <c r="B1029" s="111" t="s">
        <v>863</v>
      </c>
      <c r="C1029" s="105">
        <v>117120094</v>
      </c>
      <c r="D1029" s="109" t="s">
        <v>92</v>
      </c>
      <c r="E1029" s="109" t="s">
        <v>576</v>
      </c>
      <c r="F1029" s="11">
        <f t="shared" si="32"/>
        <v>0.2</v>
      </c>
      <c r="H1029" s="1" t="str">
        <f t="shared" si="33"/>
        <v>----</v>
      </c>
      <c r="I1029" s="4">
        <v>1</v>
      </c>
    </row>
    <row r="1030" spans="1:9" ht="18.75" x14ac:dyDescent="0.3">
      <c r="A1030" s="11">
        <v>1029</v>
      </c>
      <c r="B1030" s="111" t="s">
        <v>2929</v>
      </c>
      <c r="C1030" s="105">
        <v>117120160</v>
      </c>
      <c r="D1030" s="109" t="s">
        <v>92</v>
      </c>
      <c r="E1030" s="109" t="s">
        <v>576</v>
      </c>
      <c r="F1030" s="11">
        <f t="shared" si="32"/>
        <v>0.2</v>
      </c>
      <c r="H1030" s="1" t="str">
        <f t="shared" si="33"/>
        <v>----</v>
      </c>
      <c r="I1030" s="4">
        <v>1</v>
      </c>
    </row>
    <row r="1031" spans="1:9" ht="18.75" x14ac:dyDescent="0.3">
      <c r="A1031" s="11">
        <v>1030</v>
      </c>
      <c r="B1031" s="111" t="s">
        <v>2930</v>
      </c>
      <c r="C1031" s="105">
        <v>117120104</v>
      </c>
      <c r="D1031" s="109" t="s">
        <v>92</v>
      </c>
      <c r="E1031" s="109" t="s">
        <v>576</v>
      </c>
      <c r="F1031" s="11">
        <f t="shared" si="32"/>
        <v>0.2</v>
      </c>
      <c r="H1031" s="1" t="str">
        <f t="shared" si="33"/>
        <v>----</v>
      </c>
      <c r="I1031" s="4">
        <v>1</v>
      </c>
    </row>
    <row r="1032" spans="1:9" ht="18.75" x14ac:dyDescent="0.3">
      <c r="A1032" s="11">
        <v>1031</v>
      </c>
      <c r="B1032" s="111" t="s">
        <v>871</v>
      </c>
      <c r="C1032" s="105">
        <v>117120132</v>
      </c>
      <c r="D1032" s="109" t="s">
        <v>92</v>
      </c>
      <c r="E1032" s="109" t="s">
        <v>576</v>
      </c>
      <c r="F1032" s="11">
        <f t="shared" si="32"/>
        <v>0.2</v>
      </c>
      <c r="H1032" s="1" t="str">
        <f t="shared" si="33"/>
        <v>----</v>
      </c>
      <c r="I1032" s="4">
        <v>1</v>
      </c>
    </row>
    <row r="1033" spans="1:9" ht="18.75" x14ac:dyDescent="0.3">
      <c r="A1033" s="11">
        <v>1032</v>
      </c>
      <c r="B1033" s="111" t="s">
        <v>787</v>
      </c>
      <c r="C1033" s="105">
        <v>117120134</v>
      </c>
      <c r="D1033" s="109" t="s">
        <v>92</v>
      </c>
      <c r="E1033" s="109" t="s">
        <v>576</v>
      </c>
      <c r="F1033" s="11">
        <f t="shared" si="32"/>
        <v>0.2</v>
      </c>
      <c r="H1033" s="1" t="str">
        <f t="shared" si="33"/>
        <v>----</v>
      </c>
      <c r="I1033" s="4">
        <v>1</v>
      </c>
    </row>
    <row r="1034" spans="1:9" ht="18.75" x14ac:dyDescent="0.3">
      <c r="A1034" s="11">
        <v>1033</v>
      </c>
      <c r="B1034" s="111" t="s">
        <v>2931</v>
      </c>
      <c r="C1034" s="105">
        <v>117120129</v>
      </c>
      <c r="D1034" s="109" t="s">
        <v>92</v>
      </c>
      <c r="E1034" s="109" t="s">
        <v>576</v>
      </c>
      <c r="F1034" s="11">
        <f t="shared" si="32"/>
        <v>0.2</v>
      </c>
      <c r="H1034" s="1" t="str">
        <f t="shared" si="33"/>
        <v>----</v>
      </c>
      <c r="I1034" s="4">
        <v>1</v>
      </c>
    </row>
    <row r="1035" spans="1:9" ht="18.75" x14ac:dyDescent="0.3">
      <c r="A1035" s="11">
        <v>1034</v>
      </c>
      <c r="B1035" s="111" t="s">
        <v>442</v>
      </c>
      <c r="C1035" s="105">
        <v>117120044</v>
      </c>
      <c r="D1035" s="109" t="s">
        <v>189</v>
      </c>
      <c r="E1035" s="109" t="s">
        <v>564</v>
      </c>
      <c r="F1035" s="11">
        <f t="shared" si="32"/>
        <v>0.3</v>
      </c>
      <c r="H1035" s="1" t="str">
        <f t="shared" si="33"/>
        <v>----</v>
      </c>
      <c r="I1035" s="4">
        <v>1</v>
      </c>
    </row>
    <row r="1036" spans="1:9" ht="18.75" x14ac:dyDescent="0.3">
      <c r="A1036" s="11">
        <v>1035</v>
      </c>
      <c r="B1036" s="111" t="s">
        <v>2932</v>
      </c>
      <c r="C1036" s="105">
        <v>117120043</v>
      </c>
      <c r="D1036" s="109" t="s">
        <v>189</v>
      </c>
      <c r="E1036" s="109" t="s">
        <v>563</v>
      </c>
      <c r="F1036" s="11">
        <f t="shared" si="32"/>
        <v>0.2</v>
      </c>
      <c r="H1036" s="1" t="str">
        <f t="shared" si="33"/>
        <v>----</v>
      </c>
      <c r="I1036" s="4">
        <v>1</v>
      </c>
    </row>
    <row r="1037" spans="1:9" ht="18.75" x14ac:dyDescent="0.3">
      <c r="A1037" s="11">
        <v>1036</v>
      </c>
      <c r="B1037" s="111" t="s">
        <v>2933</v>
      </c>
      <c r="C1037" s="105">
        <v>117130054</v>
      </c>
      <c r="D1037" s="109" t="s">
        <v>295</v>
      </c>
      <c r="E1037" s="109" t="s">
        <v>564</v>
      </c>
      <c r="F1037" s="11">
        <f t="shared" si="32"/>
        <v>0.3</v>
      </c>
      <c r="H1037" s="1" t="str">
        <f t="shared" si="33"/>
        <v>----</v>
      </c>
      <c r="I1037" s="4">
        <v>1</v>
      </c>
    </row>
    <row r="1038" spans="1:9" ht="18.75" x14ac:dyDescent="0.3">
      <c r="A1038" s="11">
        <v>1037</v>
      </c>
      <c r="B1038" s="111" t="s">
        <v>2934</v>
      </c>
      <c r="C1038" s="105">
        <v>117130023</v>
      </c>
      <c r="D1038" s="109" t="s">
        <v>295</v>
      </c>
      <c r="E1038" s="109" t="s">
        <v>563</v>
      </c>
      <c r="F1038" s="11">
        <f t="shared" si="32"/>
        <v>0.2</v>
      </c>
      <c r="H1038" s="1" t="str">
        <f t="shared" si="33"/>
        <v>----</v>
      </c>
      <c r="I1038" s="4">
        <v>1</v>
      </c>
    </row>
    <row r="1039" spans="1:9" ht="18.75" x14ac:dyDescent="0.3">
      <c r="A1039" s="11">
        <v>1038</v>
      </c>
      <c r="B1039" s="111" t="s">
        <v>2935</v>
      </c>
      <c r="C1039" s="105">
        <v>117130041</v>
      </c>
      <c r="D1039" s="109" t="s">
        <v>295</v>
      </c>
      <c r="E1039" s="109" t="s">
        <v>563</v>
      </c>
      <c r="F1039" s="11">
        <f t="shared" si="32"/>
        <v>0.2</v>
      </c>
      <c r="H1039" s="1" t="str">
        <f t="shared" si="33"/>
        <v>----</v>
      </c>
      <c r="I1039" s="4">
        <v>1</v>
      </c>
    </row>
    <row r="1040" spans="1:9" ht="18.75" x14ac:dyDescent="0.3">
      <c r="A1040" s="11">
        <v>1039</v>
      </c>
      <c r="B1040" s="111" t="s">
        <v>2178</v>
      </c>
      <c r="C1040" s="105">
        <v>117130128</v>
      </c>
      <c r="D1040" s="109" t="s">
        <v>70</v>
      </c>
      <c r="E1040" s="109" t="s">
        <v>564</v>
      </c>
      <c r="F1040" s="11">
        <f t="shared" si="32"/>
        <v>0.3</v>
      </c>
      <c r="H1040" s="1" t="str">
        <f t="shared" si="33"/>
        <v>----</v>
      </c>
      <c r="I1040" s="4">
        <v>1</v>
      </c>
    </row>
    <row r="1041" spans="1:9" ht="18.75" x14ac:dyDescent="0.3">
      <c r="A1041" s="11">
        <v>1040</v>
      </c>
      <c r="B1041" s="111" t="s">
        <v>573</v>
      </c>
      <c r="C1041" s="105">
        <v>117130147</v>
      </c>
      <c r="D1041" s="109" t="s">
        <v>70</v>
      </c>
      <c r="E1041" s="109" t="s">
        <v>563</v>
      </c>
      <c r="F1041" s="11">
        <f t="shared" si="32"/>
        <v>0.2</v>
      </c>
      <c r="H1041" s="1" t="str">
        <f t="shared" si="33"/>
        <v>----</v>
      </c>
      <c r="I1041" s="4">
        <v>1</v>
      </c>
    </row>
    <row r="1042" spans="1:9" ht="18.75" x14ac:dyDescent="0.3">
      <c r="A1042" s="11">
        <v>1041</v>
      </c>
      <c r="B1042" s="111" t="s">
        <v>572</v>
      </c>
      <c r="C1042" s="105">
        <v>117130134</v>
      </c>
      <c r="D1042" s="109" t="s">
        <v>70</v>
      </c>
      <c r="E1042" s="109" t="s">
        <v>563</v>
      </c>
      <c r="F1042" s="11">
        <f t="shared" si="32"/>
        <v>0.2</v>
      </c>
      <c r="H1042" s="1" t="str">
        <f t="shared" si="33"/>
        <v>----</v>
      </c>
      <c r="I1042" s="4">
        <v>1</v>
      </c>
    </row>
    <row r="1043" spans="1:9" ht="18.75" x14ac:dyDescent="0.3">
      <c r="A1043" s="11">
        <v>1042</v>
      </c>
      <c r="B1043" s="111" t="s">
        <v>495</v>
      </c>
      <c r="C1043" s="105">
        <v>117130084</v>
      </c>
      <c r="D1043" s="109" t="s">
        <v>70</v>
      </c>
      <c r="E1043" s="109" t="s">
        <v>576</v>
      </c>
      <c r="F1043" s="11">
        <f t="shared" si="32"/>
        <v>0.2</v>
      </c>
      <c r="H1043" s="1" t="str">
        <f t="shared" si="33"/>
        <v>----</v>
      </c>
      <c r="I1043" s="4">
        <v>1</v>
      </c>
    </row>
    <row r="1044" spans="1:9" ht="18.75" x14ac:dyDescent="0.3">
      <c r="A1044" s="11">
        <v>1043</v>
      </c>
      <c r="B1044" s="111" t="s">
        <v>69</v>
      </c>
      <c r="C1044" s="105">
        <v>117130103</v>
      </c>
      <c r="D1044" s="109" t="s">
        <v>70</v>
      </c>
      <c r="E1044" s="109" t="s">
        <v>576</v>
      </c>
      <c r="F1044" s="11">
        <f t="shared" si="32"/>
        <v>0.2</v>
      </c>
      <c r="H1044" s="1" t="str">
        <f t="shared" si="33"/>
        <v>----</v>
      </c>
      <c r="I1044" s="4">
        <v>1</v>
      </c>
    </row>
    <row r="1045" spans="1:9" ht="18.75" x14ac:dyDescent="0.3">
      <c r="A1045" s="11">
        <v>1044</v>
      </c>
      <c r="B1045" s="111" t="s">
        <v>2936</v>
      </c>
      <c r="C1045" s="105">
        <v>117130108</v>
      </c>
      <c r="D1045" s="109" t="s">
        <v>70</v>
      </c>
      <c r="E1045" s="109" t="s">
        <v>576</v>
      </c>
      <c r="F1045" s="11">
        <f t="shared" si="32"/>
        <v>0.2</v>
      </c>
      <c r="H1045" s="1" t="str">
        <f t="shared" si="33"/>
        <v>----</v>
      </c>
      <c r="I1045" s="4">
        <v>1</v>
      </c>
    </row>
    <row r="1046" spans="1:9" ht="18.75" x14ac:dyDescent="0.3">
      <c r="A1046" s="11">
        <v>1045</v>
      </c>
      <c r="B1046" s="111" t="s">
        <v>2139</v>
      </c>
      <c r="C1046" s="105">
        <v>117130092</v>
      </c>
      <c r="D1046" s="109" t="s">
        <v>70</v>
      </c>
      <c r="E1046" s="109" t="s">
        <v>576</v>
      </c>
      <c r="F1046" s="11">
        <f t="shared" si="32"/>
        <v>0.2</v>
      </c>
      <c r="H1046" s="1" t="str">
        <f t="shared" si="33"/>
        <v>----</v>
      </c>
      <c r="I1046" s="4">
        <v>1</v>
      </c>
    </row>
    <row r="1047" spans="1:9" ht="18.75" x14ac:dyDescent="0.3">
      <c r="A1047" s="11">
        <v>1046</v>
      </c>
      <c r="B1047" s="111" t="s">
        <v>2140</v>
      </c>
      <c r="C1047" s="105">
        <v>117130079</v>
      </c>
      <c r="D1047" s="109" t="s">
        <v>70</v>
      </c>
      <c r="E1047" s="109" t="s">
        <v>576</v>
      </c>
      <c r="F1047" s="11">
        <f t="shared" si="32"/>
        <v>0.2</v>
      </c>
      <c r="H1047" s="1" t="str">
        <f t="shared" si="33"/>
        <v>----</v>
      </c>
      <c r="I1047" s="4">
        <v>1</v>
      </c>
    </row>
    <row r="1048" spans="1:9" ht="18.75" x14ac:dyDescent="0.3">
      <c r="A1048" s="11">
        <v>1047</v>
      </c>
      <c r="B1048" s="111" t="s">
        <v>1600</v>
      </c>
      <c r="C1048" s="105">
        <v>117130107</v>
      </c>
      <c r="D1048" s="109" t="s">
        <v>70</v>
      </c>
      <c r="E1048" s="109" t="s">
        <v>576</v>
      </c>
      <c r="F1048" s="11">
        <f t="shared" si="32"/>
        <v>0.2</v>
      </c>
      <c r="H1048" s="1" t="str">
        <f t="shared" si="33"/>
        <v>----</v>
      </c>
      <c r="I1048" s="4">
        <v>1</v>
      </c>
    </row>
    <row r="1049" spans="1:9" ht="18.75" x14ac:dyDescent="0.3">
      <c r="A1049" s="11">
        <v>1048</v>
      </c>
      <c r="B1049" s="111" t="s">
        <v>2179</v>
      </c>
      <c r="C1049" s="105">
        <v>117130119</v>
      </c>
      <c r="D1049" s="109" t="s">
        <v>70</v>
      </c>
      <c r="E1049" s="109" t="s">
        <v>576</v>
      </c>
      <c r="F1049" s="11">
        <f t="shared" si="32"/>
        <v>0.2</v>
      </c>
      <c r="H1049" s="1" t="str">
        <f t="shared" si="33"/>
        <v>----</v>
      </c>
      <c r="I1049" s="4">
        <v>1</v>
      </c>
    </row>
    <row r="1050" spans="1:9" ht="18.75" x14ac:dyDescent="0.3">
      <c r="A1050" s="11">
        <v>1049</v>
      </c>
      <c r="B1050" s="111" t="s">
        <v>2937</v>
      </c>
      <c r="C1050" s="105">
        <v>117140084</v>
      </c>
      <c r="D1050" s="109" t="s">
        <v>2154</v>
      </c>
      <c r="E1050" s="109" t="s">
        <v>564</v>
      </c>
      <c r="F1050" s="11">
        <f t="shared" si="32"/>
        <v>0.3</v>
      </c>
      <c r="H1050" s="1" t="str">
        <f t="shared" si="33"/>
        <v>----</v>
      </c>
      <c r="I1050" s="4">
        <v>1</v>
      </c>
    </row>
    <row r="1051" spans="1:9" ht="18.75" x14ac:dyDescent="0.3">
      <c r="A1051" s="11">
        <v>1050</v>
      </c>
      <c r="B1051" s="111" t="s">
        <v>316</v>
      </c>
      <c r="C1051" s="105">
        <v>117140088</v>
      </c>
      <c r="D1051" s="109" t="s">
        <v>2154</v>
      </c>
      <c r="E1051" s="109" t="s">
        <v>563</v>
      </c>
      <c r="F1051" s="11">
        <f t="shared" si="32"/>
        <v>0.2</v>
      </c>
      <c r="H1051" s="1" t="str">
        <f t="shared" si="33"/>
        <v>----</v>
      </c>
      <c r="I1051" s="4">
        <v>1</v>
      </c>
    </row>
    <row r="1052" spans="1:9" ht="18.75" x14ac:dyDescent="0.3">
      <c r="A1052" s="11">
        <v>1051</v>
      </c>
      <c r="B1052" s="111" t="s">
        <v>2938</v>
      </c>
      <c r="C1052" s="105">
        <v>117140007</v>
      </c>
      <c r="D1052" s="109" t="s">
        <v>2144</v>
      </c>
      <c r="E1052" s="109" t="s">
        <v>564</v>
      </c>
      <c r="F1052" s="11">
        <f t="shared" si="32"/>
        <v>0.3</v>
      </c>
      <c r="H1052" s="1" t="str">
        <f t="shared" si="33"/>
        <v>----</v>
      </c>
      <c r="I1052" s="4">
        <v>1</v>
      </c>
    </row>
    <row r="1053" spans="1:9" ht="18.75" x14ac:dyDescent="0.3">
      <c r="A1053" s="11">
        <v>1052</v>
      </c>
      <c r="B1053" s="111" t="s">
        <v>1515</v>
      </c>
      <c r="C1053" s="105">
        <v>117140020</v>
      </c>
      <c r="D1053" s="109" t="s">
        <v>2144</v>
      </c>
      <c r="E1053" s="109" t="s">
        <v>563</v>
      </c>
      <c r="F1053" s="11">
        <f t="shared" si="32"/>
        <v>0.2</v>
      </c>
      <c r="H1053" s="1" t="str">
        <f t="shared" si="33"/>
        <v>----</v>
      </c>
      <c r="I1053" s="4">
        <v>1</v>
      </c>
    </row>
    <row r="1054" spans="1:9" ht="18.75" x14ac:dyDescent="0.3">
      <c r="A1054" s="11">
        <v>1053</v>
      </c>
      <c r="B1054" s="111" t="s">
        <v>2169</v>
      </c>
      <c r="C1054" s="105">
        <v>117140022</v>
      </c>
      <c r="D1054" s="109" t="s">
        <v>2144</v>
      </c>
      <c r="E1054" s="109" t="s">
        <v>563</v>
      </c>
      <c r="F1054" s="11">
        <f t="shared" si="32"/>
        <v>0.2</v>
      </c>
      <c r="H1054" s="1" t="str">
        <f t="shared" si="33"/>
        <v>----</v>
      </c>
      <c r="I1054" s="4">
        <v>1</v>
      </c>
    </row>
    <row r="1055" spans="1:9" ht="18.75" x14ac:dyDescent="0.3">
      <c r="A1055" s="11">
        <v>1054</v>
      </c>
      <c r="B1055" s="14" t="s">
        <v>2043</v>
      </c>
      <c r="C1055" s="105">
        <v>117140057</v>
      </c>
      <c r="D1055" s="11" t="s">
        <v>2144</v>
      </c>
      <c r="E1055" s="11" t="s">
        <v>563</v>
      </c>
      <c r="F1055" s="11">
        <f t="shared" si="32"/>
        <v>0.2</v>
      </c>
      <c r="H1055" s="1" t="str">
        <f t="shared" si="33"/>
        <v>----</v>
      </c>
      <c r="I1055" s="4">
        <v>1</v>
      </c>
    </row>
    <row r="1056" spans="1:9" ht="18.75" x14ac:dyDescent="0.3">
      <c r="A1056" s="11">
        <v>1055</v>
      </c>
      <c r="B1056" s="22" t="s">
        <v>430</v>
      </c>
      <c r="C1056" s="140">
        <v>101161101135</v>
      </c>
      <c r="D1056" s="141" t="s">
        <v>121</v>
      </c>
      <c r="E1056" s="141" t="s">
        <v>564</v>
      </c>
      <c r="F1056" s="11">
        <f t="shared" si="32"/>
        <v>0.3</v>
      </c>
      <c r="H1056" s="1" t="str">
        <f t="shared" si="33"/>
        <v>----</v>
      </c>
    </row>
    <row r="1057" spans="1:8" ht="18.75" x14ac:dyDescent="0.3">
      <c r="A1057" s="11">
        <v>1056</v>
      </c>
      <c r="B1057" s="22" t="s">
        <v>2987</v>
      </c>
      <c r="C1057" s="140">
        <v>101161101150</v>
      </c>
      <c r="D1057" s="141" t="s">
        <v>121</v>
      </c>
      <c r="E1057" s="141" t="s">
        <v>563</v>
      </c>
      <c r="F1057" s="11">
        <f t="shared" si="32"/>
        <v>0.2</v>
      </c>
      <c r="H1057" s="1" t="str">
        <f t="shared" si="33"/>
        <v>----</v>
      </c>
    </row>
    <row r="1058" spans="1:8" ht="18.75" x14ac:dyDescent="0.3">
      <c r="A1058" s="11">
        <v>1057</v>
      </c>
      <c r="B1058" s="22" t="s">
        <v>452</v>
      </c>
      <c r="C1058" s="140">
        <v>101162101109</v>
      </c>
      <c r="D1058" s="141" t="s">
        <v>264</v>
      </c>
      <c r="E1058" s="141" t="s">
        <v>564</v>
      </c>
      <c r="F1058" s="11">
        <f t="shared" si="32"/>
        <v>0.3</v>
      </c>
      <c r="H1058" s="1" t="str">
        <f t="shared" si="33"/>
        <v>----</v>
      </c>
    </row>
    <row r="1059" spans="1:8" ht="18.75" x14ac:dyDescent="0.3">
      <c r="A1059" s="11">
        <v>1058</v>
      </c>
      <c r="B1059" s="22" t="s">
        <v>503</v>
      </c>
      <c r="C1059" s="140">
        <v>101162101121</v>
      </c>
      <c r="D1059" s="141" t="s">
        <v>264</v>
      </c>
      <c r="E1059" s="141" t="s">
        <v>563</v>
      </c>
      <c r="F1059" s="11">
        <f t="shared" si="32"/>
        <v>0.2</v>
      </c>
      <c r="H1059" s="1" t="str">
        <f t="shared" si="33"/>
        <v>----</v>
      </c>
    </row>
    <row r="1060" spans="1:8" ht="18.75" x14ac:dyDescent="0.3">
      <c r="A1060" s="11">
        <v>1059</v>
      </c>
      <c r="B1060" s="22" t="s">
        <v>356</v>
      </c>
      <c r="C1060" s="140">
        <v>101163101122</v>
      </c>
      <c r="D1060" s="141" t="s">
        <v>261</v>
      </c>
      <c r="E1060" s="141" t="s">
        <v>564</v>
      </c>
      <c r="F1060" s="11">
        <f t="shared" si="32"/>
        <v>0.3</v>
      </c>
      <c r="H1060" s="1" t="str">
        <f t="shared" si="33"/>
        <v>----</v>
      </c>
    </row>
    <row r="1061" spans="1:8" ht="18.75" x14ac:dyDescent="0.3">
      <c r="A1061" s="11">
        <v>1060</v>
      </c>
      <c r="B1061" s="22" t="s">
        <v>2988</v>
      </c>
      <c r="C1061" s="140">
        <v>101163101103</v>
      </c>
      <c r="D1061" s="141" t="s">
        <v>261</v>
      </c>
      <c r="E1061" s="141" t="s">
        <v>563</v>
      </c>
      <c r="F1061" s="11">
        <f t="shared" si="32"/>
        <v>0.2</v>
      </c>
      <c r="H1061" s="1" t="str">
        <f t="shared" si="33"/>
        <v>----</v>
      </c>
    </row>
    <row r="1062" spans="1:8" ht="18.75" x14ac:dyDescent="0.3">
      <c r="A1062" s="11">
        <v>1061</v>
      </c>
      <c r="B1062" s="22" t="s">
        <v>1640</v>
      </c>
      <c r="C1062" s="140">
        <v>101163101153</v>
      </c>
      <c r="D1062" s="141" t="s">
        <v>261</v>
      </c>
      <c r="E1062" s="141" t="s">
        <v>563</v>
      </c>
      <c r="F1062" s="11">
        <f t="shared" si="32"/>
        <v>0.2</v>
      </c>
      <c r="H1062" s="1" t="str">
        <f t="shared" si="33"/>
        <v>----</v>
      </c>
    </row>
    <row r="1063" spans="1:8" ht="18.75" x14ac:dyDescent="0.3">
      <c r="A1063" s="11">
        <v>1062</v>
      </c>
      <c r="B1063" s="22" t="s">
        <v>350</v>
      </c>
      <c r="C1063" s="140">
        <v>101251101126</v>
      </c>
      <c r="D1063" s="141" t="s">
        <v>109</v>
      </c>
      <c r="E1063" s="141" t="s">
        <v>564</v>
      </c>
      <c r="F1063" s="11">
        <f t="shared" si="32"/>
        <v>0.3</v>
      </c>
      <c r="H1063" s="1" t="str">
        <f t="shared" si="33"/>
        <v>----</v>
      </c>
    </row>
    <row r="1064" spans="1:8" ht="18.75" x14ac:dyDescent="0.3">
      <c r="A1064" s="11">
        <v>1063</v>
      </c>
      <c r="B1064" s="22" t="s">
        <v>2976</v>
      </c>
      <c r="C1064" s="140">
        <v>101251101160</v>
      </c>
      <c r="D1064" s="141" t="s">
        <v>109</v>
      </c>
      <c r="E1064" s="141" t="s">
        <v>563</v>
      </c>
      <c r="F1064" s="11">
        <f t="shared" si="32"/>
        <v>0.2</v>
      </c>
      <c r="H1064" s="1" t="str">
        <f t="shared" si="33"/>
        <v>----</v>
      </c>
    </row>
    <row r="1065" spans="1:8" ht="18.75" x14ac:dyDescent="0.3">
      <c r="A1065" s="11">
        <v>1064</v>
      </c>
      <c r="B1065" s="22" t="s">
        <v>839</v>
      </c>
      <c r="C1065" s="140">
        <v>101251101163</v>
      </c>
      <c r="D1065" s="141" t="s">
        <v>109</v>
      </c>
      <c r="E1065" s="141" t="s">
        <v>563</v>
      </c>
      <c r="F1065" s="11">
        <f t="shared" si="32"/>
        <v>0.2</v>
      </c>
      <c r="H1065" s="1" t="str">
        <f t="shared" si="33"/>
        <v>----</v>
      </c>
    </row>
    <row r="1066" spans="1:8" ht="18.75" x14ac:dyDescent="0.3">
      <c r="A1066" s="11">
        <v>1065</v>
      </c>
      <c r="B1066" s="22" t="s">
        <v>396</v>
      </c>
      <c r="C1066" s="140">
        <v>101252101150</v>
      </c>
      <c r="D1066" s="141" t="s">
        <v>67</v>
      </c>
      <c r="E1066" s="141" t="s">
        <v>564</v>
      </c>
      <c r="F1066" s="11">
        <f t="shared" si="32"/>
        <v>0.3</v>
      </c>
      <c r="H1066" s="1" t="str">
        <f t="shared" si="33"/>
        <v>----</v>
      </c>
    </row>
    <row r="1067" spans="1:8" ht="18.75" x14ac:dyDescent="0.3">
      <c r="A1067" s="11">
        <v>1066</v>
      </c>
      <c r="B1067" s="22" t="s">
        <v>151</v>
      </c>
      <c r="C1067" s="140">
        <v>101252101130</v>
      </c>
      <c r="D1067" s="141" t="s">
        <v>67</v>
      </c>
      <c r="E1067" s="141" t="s">
        <v>563</v>
      </c>
      <c r="F1067" s="11">
        <f t="shared" si="32"/>
        <v>0.2</v>
      </c>
      <c r="H1067" s="1" t="str">
        <f t="shared" si="33"/>
        <v>----</v>
      </c>
    </row>
    <row r="1068" spans="1:8" ht="18.75" x14ac:dyDescent="0.3">
      <c r="A1068" s="11">
        <v>1067</v>
      </c>
      <c r="B1068" s="22" t="s">
        <v>376</v>
      </c>
      <c r="C1068" s="140">
        <v>101110184</v>
      </c>
      <c r="D1068" s="141" t="s">
        <v>170</v>
      </c>
      <c r="E1068" s="141" t="s">
        <v>564</v>
      </c>
      <c r="F1068" s="11">
        <f t="shared" si="32"/>
        <v>0.3</v>
      </c>
      <c r="H1068" s="1" t="str">
        <f t="shared" si="33"/>
        <v>----</v>
      </c>
    </row>
    <row r="1069" spans="1:8" ht="18.75" x14ac:dyDescent="0.3">
      <c r="A1069" s="11"/>
      <c r="B1069" s="22" t="s">
        <v>1095</v>
      </c>
      <c r="C1069" s="140">
        <v>101110132</v>
      </c>
      <c r="D1069" s="141" t="s">
        <v>170</v>
      </c>
      <c r="E1069" s="141" t="s">
        <v>490</v>
      </c>
      <c r="F1069" s="11">
        <f t="shared" si="32"/>
        <v>0.2</v>
      </c>
      <c r="H1069" s="1" t="str">
        <f>IF(C1069=C1070,"Trùng","----")</f>
        <v>----</v>
      </c>
    </row>
    <row r="1070" spans="1:8" ht="18.75" x14ac:dyDescent="0.3">
      <c r="A1070" s="11"/>
      <c r="B1070" s="22" t="s">
        <v>509</v>
      </c>
      <c r="C1070" s="140">
        <v>101110167</v>
      </c>
      <c r="D1070" s="141" t="s">
        <v>170</v>
      </c>
      <c r="E1070" s="141" t="s">
        <v>490</v>
      </c>
      <c r="F1070" s="11">
        <f t="shared" si="32"/>
        <v>0.2</v>
      </c>
      <c r="H1070" s="1" t="str">
        <f t="shared" ref="H1070:H1071" si="34">IF(C1070=C1071,"Trùng","----")</f>
        <v>----</v>
      </c>
    </row>
    <row r="1071" spans="1:8" ht="18.75" x14ac:dyDescent="0.3">
      <c r="A1071" s="11"/>
      <c r="B1071" s="22" t="s">
        <v>847</v>
      </c>
      <c r="C1071" s="140">
        <v>101110150</v>
      </c>
      <c r="D1071" s="141" t="s">
        <v>170</v>
      </c>
      <c r="E1071" s="141" t="s">
        <v>563</v>
      </c>
      <c r="F1071" s="11">
        <f t="shared" si="32"/>
        <v>0.2</v>
      </c>
      <c r="H1071" s="1" t="str">
        <f t="shared" si="34"/>
        <v>----</v>
      </c>
    </row>
    <row r="1072" spans="1:8" ht="18.75" x14ac:dyDescent="0.3">
      <c r="A1072" s="11">
        <v>1068</v>
      </c>
      <c r="B1072" s="142" t="s">
        <v>577</v>
      </c>
      <c r="C1072" s="140">
        <v>101110144</v>
      </c>
      <c r="D1072" s="141" t="s">
        <v>170</v>
      </c>
      <c r="E1072" s="141" t="s">
        <v>563</v>
      </c>
      <c r="F1072" s="11">
        <f t="shared" si="32"/>
        <v>0.2</v>
      </c>
      <c r="H1072" s="1" t="str">
        <f>IF(C1072=C1073,"Trùng","----")</f>
        <v>----</v>
      </c>
    </row>
    <row r="1073" spans="1:8" ht="18.75" x14ac:dyDescent="0.3">
      <c r="A1073" s="11">
        <v>1069</v>
      </c>
      <c r="B1073" s="22" t="s">
        <v>332</v>
      </c>
      <c r="C1073" s="140">
        <v>101110269</v>
      </c>
      <c r="D1073" s="141" t="s">
        <v>333</v>
      </c>
      <c r="E1073" s="141" t="s">
        <v>564</v>
      </c>
      <c r="F1073" s="11">
        <f t="shared" si="32"/>
        <v>0.3</v>
      </c>
      <c r="H1073" s="1" t="str">
        <f t="shared" ref="H1073:H1136" si="35">IF(C1073=C1074,"Trùng","----")</f>
        <v>----</v>
      </c>
    </row>
    <row r="1074" spans="1:8" ht="18.75" x14ac:dyDescent="0.3">
      <c r="A1074" s="11">
        <v>1070</v>
      </c>
      <c r="B1074" s="22" t="s">
        <v>2989</v>
      </c>
      <c r="C1074" s="140">
        <v>101110212</v>
      </c>
      <c r="D1074" s="141" t="s">
        <v>333</v>
      </c>
      <c r="E1074" s="141" t="s">
        <v>563</v>
      </c>
      <c r="F1074" s="11">
        <f t="shared" si="32"/>
        <v>0.2</v>
      </c>
      <c r="H1074" s="1" t="str">
        <f t="shared" si="35"/>
        <v>----</v>
      </c>
    </row>
    <row r="1075" spans="1:8" ht="18.75" x14ac:dyDescent="0.3">
      <c r="A1075" s="11">
        <v>1071</v>
      </c>
      <c r="B1075" s="22" t="s">
        <v>2990</v>
      </c>
      <c r="C1075" s="140">
        <v>101110215</v>
      </c>
      <c r="D1075" s="141" t="s">
        <v>333</v>
      </c>
      <c r="E1075" s="141" t="s">
        <v>563</v>
      </c>
      <c r="F1075" s="11">
        <f t="shared" si="32"/>
        <v>0.2</v>
      </c>
      <c r="H1075" s="1" t="str">
        <f t="shared" si="35"/>
        <v>----</v>
      </c>
    </row>
    <row r="1076" spans="1:8" ht="18.75" x14ac:dyDescent="0.3">
      <c r="A1076" s="11">
        <v>1072</v>
      </c>
      <c r="B1076" s="22" t="s">
        <v>2991</v>
      </c>
      <c r="C1076" s="140">
        <v>101110338</v>
      </c>
      <c r="D1076" s="141" t="s">
        <v>270</v>
      </c>
      <c r="E1076" s="141" t="s">
        <v>564</v>
      </c>
      <c r="F1076" s="11">
        <f t="shared" si="32"/>
        <v>0.3</v>
      </c>
      <c r="H1076" s="1" t="str">
        <f t="shared" si="35"/>
        <v>----</v>
      </c>
    </row>
    <row r="1077" spans="1:8" ht="18.75" x14ac:dyDescent="0.3">
      <c r="A1077" s="11">
        <v>1073</v>
      </c>
      <c r="B1077" s="22" t="s">
        <v>2992</v>
      </c>
      <c r="C1077" s="140">
        <v>101110298</v>
      </c>
      <c r="D1077" s="141" t="s">
        <v>270</v>
      </c>
      <c r="E1077" s="141" t="s">
        <v>563</v>
      </c>
      <c r="F1077" s="11">
        <f t="shared" si="32"/>
        <v>0.2</v>
      </c>
      <c r="H1077" s="1" t="str">
        <f t="shared" si="35"/>
        <v>----</v>
      </c>
    </row>
    <row r="1078" spans="1:8" ht="18.75" x14ac:dyDescent="0.3">
      <c r="A1078" s="11">
        <v>1074</v>
      </c>
      <c r="B1078" s="22" t="s">
        <v>2993</v>
      </c>
      <c r="C1078" s="140">
        <v>101110289</v>
      </c>
      <c r="D1078" s="141" t="s">
        <v>270</v>
      </c>
      <c r="E1078" s="141" t="s">
        <v>563</v>
      </c>
      <c r="F1078" s="11">
        <f t="shared" si="32"/>
        <v>0.2</v>
      </c>
      <c r="H1078" s="1" t="str">
        <f t="shared" si="35"/>
        <v>----</v>
      </c>
    </row>
    <row r="1079" spans="1:8" ht="18.75" x14ac:dyDescent="0.3">
      <c r="A1079" s="11">
        <v>1075</v>
      </c>
      <c r="B1079" s="22" t="s">
        <v>305</v>
      </c>
      <c r="C1079" s="140">
        <v>101110406</v>
      </c>
      <c r="D1079" s="141" t="s">
        <v>140</v>
      </c>
      <c r="E1079" s="141" t="s">
        <v>564</v>
      </c>
      <c r="F1079" s="11">
        <f t="shared" si="32"/>
        <v>0.3</v>
      </c>
      <c r="H1079" s="1" t="str">
        <f t="shared" si="35"/>
        <v>----</v>
      </c>
    </row>
    <row r="1080" spans="1:8" ht="18.75" x14ac:dyDescent="0.3">
      <c r="A1080" s="11">
        <v>1076</v>
      </c>
      <c r="B1080" s="22" t="s">
        <v>2994</v>
      </c>
      <c r="C1080" s="140">
        <v>101110372</v>
      </c>
      <c r="D1080" s="141" t="s">
        <v>140</v>
      </c>
      <c r="E1080" s="141" t="s">
        <v>563</v>
      </c>
      <c r="F1080" s="11">
        <f t="shared" si="32"/>
        <v>0.2</v>
      </c>
      <c r="H1080" s="1" t="str">
        <f t="shared" si="35"/>
        <v>----</v>
      </c>
    </row>
    <row r="1081" spans="1:8" ht="18.75" x14ac:dyDescent="0.3">
      <c r="A1081" s="11">
        <v>1077</v>
      </c>
      <c r="B1081" s="22" t="s">
        <v>1757</v>
      </c>
      <c r="C1081" s="140">
        <v>101110455</v>
      </c>
      <c r="D1081" s="141" t="s">
        <v>100</v>
      </c>
      <c r="E1081" s="141" t="s">
        <v>564</v>
      </c>
      <c r="F1081" s="11">
        <f t="shared" si="32"/>
        <v>0.3</v>
      </c>
      <c r="H1081" s="1" t="str">
        <f t="shared" si="35"/>
        <v>----</v>
      </c>
    </row>
    <row r="1082" spans="1:8" ht="18.75" x14ac:dyDescent="0.3">
      <c r="A1082" s="11">
        <v>1078</v>
      </c>
      <c r="B1082" s="22" t="s">
        <v>120</v>
      </c>
      <c r="C1082" s="140">
        <v>101110459</v>
      </c>
      <c r="D1082" s="141" t="s">
        <v>100</v>
      </c>
      <c r="E1082" s="141" t="s">
        <v>563</v>
      </c>
      <c r="F1082" s="11">
        <f t="shared" si="32"/>
        <v>0.2</v>
      </c>
      <c r="H1082" s="1" t="str">
        <f t="shared" si="35"/>
        <v>----</v>
      </c>
    </row>
    <row r="1083" spans="1:8" ht="18.75" x14ac:dyDescent="0.3">
      <c r="A1083" s="11">
        <v>1079</v>
      </c>
      <c r="B1083" s="29" t="s">
        <v>2995</v>
      </c>
      <c r="C1083" s="195">
        <v>101110470</v>
      </c>
      <c r="D1083" s="143" t="s">
        <v>100</v>
      </c>
      <c r="E1083" s="143" t="s">
        <v>563</v>
      </c>
      <c r="F1083" s="11">
        <f t="shared" si="32"/>
        <v>0.2</v>
      </c>
      <c r="H1083" s="1" t="str">
        <f t="shared" si="35"/>
        <v>----</v>
      </c>
    </row>
    <row r="1084" spans="1:8" ht="18.75" x14ac:dyDescent="0.3">
      <c r="A1084" s="11">
        <v>1080</v>
      </c>
      <c r="B1084" s="144" t="s">
        <v>2996</v>
      </c>
      <c r="C1084" s="196">
        <v>101120147</v>
      </c>
      <c r="D1084" s="145" t="s">
        <v>155</v>
      </c>
      <c r="E1084" s="145" t="s">
        <v>564</v>
      </c>
      <c r="F1084" s="11">
        <f t="shared" si="32"/>
        <v>0.3</v>
      </c>
      <c r="H1084" s="1" t="str">
        <f t="shared" si="35"/>
        <v>----</v>
      </c>
    </row>
    <row r="1085" spans="1:8" ht="18.75" x14ac:dyDescent="0.3">
      <c r="A1085" s="11">
        <v>1081</v>
      </c>
      <c r="B1085" s="22" t="s">
        <v>2997</v>
      </c>
      <c r="C1085" s="140">
        <v>101120155</v>
      </c>
      <c r="D1085" s="141" t="s">
        <v>155</v>
      </c>
      <c r="E1085" s="141" t="s">
        <v>563</v>
      </c>
      <c r="F1085" s="11">
        <f t="shared" si="32"/>
        <v>0.2</v>
      </c>
      <c r="H1085" s="1" t="str">
        <f t="shared" si="35"/>
        <v>----</v>
      </c>
    </row>
    <row r="1086" spans="1:8" ht="18.75" x14ac:dyDescent="0.3">
      <c r="A1086" s="11">
        <v>1082</v>
      </c>
      <c r="B1086" s="22" t="s">
        <v>2998</v>
      </c>
      <c r="C1086" s="140">
        <v>101120149</v>
      </c>
      <c r="D1086" s="146" t="s">
        <v>155</v>
      </c>
      <c r="E1086" s="141" t="s">
        <v>563</v>
      </c>
      <c r="F1086" s="11">
        <f t="shared" si="32"/>
        <v>0.2</v>
      </c>
      <c r="H1086" s="1" t="str">
        <f t="shared" si="35"/>
        <v>----</v>
      </c>
    </row>
    <row r="1087" spans="1:8" ht="18.75" x14ac:dyDescent="0.3">
      <c r="A1087" s="11">
        <v>1083</v>
      </c>
      <c r="B1087" s="22" t="s">
        <v>2999</v>
      </c>
      <c r="C1087" s="140">
        <v>101120201</v>
      </c>
      <c r="D1087" s="141" t="s">
        <v>343</v>
      </c>
      <c r="E1087" s="141" t="s">
        <v>564</v>
      </c>
      <c r="F1087" s="11">
        <f t="shared" si="32"/>
        <v>0.3</v>
      </c>
      <c r="H1087" s="1" t="str">
        <f t="shared" si="35"/>
        <v>----</v>
      </c>
    </row>
    <row r="1088" spans="1:8" ht="18.75" x14ac:dyDescent="0.3">
      <c r="A1088" s="11">
        <v>1084</v>
      </c>
      <c r="B1088" s="22" t="s">
        <v>3000</v>
      </c>
      <c r="C1088" s="140">
        <v>101120179</v>
      </c>
      <c r="D1088" s="141" t="s">
        <v>343</v>
      </c>
      <c r="E1088" s="141" t="s">
        <v>563</v>
      </c>
      <c r="F1088" s="11">
        <f t="shared" si="32"/>
        <v>0.2</v>
      </c>
      <c r="H1088" s="1" t="str">
        <f t="shared" si="35"/>
        <v>----</v>
      </c>
    </row>
    <row r="1089" spans="1:8" ht="18.75" x14ac:dyDescent="0.3">
      <c r="A1089" s="11">
        <v>1085</v>
      </c>
      <c r="B1089" s="22" t="s">
        <v>3001</v>
      </c>
      <c r="C1089" s="140">
        <v>101120208</v>
      </c>
      <c r="D1089" s="141" t="s">
        <v>343</v>
      </c>
      <c r="E1089" s="141" t="s">
        <v>563</v>
      </c>
      <c r="F1089" s="11">
        <f t="shared" si="32"/>
        <v>0.2</v>
      </c>
      <c r="H1089" s="1" t="str">
        <f t="shared" si="35"/>
        <v>----</v>
      </c>
    </row>
    <row r="1090" spans="1:8" ht="18.75" x14ac:dyDescent="0.3">
      <c r="A1090" s="11">
        <v>1086</v>
      </c>
      <c r="B1090" s="22" t="s">
        <v>3002</v>
      </c>
      <c r="C1090" s="140">
        <v>101120234</v>
      </c>
      <c r="D1090" s="141" t="s">
        <v>101</v>
      </c>
      <c r="E1090" s="141" t="s">
        <v>564</v>
      </c>
      <c r="F1090" s="11">
        <f t="shared" si="32"/>
        <v>0.3</v>
      </c>
      <c r="H1090" s="1" t="str">
        <f t="shared" si="35"/>
        <v>----</v>
      </c>
    </row>
    <row r="1091" spans="1:8" ht="18.75" x14ac:dyDescent="0.3">
      <c r="A1091" s="11">
        <v>1087</v>
      </c>
      <c r="B1091" s="29" t="s">
        <v>3003</v>
      </c>
      <c r="C1091" s="195">
        <v>101120250</v>
      </c>
      <c r="D1091" s="143" t="s">
        <v>101</v>
      </c>
      <c r="E1091" s="147" t="s">
        <v>563</v>
      </c>
      <c r="F1091" s="11">
        <f t="shared" ref="F1091:F1154" si="36">IF(E1091="UV ĐT",0.3,0)+IF(E1091="UV HSV",0.3,0)+IF(E1091="PBT LCĐ",0.3,0)+IF(E1091="UV LCĐ",0.2,0)+IF(E1091="GK 0.3",0.3,0)+IF(E1091="GK 0.2",0.2,0)+IF(E1091="BT CĐ",0.3,0)+IF(E1091="PBT CĐ",0.2,0)+IF(E1091="LT", 0.3, 0)+IF(E1091="LP", 0.2,0)+IF(E1091="CN CLB",0.2,0)+IF(E1091="CN DĐ",0.2,0)+IF(E1091="TĐXK",0.3,0)+IF(E1091="PĐXK",0.2,0)+IF(E1091="TB ĐD",0.3,0)+IF(E1091="PB ĐD",0.2,0)+IF(E1091="ĐT ĐTQ",0.3,0)+IF(E1091="ĐP ĐTQ",0.2,0)</f>
        <v>0.2</v>
      </c>
      <c r="H1091" s="1" t="str">
        <f t="shared" si="35"/>
        <v>----</v>
      </c>
    </row>
    <row r="1092" spans="1:8" ht="18.75" x14ac:dyDescent="0.3">
      <c r="A1092" s="11">
        <v>1088</v>
      </c>
      <c r="B1092" s="22" t="s">
        <v>3004</v>
      </c>
      <c r="C1092" s="140">
        <v>101120301</v>
      </c>
      <c r="D1092" s="141" t="s">
        <v>103</v>
      </c>
      <c r="E1092" s="141" t="s">
        <v>564</v>
      </c>
      <c r="F1092" s="11">
        <f t="shared" si="36"/>
        <v>0.3</v>
      </c>
      <c r="H1092" s="1" t="str">
        <f t="shared" si="35"/>
        <v>----</v>
      </c>
    </row>
    <row r="1093" spans="1:8" ht="18.75" x14ac:dyDescent="0.3">
      <c r="A1093" s="11">
        <v>1089</v>
      </c>
      <c r="B1093" s="22" t="s">
        <v>578</v>
      </c>
      <c r="C1093" s="140">
        <v>101120310</v>
      </c>
      <c r="D1093" s="141" t="s">
        <v>103</v>
      </c>
      <c r="E1093" s="141" t="s">
        <v>563</v>
      </c>
      <c r="F1093" s="11">
        <f t="shared" si="36"/>
        <v>0.2</v>
      </c>
      <c r="H1093" s="1" t="str">
        <f t="shared" si="35"/>
        <v>----</v>
      </c>
    </row>
    <row r="1094" spans="1:8" ht="18.75" x14ac:dyDescent="0.3">
      <c r="A1094" s="11">
        <v>1090</v>
      </c>
      <c r="B1094" s="144" t="s">
        <v>579</v>
      </c>
      <c r="C1094" s="196">
        <v>101120375</v>
      </c>
      <c r="D1094" s="145" t="s">
        <v>345</v>
      </c>
      <c r="E1094" s="145" t="s">
        <v>564</v>
      </c>
      <c r="F1094" s="11">
        <f t="shared" si="36"/>
        <v>0.3</v>
      </c>
      <c r="H1094" s="1" t="str">
        <f t="shared" si="35"/>
        <v>----</v>
      </c>
    </row>
    <row r="1095" spans="1:8" ht="18.75" x14ac:dyDescent="0.3">
      <c r="A1095" s="11">
        <v>1091</v>
      </c>
      <c r="B1095" s="22" t="s">
        <v>580</v>
      </c>
      <c r="C1095" s="140">
        <v>101120379</v>
      </c>
      <c r="D1095" s="141" t="s">
        <v>345</v>
      </c>
      <c r="E1095" s="141" t="s">
        <v>563</v>
      </c>
      <c r="F1095" s="11">
        <f t="shared" si="36"/>
        <v>0.2</v>
      </c>
      <c r="H1095" s="1" t="str">
        <f t="shared" si="35"/>
        <v>----</v>
      </c>
    </row>
    <row r="1096" spans="1:8" ht="18.75" x14ac:dyDescent="0.3">
      <c r="A1096" s="11">
        <v>1092</v>
      </c>
      <c r="B1096" s="27" t="s">
        <v>3005</v>
      </c>
      <c r="C1096" s="197">
        <v>101130057</v>
      </c>
      <c r="D1096" s="148" t="s">
        <v>157</v>
      </c>
      <c r="E1096" s="141" t="s">
        <v>564</v>
      </c>
      <c r="F1096" s="11">
        <f t="shared" si="36"/>
        <v>0.3</v>
      </c>
      <c r="H1096" s="1" t="str">
        <f t="shared" si="35"/>
        <v>----</v>
      </c>
    </row>
    <row r="1097" spans="1:8" ht="18.75" x14ac:dyDescent="0.3">
      <c r="A1097" s="11">
        <v>1093</v>
      </c>
      <c r="B1097" s="149" t="s">
        <v>3006</v>
      </c>
      <c r="C1097" s="197">
        <v>101130062</v>
      </c>
      <c r="D1097" s="148" t="s">
        <v>157</v>
      </c>
      <c r="E1097" s="141" t="s">
        <v>563</v>
      </c>
      <c r="F1097" s="11">
        <f t="shared" si="36"/>
        <v>0.2</v>
      </c>
      <c r="H1097" s="1" t="str">
        <f t="shared" si="35"/>
        <v>----</v>
      </c>
    </row>
    <row r="1098" spans="1:8" ht="18.75" x14ac:dyDescent="0.3">
      <c r="A1098" s="11">
        <v>1094</v>
      </c>
      <c r="B1098" s="149" t="s">
        <v>3007</v>
      </c>
      <c r="C1098" s="197">
        <v>101130039</v>
      </c>
      <c r="D1098" s="148" t="s">
        <v>157</v>
      </c>
      <c r="E1098" s="141" t="s">
        <v>563</v>
      </c>
      <c r="F1098" s="11">
        <f t="shared" si="36"/>
        <v>0.2</v>
      </c>
      <c r="H1098" s="1" t="str">
        <f t="shared" si="35"/>
        <v>----</v>
      </c>
    </row>
    <row r="1099" spans="1:8" ht="18.75" x14ac:dyDescent="0.3">
      <c r="A1099" s="11">
        <v>1095</v>
      </c>
      <c r="B1099" s="27" t="s">
        <v>3008</v>
      </c>
      <c r="C1099" s="197">
        <v>101130106</v>
      </c>
      <c r="D1099" s="148" t="s">
        <v>393</v>
      </c>
      <c r="E1099" s="141" t="s">
        <v>564</v>
      </c>
      <c r="F1099" s="11">
        <f t="shared" si="36"/>
        <v>0.3</v>
      </c>
      <c r="H1099" s="1" t="str">
        <f t="shared" si="35"/>
        <v>----</v>
      </c>
    </row>
    <row r="1100" spans="1:8" ht="18.75" x14ac:dyDescent="0.3">
      <c r="A1100" s="11">
        <v>1096</v>
      </c>
      <c r="B1100" s="27" t="s">
        <v>3009</v>
      </c>
      <c r="C1100" s="197">
        <v>101130086</v>
      </c>
      <c r="D1100" s="148" t="s">
        <v>393</v>
      </c>
      <c r="E1100" s="141" t="s">
        <v>563</v>
      </c>
      <c r="F1100" s="11">
        <f t="shared" si="36"/>
        <v>0.2</v>
      </c>
      <c r="H1100" s="1" t="str">
        <f t="shared" si="35"/>
        <v>----</v>
      </c>
    </row>
    <row r="1101" spans="1:8" ht="18.75" x14ac:dyDescent="0.3">
      <c r="A1101" s="11">
        <v>1097</v>
      </c>
      <c r="B1101" s="27" t="s">
        <v>3010</v>
      </c>
      <c r="C1101" s="197">
        <v>101130100</v>
      </c>
      <c r="D1101" s="148" t="s">
        <v>393</v>
      </c>
      <c r="E1101" s="141" t="s">
        <v>563</v>
      </c>
      <c r="F1101" s="11">
        <f t="shared" si="36"/>
        <v>0.2</v>
      </c>
      <c r="H1101" s="1" t="str">
        <f t="shared" si="35"/>
        <v>----</v>
      </c>
    </row>
    <row r="1102" spans="1:8" ht="18.75" x14ac:dyDescent="0.3">
      <c r="A1102" s="11">
        <v>1098</v>
      </c>
      <c r="B1102" s="33" t="s">
        <v>3011</v>
      </c>
      <c r="C1102" s="186">
        <v>101130152</v>
      </c>
      <c r="D1102" s="148" t="s">
        <v>62</v>
      </c>
      <c r="E1102" s="141" t="s">
        <v>564</v>
      </c>
      <c r="F1102" s="11">
        <f t="shared" si="36"/>
        <v>0.3</v>
      </c>
      <c r="H1102" s="1" t="str">
        <f t="shared" si="35"/>
        <v>----</v>
      </c>
    </row>
    <row r="1103" spans="1:8" ht="18.75" x14ac:dyDescent="0.3">
      <c r="A1103" s="11">
        <v>1099</v>
      </c>
      <c r="B1103" s="33" t="s">
        <v>3012</v>
      </c>
      <c r="C1103" s="186">
        <v>101130180</v>
      </c>
      <c r="D1103" s="148" t="s">
        <v>62</v>
      </c>
      <c r="E1103" s="141" t="s">
        <v>563</v>
      </c>
      <c r="F1103" s="11">
        <f t="shared" si="36"/>
        <v>0.2</v>
      </c>
      <c r="H1103" s="1" t="str">
        <f t="shared" si="35"/>
        <v>----</v>
      </c>
    </row>
    <row r="1104" spans="1:8" ht="18.75" x14ac:dyDescent="0.3">
      <c r="A1104" s="11">
        <v>1100</v>
      </c>
      <c r="B1104" s="33" t="s">
        <v>3013</v>
      </c>
      <c r="C1104" s="186">
        <v>101130167</v>
      </c>
      <c r="D1104" s="148" t="s">
        <v>62</v>
      </c>
      <c r="E1104" s="141" t="s">
        <v>563</v>
      </c>
      <c r="F1104" s="11">
        <f t="shared" si="36"/>
        <v>0.2</v>
      </c>
      <c r="H1104" s="1" t="str">
        <f t="shared" si="35"/>
        <v>----</v>
      </c>
    </row>
    <row r="1105" spans="1:8" ht="18.75" x14ac:dyDescent="0.3">
      <c r="A1105" s="11">
        <v>1101</v>
      </c>
      <c r="B1105" s="27" t="s">
        <v>3014</v>
      </c>
      <c r="C1105" s="197">
        <v>101130222</v>
      </c>
      <c r="D1105" s="148" t="s">
        <v>263</v>
      </c>
      <c r="E1105" s="141" t="s">
        <v>564</v>
      </c>
      <c r="F1105" s="11">
        <f t="shared" si="36"/>
        <v>0.3</v>
      </c>
      <c r="H1105" s="1" t="str">
        <f t="shared" si="35"/>
        <v>----</v>
      </c>
    </row>
    <row r="1106" spans="1:8" ht="18.75" x14ac:dyDescent="0.3">
      <c r="A1106" s="11">
        <v>1102</v>
      </c>
      <c r="B1106" s="27" t="s">
        <v>3015</v>
      </c>
      <c r="C1106" s="197">
        <v>101130212</v>
      </c>
      <c r="D1106" s="148" t="s">
        <v>263</v>
      </c>
      <c r="E1106" s="141" t="s">
        <v>563</v>
      </c>
      <c r="F1106" s="11">
        <f t="shared" si="36"/>
        <v>0.2</v>
      </c>
      <c r="H1106" s="1" t="str">
        <f t="shared" si="35"/>
        <v>----</v>
      </c>
    </row>
    <row r="1107" spans="1:8" ht="18.75" x14ac:dyDescent="0.3">
      <c r="A1107" s="11">
        <v>1103</v>
      </c>
      <c r="B1107" s="150" t="s">
        <v>3016</v>
      </c>
      <c r="C1107" s="197">
        <v>101130218</v>
      </c>
      <c r="D1107" s="148" t="s">
        <v>263</v>
      </c>
      <c r="E1107" s="141" t="s">
        <v>563</v>
      </c>
      <c r="F1107" s="11">
        <f t="shared" si="36"/>
        <v>0.2</v>
      </c>
      <c r="H1107" s="1" t="str">
        <f t="shared" si="35"/>
        <v>----</v>
      </c>
    </row>
    <row r="1108" spans="1:8" ht="18.75" x14ac:dyDescent="0.3">
      <c r="A1108" s="11">
        <v>1104</v>
      </c>
      <c r="B1108" s="151" t="s">
        <v>3017</v>
      </c>
      <c r="C1108" s="197">
        <v>101140010</v>
      </c>
      <c r="D1108" s="148" t="s">
        <v>1739</v>
      </c>
      <c r="E1108" s="141" t="s">
        <v>564</v>
      </c>
      <c r="F1108" s="11">
        <f t="shared" si="36"/>
        <v>0.3</v>
      </c>
      <c r="H1108" s="1" t="str">
        <f t="shared" si="35"/>
        <v>----</v>
      </c>
    </row>
    <row r="1109" spans="1:8" ht="18.75" x14ac:dyDescent="0.3">
      <c r="A1109" s="11">
        <v>1105</v>
      </c>
      <c r="B1109" s="151" t="s">
        <v>1779</v>
      </c>
      <c r="C1109" s="197">
        <v>101140025</v>
      </c>
      <c r="D1109" s="148" t="s">
        <v>1739</v>
      </c>
      <c r="E1109" s="141" t="s">
        <v>563</v>
      </c>
      <c r="F1109" s="11">
        <f t="shared" si="36"/>
        <v>0.2</v>
      </c>
      <c r="H1109" s="1" t="str">
        <f t="shared" si="35"/>
        <v>----</v>
      </c>
    </row>
    <row r="1110" spans="1:8" ht="18.75" x14ac:dyDescent="0.3">
      <c r="A1110" s="11">
        <v>1106</v>
      </c>
      <c r="B1110" s="151" t="s">
        <v>3018</v>
      </c>
      <c r="C1110" s="197">
        <v>101140034</v>
      </c>
      <c r="D1110" s="148" t="s">
        <v>1739</v>
      </c>
      <c r="E1110" s="141" t="s">
        <v>563</v>
      </c>
      <c r="F1110" s="11">
        <f t="shared" si="36"/>
        <v>0.2</v>
      </c>
      <c r="H1110" s="1" t="str">
        <f t="shared" si="35"/>
        <v>----</v>
      </c>
    </row>
    <row r="1111" spans="1:8" ht="18.75" x14ac:dyDescent="0.3">
      <c r="A1111" s="11">
        <v>1107</v>
      </c>
      <c r="B1111" s="151" t="s">
        <v>1404</v>
      </c>
      <c r="C1111" s="197">
        <v>101140126</v>
      </c>
      <c r="D1111" s="148" t="s">
        <v>2574</v>
      </c>
      <c r="E1111" s="141" t="s">
        <v>564</v>
      </c>
      <c r="F1111" s="11">
        <f t="shared" si="36"/>
        <v>0.3</v>
      </c>
      <c r="H1111" s="1" t="str">
        <f t="shared" si="35"/>
        <v>----</v>
      </c>
    </row>
    <row r="1112" spans="1:8" ht="18.75" x14ac:dyDescent="0.3">
      <c r="A1112" s="11">
        <v>1108</v>
      </c>
      <c r="B1112" s="151" t="s">
        <v>3019</v>
      </c>
      <c r="C1112" s="197">
        <v>101140113</v>
      </c>
      <c r="D1112" s="148" t="s">
        <v>2574</v>
      </c>
      <c r="E1112" s="141" t="s">
        <v>563</v>
      </c>
      <c r="F1112" s="11">
        <f t="shared" si="36"/>
        <v>0.2</v>
      </c>
      <c r="H1112" s="1" t="str">
        <f t="shared" si="35"/>
        <v>----</v>
      </c>
    </row>
    <row r="1113" spans="1:8" ht="18.75" x14ac:dyDescent="0.3">
      <c r="A1113" s="11">
        <v>1109</v>
      </c>
      <c r="B1113" s="32" t="s">
        <v>1734</v>
      </c>
      <c r="C1113" s="197">
        <v>101140156</v>
      </c>
      <c r="D1113" s="148" t="s">
        <v>1731</v>
      </c>
      <c r="E1113" s="141" t="s">
        <v>564</v>
      </c>
      <c r="F1113" s="11">
        <f t="shared" si="36"/>
        <v>0.3</v>
      </c>
      <c r="H1113" s="1" t="str">
        <f t="shared" si="35"/>
        <v>----</v>
      </c>
    </row>
    <row r="1114" spans="1:8" ht="18.75" x14ac:dyDescent="0.3">
      <c r="A1114" s="11">
        <v>1110</v>
      </c>
      <c r="B1114" s="151" t="s">
        <v>3020</v>
      </c>
      <c r="C1114" s="197">
        <v>101140169</v>
      </c>
      <c r="D1114" s="148" t="s">
        <v>1731</v>
      </c>
      <c r="E1114" s="141" t="s">
        <v>563</v>
      </c>
      <c r="F1114" s="11">
        <f t="shared" si="36"/>
        <v>0.2</v>
      </c>
      <c r="H1114" s="1" t="str">
        <f t="shared" si="35"/>
        <v>----</v>
      </c>
    </row>
    <row r="1115" spans="1:8" ht="18.75" x14ac:dyDescent="0.3">
      <c r="A1115" s="11">
        <v>1111</v>
      </c>
      <c r="B1115" s="151" t="s">
        <v>1740</v>
      </c>
      <c r="C1115" s="197">
        <v>101140173</v>
      </c>
      <c r="D1115" s="152" t="s">
        <v>1733</v>
      </c>
      <c r="E1115" s="141" t="s">
        <v>564</v>
      </c>
      <c r="F1115" s="11">
        <f t="shared" si="36"/>
        <v>0.3</v>
      </c>
      <c r="H1115" s="1" t="str">
        <f t="shared" si="35"/>
        <v>----</v>
      </c>
    </row>
    <row r="1116" spans="1:8" ht="18.75" x14ac:dyDescent="0.3">
      <c r="A1116" s="11">
        <v>1112</v>
      </c>
      <c r="B1116" s="151" t="s">
        <v>3021</v>
      </c>
      <c r="C1116" s="197">
        <v>101140179</v>
      </c>
      <c r="D1116" s="152" t="s">
        <v>1733</v>
      </c>
      <c r="E1116" s="141" t="s">
        <v>563</v>
      </c>
      <c r="F1116" s="11">
        <f t="shared" si="36"/>
        <v>0.2</v>
      </c>
      <c r="H1116" s="1" t="str">
        <f t="shared" si="35"/>
        <v>----</v>
      </c>
    </row>
    <row r="1117" spans="1:8" ht="18.75" x14ac:dyDescent="0.3">
      <c r="A1117" s="11">
        <v>1113</v>
      </c>
      <c r="B1117" s="153" t="s">
        <v>1778</v>
      </c>
      <c r="C1117" s="198">
        <v>101140182</v>
      </c>
      <c r="D1117" s="154" t="s">
        <v>1733</v>
      </c>
      <c r="E1117" s="155" t="s">
        <v>563</v>
      </c>
      <c r="F1117" s="11">
        <f t="shared" si="36"/>
        <v>0.2</v>
      </c>
      <c r="H1117" s="1" t="str">
        <f t="shared" si="35"/>
        <v>----</v>
      </c>
    </row>
    <row r="1118" spans="1:8" ht="18.75" x14ac:dyDescent="0.3">
      <c r="A1118" s="11">
        <v>1114</v>
      </c>
      <c r="B1118" s="158" t="s">
        <v>2978</v>
      </c>
      <c r="C1118" s="159">
        <v>107461101120</v>
      </c>
      <c r="D1118" s="160" t="s">
        <v>3022</v>
      </c>
      <c r="E1118" s="11" t="s">
        <v>489</v>
      </c>
      <c r="F1118" s="11">
        <f t="shared" si="36"/>
        <v>0.3</v>
      </c>
      <c r="H1118" s="1" t="str">
        <f t="shared" si="35"/>
        <v>----</v>
      </c>
    </row>
    <row r="1119" spans="1:8" ht="18.75" x14ac:dyDescent="0.3">
      <c r="A1119" s="11">
        <v>1115</v>
      </c>
      <c r="B1119" s="158" t="s">
        <v>3023</v>
      </c>
      <c r="C1119" s="159">
        <v>107161101163</v>
      </c>
      <c r="D1119" s="69" t="s">
        <v>34</v>
      </c>
      <c r="E1119" s="11" t="s">
        <v>489</v>
      </c>
      <c r="F1119" s="11">
        <f t="shared" si="36"/>
        <v>0.3</v>
      </c>
      <c r="H1119" s="1" t="str">
        <f t="shared" si="35"/>
        <v>----</v>
      </c>
    </row>
    <row r="1120" spans="1:8" ht="18.75" x14ac:dyDescent="0.3">
      <c r="A1120" s="11">
        <v>1116</v>
      </c>
      <c r="B1120" s="12" t="s">
        <v>3024</v>
      </c>
      <c r="C1120" s="15">
        <v>107162101104</v>
      </c>
      <c r="D1120" s="161" t="s">
        <v>28</v>
      </c>
      <c r="E1120" s="11" t="s">
        <v>489</v>
      </c>
      <c r="F1120" s="11">
        <f t="shared" si="36"/>
        <v>0.3</v>
      </c>
      <c r="H1120" s="1" t="str">
        <f t="shared" si="35"/>
        <v>----</v>
      </c>
    </row>
    <row r="1121" spans="1:8" ht="18.75" x14ac:dyDescent="0.3">
      <c r="A1121" s="11">
        <v>1117</v>
      </c>
      <c r="B1121" s="158" t="s">
        <v>68</v>
      </c>
      <c r="C1121" s="159">
        <v>107461101142</v>
      </c>
      <c r="D1121" s="160" t="s">
        <v>3025</v>
      </c>
      <c r="E1121" s="11" t="s">
        <v>489</v>
      </c>
      <c r="F1121" s="11">
        <f t="shared" si="36"/>
        <v>0.3</v>
      </c>
      <c r="H1121" s="1" t="str">
        <f t="shared" si="35"/>
        <v>----</v>
      </c>
    </row>
    <row r="1122" spans="1:8" ht="18.75" x14ac:dyDescent="0.3">
      <c r="A1122" s="11">
        <v>1118</v>
      </c>
      <c r="B1122" s="162" t="s">
        <v>935</v>
      </c>
      <c r="C1122" s="99">
        <v>107751101163</v>
      </c>
      <c r="D1122" s="47" t="s">
        <v>25</v>
      </c>
      <c r="E1122" s="11" t="s">
        <v>489</v>
      </c>
      <c r="F1122" s="11">
        <f t="shared" si="36"/>
        <v>0.3</v>
      </c>
      <c r="H1122" s="1" t="str">
        <f t="shared" si="35"/>
        <v>----</v>
      </c>
    </row>
    <row r="1123" spans="1:8" ht="18.75" x14ac:dyDescent="0.3">
      <c r="A1123" s="11">
        <v>1119</v>
      </c>
      <c r="B1123" s="158" t="s">
        <v>349</v>
      </c>
      <c r="C1123" s="159">
        <v>107261101126</v>
      </c>
      <c r="D1123" s="160" t="s">
        <v>133</v>
      </c>
      <c r="E1123" s="11" t="s">
        <v>489</v>
      </c>
      <c r="F1123" s="11">
        <f t="shared" si="36"/>
        <v>0.3</v>
      </c>
      <c r="H1123" s="1" t="str">
        <f t="shared" si="35"/>
        <v>----</v>
      </c>
    </row>
    <row r="1124" spans="1:8" ht="18.75" x14ac:dyDescent="0.3">
      <c r="A1124" s="11">
        <v>1120</v>
      </c>
      <c r="B1124" s="12" t="s">
        <v>3026</v>
      </c>
      <c r="C1124" s="15">
        <v>107110241</v>
      </c>
      <c r="D1124" s="160" t="s">
        <v>162</v>
      </c>
      <c r="E1124" s="11" t="s">
        <v>489</v>
      </c>
      <c r="F1124" s="11">
        <f t="shared" si="36"/>
        <v>0.3</v>
      </c>
      <c r="H1124" s="1" t="str">
        <f t="shared" si="35"/>
        <v>----</v>
      </c>
    </row>
    <row r="1125" spans="1:8" ht="18.75" x14ac:dyDescent="0.3">
      <c r="A1125" s="11">
        <v>1121</v>
      </c>
      <c r="B1125" s="158" t="s">
        <v>3027</v>
      </c>
      <c r="C1125" s="159">
        <v>107110285</v>
      </c>
      <c r="D1125" s="161" t="s">
        <v>132</v>
      </c>
      <c r="E1125" s="11" t="s">
        <v>489</v>
      </c>
      <c r="F1125" s="11">
        <f t="shared" si="36"/>
        <v>0.3</v>
      </c>
      <c r="H1125" s="1" t="str">
        <f t="shared" si="35"/>
        <v>----</v>
      </c>
    </row>
    <row r="1126" spans="1:8" ht="18.75" x14ac:dyDescent="0.3">
      <c r="A1126" s="11">
        <v>1122</v>
      </c>
      <c r="B1126" s="12" t="s">
        <v>883</v>
      </c>
      <c r="C1126" s="15">
        <v>107110196</v>
      </c>
      <c r="D1126" s="161" t="s">
        <v>3028</v>
      </c>
      <c r="E1126" s="11" t="s">
        <v>489</v>
      </c>
      <c r="F1126" s="11">
        <f t="shared" si="36"/>
        <v>0.3</v>
      </c>
      <c r="H1126" s="1" t="str">
        <f t="shared" si="35"/>
        <v>----</v>
      </c>
    </row>
    <row r="1127" spans="1:8" ht="18.75" x14ac:dyDescent="0.3">
      <c r="A1127" s="11">
        <v>1123</v>
      </c>
      <c r="B1127" s="12" t="s">
        <v>2099</v>
      </c>
      <c r="C1127" s="15">
        <v>107110179</v>
      </c>
      <c r="D1127" s="161" t="s">
        <v>3029</v>
      </c>
      <c r="E1127" s="11" t="s">
        <v>489</v>
      </c>
      <c r="F1127" s="11">
        <f t="shared" si="36"/>
        <v>0.3</v>
      </c>
      <c r="H1127" s="1" t="str">
        <f t="shared" si="35"/>
        <v>----</v>
      </c>
    </row>
    <row r="1128" spans="1:8" ht="18.75" x14ac:dyDescent="0.3">
      <c r="A1128" s="11">
        <v>1124</v>
      </c>
      <c r="B1128" s="158" t="s">
        <v>1988</v>
      </c>
      <c r="C1128" s="159">
        <v>107110339</v>
      </c>
      <c r="D1128" s="163" t="s">
        <v>66</v>
      </c>
      <c r="E1128" s="11" t="s">
        <v>489</v>
      </c>
      <c r="F1128" s="11">
        <f t="shared" si="36"/>
        <v>0.3</v>
      </c>
      <c r="H1128" s="1" t="str">
        <f t="shared" si="35"/>
        <v>----</v>
      </c>
    </row>
    <row r="1129" spans="1:8" ht="18.75" x14ac:dyDescent="0.3">
      <c r="A1129" s="11">
        <v>1125</v>
      </c>
      <c r="B1129" s="12" t="s">
        <v>3030</v>
      </c>
      <c r="C1129" s="15">
        <v>107110378</v>
      </c>
      <c r="D1129" s="11" t="s">
        <v>112</v>
      </c>
      <c r="E1129" s="11" t="s">
        <v>489</v>
      </c>
      <c r="F1129" s="11">
        <f t="shared" si="36"/>
        <v>0.3</v>
      </c>
      <c r="H1129" s="1" t="str">
        <f t="shared" si="35"/>
        <v>----</v>
      </c>
    </row>
    <row r="1130" spans="1:8" ht="18.75" x14ac:dyDescent="0.3">
      <c r="A1130" s="11">
        <v>1126</v>
      </c>
      <c r="B1130" s="164" t="s">
        <v>2944</v>
      </c>
      <c r="C1130" s="199">
        <v>107120078</v>
      </c>
      <c r="D1130" s="165" t="s">
        <v>2945</v>
      </c>
      <c r="E1130" s="11" t="s">
        <v>489</v>
      </c>
      <c r="F1130" s="11">
        <f t="shared" si="36"/>
        <v>0.3</v>
      </c>
      <c r="H1130" s="1" t="str">
        <f t="shared" si="35"/>
        <v>----</v>
      </c>
    </row>
    <row r="1131" spans="1:8" ht="18.75" x14ac:dyDescent="0.3">
      <c r="A1131" s="11">
        <v>1127</v>
      </c>
      <c r="B1131" s="12" t="s">
        <v>3031</v>
      </c>
      <c r="C1131" s="15">
        <v>107120172</v>
      </c>
      <c r="D1131" s="160" t="s">
        <v>29</v>
      </c>
      <c r="E1131" s="11" t="s">
        <v>489</v>
      </c>
      <c r="F1131" s="11">
        <f t="shared" si="36"/>
        <v>0.3</v>
      </c>
      <c r="H1131" s="1" t="str">
        <f t="shared" si="35"/>
        <v>----</v>
      </c>
    </row>
    <row r="1132" spans="1:8" ht="18.75" x14ac:dyDescent="0.3">
      <c r="A1132" s="11">
        <v>1128</v>
      </c>
      <c r="B1132" s="12" t="s">
        <v>1696</v>
      </c>
      <c r="C1132" s="15">
        <v>107120193</v>
      </c>
      <c r="D1132" s="69" t="s">
        <v>36</v>
      </c>
      <c r="E1132" s="11" t="s">
        <v>489</v>
      </c>
      <c r="F1132" s="11">
        <f t="shared" si="36"/>
        <v>0.3</v>
      </c>
      <c r="H1132" s="1" t="str">
        <f t="shared" si="35"/>
        <v>----</v>
      </c>
    </row>
    <row r="1133" spans="1:8" ht="18.75" x14ac:dyDescent="0.3">
      <c r="A1133" s="11">
        <v>1129</v>
      </c>
      <c r="B1133" s="12" t="s">
        <v>3032</v>
      </c>
      <c r="C1133" s="15">
        <v>107120275</v>
      </c>
      <c r="D1133" s="160" t="s">
        <v>77</v>
      </c>
      <c r="E1133" s="11" t="s">
        <v>489</v>
      </c>
      <c r="F1133" s="11">
        <f t="shared" si="36"/>
        <v>0.3</v>
      </c>
      <c r="H1133" s="1" t="str">
        <f t="shared" si="35"/>
        <v>----</v>
      </c>
    </row>
    <row r="1134" spans="1:8" ht="18.75" x14ac:dyDescent="0.3">
      <c r="A1134" s="11">
        <v>1130</v>
      </c>
      <c r="B1134" s="12" t="s">
        <v>3033</v>
      </c>
      <c r="C1134" s="15">
        <v>107130010</v>
      </c>
      <c r="D1134" s="161" t="s">
        <v>3034</v>
      </c>
      <c r="E1134" s="11" t="s">
        <v>489</v>
      </c>
      <c r="F1134" s="11">
        <f t="shared" si="36"/>
        <v>0.3</v>
      </c>
      <c r="H1134" s="1" t="str">
        <f t="shared" si="35"/>
        <v>----</v>
      </c>
    </row>
    <row r="1135" spans="1:8" ht="18.75" x14ac:dyDescent="0.3">
      <c r="A1135" s="11">
        <v>1131</v>
      </c>
      <c r="B1135" s="12" t="s">
        <v>1259</v>
      </c>
      <c r="C1135" s="15">
        <v>107130064</v>
      </c>
      <c r="D1135" s="166" t="s">
        <v>302</v>
      </c>
      <c r="E1135" s="11" t="s">
        <v>489</v>
      </c>
      <c r="F1135" s="11">
        <f t="shared" si="36"/>
        <v>0.3</v>
      </c>
      <c r="H1135" s="1" t="str">
        <f t="shared" si="35"/>
        <v>----</v>
      </c>
    </row>
    <row r="1136" spans="1:8" ht="18.75" x14ac:dyDescent="0.3">
      <c r="A1136" s="11">
        <v>1132</v>
      </c>
      <c r="B1136" s="12" t="s">
        <v>3035</v>
      </c>
      <c r="C1136" s="15">
        <v>107130098</v>
      </c>
      <c r="D1136" s="166" t="s">
        <v>289</v>
      </c>
      <c r="E1136" s="11" t="s">
        <v>489</v>
      </c>
      <c r="F1136" s="11">
        <f t="shared" si="36"/>
        <v>0.3</v>
      </c>
      <c r="H1136" s="1" t="str">
        <f t="shared" si="35"/>
        <v>----</v>
      </c>
    </row>
    <row r="1137" spans="1:8" ht="18.75" x14ac:dyDescent="0.3">
      <c r="A1137" s="11">
        <v>1133</v>
      </c>
      <c r="B1137" s="12" t="s">
        <v>2090</v>
      </c>
      <c r="C1137" s="15">
        <v>107130103</v>
      </c>
      <c r="D1137" s="166" t="s">
        <v>289</v>
      </c>
      <c r="E1137" s="11" t="s">
        <v>489</v>
      </c>
      <c r="F1137" s="11">
        <f t="shared" si="36"/>
        <v>0.3</v>
      </c>
      <c r="H1137" s="1" t="str">
        <f t="shared" ref="H1137:H1200" si="37">IF(C1137=C1138,"Trùng","----")</f>
        <v>----</v>
      </c>
    </row>
    <row r="1138" spans="1:8" ht="18.75" x14ac:dyDescent="0.3">
      <c r="A1138" s="11">
        <v>1134</v>
      </c>
      <c r="B1138" s="12" t="s">
        <v>1987</v>
      </c>
      <c r="C1138" s="15">
        <v>107130144</v>
      </c>
      <c r="D1138" s="161" t="s">
        <v>125</v>
      </c>
      <c r="E1138" s="11" t="s">
        <v>489</v>
      </c>
      <c r="F1138" s="11">
        <f t="shared" si="36"/>
        <v>0.3</v>
      </c>
      <c r="H1138" s="1" t="str">
        <f t="shared" si="37"/>
        <v>----</v>
      </c>
    </row>
    <row r="1139" spans="1:8" ht="18.75" x14ac:dyDescent="0.3">
      <c r="A1139" s="11">
        <v>1135</v>
      </c>
      <c r="B1139" s="12" t="s">
        <v>3036</v>
      </c>
      <c r="C1139" s="15">
        <v>107130229</v>
      </c>
      <c r="D1139" s="69" t="s">
        <v>328</v>
      </c>
      <c r="E1139" s="11" t="s">
        <v>489</v>
      </c>
      <c r="F1139" s="11">
        <f t="shared" si="36"/>
        <v>0.3</v>
      </c>
      <c r="H1139" s="1" t="str">
        <f t="shared" si="37"/>
        <v>----</v>
      </c>
    </row>
    <row r="1140" spans="1:8" ht="18.75" x14ac:dyDescent="0.3">
      <c r="A1140" s="11">
        <v>1136</v>
      </c>
      <c r="B1140" s="12" t="s">
        <v>3037</v>
      </c>
      <c r="C1140" s="15">
        <v>107140027</v>
      </c>
      <c r="D1140" s="167" t="s">
        <v>3038</v>
      </c>
      <c r="E1140" s="11" t="s">
        <v>489</v>
      </c>
      <c r="F1140" s="11">
        <f t="shared" si="36"/>
        <v>0.3</v>
      </c>
      <c r="H1140" s="1" t="str">
        <f t="shared" si="37"/>
        <v>----</v>
      </c>
    </row>
    <row r="1141" spans="1:8" ht="18.75" x14ac:dyDescent="0.3">
      <c r="A1141" s="11">
        <v>1137</v>
      </c>
      <c r="B1141" s="12" t="s">
        <v>3039</v>
      </c>
      <c r="C1141" s="15">
        <v>107140059</v>
      </c>
      <c r="D1141" s="161" t="s">
        <v>2028</v>
      </c>
      <c r="E1141" s="11" t="s">
        <v>489</v>
      </c>
      <c r="F1141" s="11">
        <f t="shared" si="36"/>
        <v>0.3</v>
      </c>
      <c r="H1141" s="1" t="str">
        <f t="shared" si="37"/>
        <v>----</v>
      </c>
    </row>
    <row r="1142" spans="1:8" ht="18.75" x14ac:dyDescent="0.3">
      <c r="A1142" s="11">
        <v>1138</v>
      </c>
      <c r="B1142" s="12" t="s">
        <v>294</v>
      </c>
      <c r="C1142" s="15">
        <v>107140162</v>
      </c>
      <c r="D1142" s="161" t="s">
        <v>1998</v>
      </c>
      <c r="E1142" s="11" t="s">
        <v>489</v>
      </c>
      <c r="F1142" s="11">
        <f t="shared" si="36"/>
        <v>0.3</v>
      </c>
      <c r="H1142" s="1" t="str">
        <f t="shared" si="37"/>
        <v>----</v>
      </c>
    </row>
    <row r="1143" spans="1:8" ht="18.75" x14ac:dyDescent="0.3">
      <c r="A1143" s="11">
        <v>1139</v>
      </c>
      <c r="B1143" s="12" t="s">
        <v>3040</v>
      </c>
      <c r="C1143" s="15">
        <v>107140195</v>
      </c>
      <c r="D1143" s="167" t="s">
        <v>1991</v>
      </c>
      <c r="E1143" s="11" t="s">
        <v>489</v>
      </c>
      <c r="F1143" s="11">
        <f t="shared" si="36"/>
        <v>0.3</v>
      </c>
      <c r="H1143" s="1" t="str">
        <f t="shared" si="37"/>
        <v>----</v>
      </c>
    </row>
    <row r="1144" spans="1:8" ht="18.75" x14ac:dyDescent="0.3">
      <c r="A1144" s="11">
        <v>1140</v>
      </c>
      <c r="B1144" s="12" t="s">
        <v>2078</v>
      </c>
      <c r="C1144" s="15">
        <v>107140279</v>
      </c>
      <c r="D1144" s="160" t="s">
        <v>2000</v>
      </c>
      <c r="E1144" s="11" t="s">
        <v>489</v>
      </c>
      <c r="F1144" s="11">
        <f t="shared" si="36"/>
        <v>0.3</v>
      </c>
      <c r="H1144" s="1" t="str">
        <f t="shared" si="37"/>
        <v>----</v>
      </c>
    </row>
    <row r="1145" spans="1:8" ht="18.75" x14ac:dyDescent="0.3">
      <c r="A1145" s="11">
        <v>1141</v>
      </c>
      <c r="B1145" s="158" t="s">
        <v>3041</v>
      </c>
      <c r="C1145" s="159">
        <v>107161101113</v>
      </c>
      <c r="D1145" s="69" t="s">
        <v>34</v>
      </c>
      <c r="E1145" s="11" t="s">
        <v>563</v>
      </c>
      <c r="F1145" s="11">
        <f t="shared" si="36"/>
        <v>0.2</v>
      </c>
      <c r="H1145" s="1" t="str">
        <f t="shared" si="37"/>
        <v>----</v>
      </c>
    </row>
    <row r="1146" spans="1:8" ht="18.75" x14ac:dyDescent="0.3">
      <c r="A1146" s="11">
        <v>1142</v>
      </c>
      <c r="B1146" s="12" t="s">
        <v>198</v>
      </c>
      <c r="C1146" s="15">
        <v>107162101129</v>
      </c>
      <c r="D1146" s="161" t="s">
        <v>28</v>
      </c>
      <c r="E1146" s="11" t="s">
        <v>563</v>
      </c>
      <c r="F1146" s="11">
        <f t="shared" si="36"/>
        <v>0.2</v>
      </c>
      <c r="H1146" s="1" t="str">
        <f t="shared" si="37"/>
        <v>----</v>
      </c>
    </row>
    <row r="1147" spans="1:8" ht="18.75" x14ac:dyDescent="0.3">
      <c r="A1147" s="11">
        <v>1143</v>
      </c>
      <c r="B1147" s="162" t="s">
        <v>39</v>
      </c>
      <c r="C1147" s="99">
        <v>107751101137</v>
      </c>
      <c r="D1147" s="47" t="s">
        <v>25</v>
      </c>
      <c r="E1147" s="47" t="s">
        <v>563</v>
      </c>
      <c r="F1147" s="11">
        <f t="shared" si="36"/>
        <v>0.2</v>
      </c>
      <c r="H1147" s="1" t="str">
        <f t="shared" si="37"/>
        <v>----</v>
      </c>
    </row>
    <row r="1148" spans="1:8" ht="18.75" x14ac:dyDescent="0.3">
      <c r="A1148" s="11">
        <v>1144</v>
      </c>
      <c r="B1148" s="162" t="s">
        <v>234</v>
      </c>
      <c r="C1148" s="99">
        <v>107751101121</v>
      </c>
      <c r="D1148" s="47" t="s">
        <v>25</v>
      </c>
      <c r="E1148" s="47" t="s">
        <v>563</v>
      </c>
      <c r="F1148" s="11">
        <f t="shared" si="36"/>
        <v>0.2</v>
      </c>
      <c r="H1148" s="1" t="str">
        <f t="shared" si="37"/>
        <v>----</v>
      </c>
    </row>
    <row r="1149" spans="1:8" ht="18.75" x14ac:dyDescent="0.3">
      <c r="A1149" s="11">
        <v>1145</v>
      </c>
      <c r="B1149" s="158" t="s">
        <v>362</v>
      </c>
      <c r="C1149" s="159">
        <v>107261101171</v>
      </c>
      <c r="D1149" s="160" t="s">
        <v>133</v>
      </c>
      <c r="E1149" s="11" t="s">
        <v>563</v>
      </c>
      <c r="F1149" s="11">
        <f t="shared" si="36"/>
        <v>0.2</v>
      </c>
      <c r="H1149" s="1" t="str">
        <f t="shared" si="37"/>
        <v>----</v>
      </c>
    </row>
    <row r="1150" spans="1:8" ht="18.75" x14ac:dyDescent="0.3">
      <c r="A1150" s="11">
        <v>1146</v>
      </c>
      <c r="B1150" s="12" t="s">
        <v>286</v>
      </c>
      <c r="C1150" s="15">
        <v>107110233</v>
      </c>
      <c r="D1150" s="160" t="s">
        <v>162</v>
      </c>
      <c r="E1150" s="11" t="s">
        <v>563</v>
      </c>
      <c r="F1150" s="11">
        <f t="shared" si="36"/>
        <v>0.2</v>
      </c>
      <c r="H1150" s="1" t="str">
        <f t="shared" si="37"/>
        <v>----</v>
      </c>
    </row>
    <row r="1151" spans="1:8" ht="18.75" x14ac:dyDescent="0.3">
      <c r="A1151" s="11">
        <v>1147</v>
      </c>
      <c r="B1151" s="158" t="s">
        <v>293</v>
      </c>
      <c r="C1151" s="159">
        <v>107110279</v>
      </c>
      <c r="D1151" s="161" t="s">
        <v>132</v>
      </c>
      <c r="E1151" s="11" t="s">
        <v>563</v>
      </c>
      <c r="F1151" s="11">
        <f t="shared" si="36"/>
        <v>0.2</v>
      </c>
      <c r="H1151" s="1" t="str">
        <f t="shared" si="37"/>
        <v>----</v>
      </c>
    </row>
    <row r="1152" spans="1:8" ht="18.75" x14ac:dyDescent="0.3">
      <c r="A1152" s="11">
        <v>1148</v>
      </c>
      <c r="B1152" s="158" t="s">
        <v>913</v>
      </c>
      <c r="C1152" s="200">
        <v>107110364</v>
      </c>
      <c r="D1152" s="163" t="s">
        <v>66</v>
      </c>
      <c r="E1152" s="11" t="s">
        <v>563</v>
      </c>
      <c r="F1152" s="11">
        <f t="shared" si="36"/>
        <v>0.2</v>
      </c>
      <c r="H1152" s="1" t="str">
        <f t="shared" si="37"/>
        <v>----</v>
      </c>
    </row>
    <row r="1153" spans="1:10" ht="18.75" x14ac:dyDescent="0.3">
      <c r="A1153" s="11">
        <v>1149</v>
      </c>
      <c r="B1153" s="158" t="s">
        <v>250</v>
      </c>
      <c r="C1153" s="200">
        <v>107110365</v>
      </c>
      <c r="D1153" s="163" t="s">
        <v>66</v>
      </c>
      <c r="E1153" s="11" t="s">
        <v>563</v>
      </c>
      <c r="F1153" s="11">
        <f t="shared" si="36"/>
        <v>0.2</v>
      </c>
      <c r="H1153" s="1" t="str">
        <f t="shared" si="37"/>
        <v>----</v>
      </c>
    </row>
    <row r="1154" spans="1:10" ht="18.75" x14ac:dyDescent="0.3">
      <c r="A1154" s="11">
        <v>1150</v>
      </c>
      <c r="B1154" s="12" t="s">
        <v>3042</v>
      </c>
      <c r="C1154" s="15">
        <v>107110372</v>
      </c>
      <c r="D1154" s="11" t="s">
        <v>112</v>
      </c>
      <c r="E1154" s="11" t="s">
        <v>563</v>
      </c>
      <c r="F1154" s="11">
        <f t="shared" si="36"/>
        <v>0.2</v>
      </c>
      <c r="H1154" s="1" t="str">
        <f t="shared" si="37"/>
        <v>----</v>
      </c>
    </row>
    <row r="1155" spans="1:10" ht="18.75" x14ac:dyDescent="0.3">
      <c r="A1155" s="11">
        <v>1151</v>
      </c>
      <c r="B1155" s="164" t="s">
        <v>2948</v>
      </c>
      <c r="C1155" s="199">
        <v>107120073</v>
      </c>
      <c r="D1155" s="165" t="s">
        <v>2945</v>
      </c>
      <c r="E1155" s="165" t="s">
        <v>563</v>
      </c>
      <c r="F1155" s="11">
        <f t="shared" ref="F1155:F1218" si="38">IF(E1155="UV ĐT",0.3,0)+IF(E1155="UV HSV",0.3,0)+IF(E1155="PBT LCĐ",0.3,0)+IF(E1155="UV LCĐ",0.2,0)+IF(E1155="GK 0.3",0.3,0)+IF(E1155="GK 0.2",0.2,0)+IF(E1155="BT CĐ",0.3,0)+IF(E1155="PBT CĐ",0.2,0)+IF(E1155="LT", 0.3, 0)+IF(E1155="LP", 0.2,0)+IF(E1155="CN CLB",0.2,0)+IF(E1155="CN DĐ",0.2,0)+IF(E1155="TĐXK",0.3,0)+IF(E1155="PĐXK",0.2,0)+IF(E1155="TB ĐD",0.3,0)+IF(E1155="PB ĐD",0.2,0)+IF(E1155="ĐT ĐTQ",0.3,0)+IF(E1155="ĐP ĐTQ",0.2,0)</f>
        <v>0.2</v>
      </c>
      <c r="H1155" s="1" t="str">
        <f t="shared" si="37"/>
        <v>----</v>
      </c>
    </row>
    <row r="1156" spans="1:10" ht="18.75" x14ac:dyDescent="0.3">
      <c r="A1156" s="11">
        <v>1152</v>
      </c>
      <c r="B1156" s="164" t="s">
        <v>2947</v>
      </c>
      <c r="C1156" s="199">
        <v>107120089</v>
      </c>
      <c r="D1156" s="165" t="s">
        <v>2945</v>
      </c>
      <c r="E1156" s="165" t="s">
        <v>563</v>
      </c>
      <c r="F1156" s="11">
        <f t="shared" si="38"/>
        <v>0.2</v>
      </c>
      <c r="H1156" s="1" t="str">
        <f t="shared" si="37"/>
        <v>----</v>
      </c>
    </row>
    <row r="1157" spans="1:10" s="157" customFormat="1" ht="18.75" x14ac:dyDescent="0.3">
      <c r="A1157" s="11">
        <v>1153</v>
      </c>
      <c r="B1157" s="12" t="s">
        <v>2951</v>
      </c>
      <c r="C1157" s="15">
        <v>107120142</v>
      </c>
      <c r="D1157" s="160" t="s">
        <v>29</v>
      </c>
      <c r="E1157" s="11" t="s">
        <v>563</v>
      </c>
      <c r="F1157" s="11">
        <f t="shared" si="38"/>
        <v>0.2</v>
      </c>
      <c r="G1157" s="10"/>
      <c r="H1157" s="1" t="str">
        <f t="shared" si="37"/>
        <v>----</v>
      </c>
      <c r="I1157" s="4"/>
      <c r="J1157" s="156"/>
    </row>
    <row r="1158" spans="1:10" s="157" customFormat="1" ht="18.75" x14ac:dyDescent="0.3">
      <c r="A1158" s="11">
        <v>1154</v>
      </c>
      <c r="B1158" s="12" t="s">
        <v>3043</v>
      </c>
      <c r="C1158" s="15">
        <v>107120137</v>
      </c>
      <c r="D1158" s="160" t="s">
        <v>29</v>
      </c>
      <c r="E1158" s="11" t="s">
        <v>563</v>
      </c>
      <c r="F1158" s="11">
        <f t="shared" si="38"/>
        <v>0.2</v>
      </c>
      <c r="G1158" s="10"/>
      <c r="H1158" s="1" t="str">
        <f t="shared" si="37"/>
        <v>----</v>
      </c>
      <c r="I1158" s="4"/>
      <c r="J1158" s="156"/>
    </row>
    <row r="1159" spans="1:10" s="157" customFormat="1" ht="18.75" x14ac:dyDescent="0.3">
      <c r="A1159" s="11">
        <v>1155</v>
      </c>
      <c r="B1159" s="12" t="s">
        <v>3044</v>
      </c>
      <c r="C1159" s="15">
        <v>107120173</v>
      </c>
      <c r="D1159" s="160" t="s">
        <v>29</v>
      </c>
      <c r="E1159" s="11" t="s">
        <v>563</v>
      </c>
      <c r="F1159" s="11">
        <f t="shared" si="38"/>
        <v>0.2</v>
      </c>
      <c r="G1159" s="10"/>
      <c r="H1159" s="1" t="str">
        <f t="shared" si="37"/>
        <v>----</v>
      </c>
      <c r="I1159" s="4"/>
      <c r="J1159" s="156"/>
    </row>
    <row r="1160" spans="1:10" s="157" customFormat="1" ht="18.75" x14ac:dyDescent="0.3">
      <c r="A1160" s="11">
        <v>1156</v>
      </c>
      <c r="B1160" s="12" t="s">
        <v>3045</v>
      </c>
      <c r="C1160" s="15">
        <v>107120233</v>
      </c>
      <c r="D1160" s="69" t="s">
        <v>36</v>
      </c>
      <c r="E1160" s="11" t="s">
        <v>563</v>
      </c>
      <c r="F1160" s="11">
        <f t="shared" si="38"/>
        <v>0.2</v>
      </c>
      <c r="G1160" s="10"/>
      <c r="H1160" s="1" t="str">
        <f t="shared" si="37"/>
        <v>----</v>
      </c>
      <c r="I1160" s="4"/>
      <c r="J1160" s="156"/>
    </row>
    <row r="1161" spans="1:10" ht="18.75" x14ac:dyDescent="0.3">
      <c r="A1161" s="11">
        <v>1157</v>
      </c>
      <c r="B1161" s="12" t="s">
        <v>3046</v>
      </c>
      <c r="C1161" s="15">
        <v>107120263</v>
      </c>
      <c r="D1161" s="160" t="s">
        <v>77</v>
      </c>
      <c r="E1161" s="11" t="s">
        <v>563</v>
      </c>
      <c r="F1161" s="11">
        <f t="shared" si="38"/>
        <v>0.2</v>
      </c>
      <c r="H1161" s="1" t="str">
        <f t="shared" si="37"/>
        <v>----</v>
      </c>
    </row>
    <row r="1162" spans="1:10" ht="18.75" x14ac:dyDescent="0.3">
      <c r="A1162" s="11">
        <v>1158</v>
      </c>
      <c r="B1162" s="12" t="s">
        <v>3047</v>
      </c>
      <c r="C1162" s="15">
        <v>107130012</v>
      </c>
      <c r="D1162" s="161" t="s">
        <v>3034</v>
      </c>
      <c r="E1162" s="11" t="s">
        <v>563</v>
      </c>
      <c r="F1162" s="11">
        <f t="shared" si="38"/>
        <v>0.2</v>
      </c>
      <c r="H1162" s="1" t="str">
        <f t="shared" si="37"/>
        <v>----</v>
      </c>
    </row>
    <row r="1163" spans="1:10" ht="18.75" x14ac:dyDescent="0.3">
      <c r="A1163" s="11">
        <v>1159</v>
      </c>
      <c r="B1163" s="12" t="s">
        <v>3048</v>
      </c>
      <c r="C1163" s="15">
        <v>107130025</v>
      </c>
      <c r="D1163" s="161" t="s">
        <v>3034</v>
      </c>
      <c r="E1163" s="11" t="s">
        <v>563</v>
      </c>
      <c r="F1163" s="11">
        <f t="shared" si="38"/>
        <v>0.2</v>
      </c>
      <c r="H1163" s="1" t="str">
        <f t="shared" si="37"/>
        <v>----</v>
      </c>
    </row>
    <row r="1164" spans="1:10" ht="18.75" x14ac:dyDescent="0.3">
      <c r="A1164" s="11">
        <v>1160</v>
      </c>
      <c r="B1164" s="12" t="s">
        <v>3049</v>
      </c>
      <c r="C1164" s="15">
        <v>107130057</v>
      </c>
      <c r="D1164" s="166" t="s">
        <v>302</v>
      </c>
      <c r="E1164" s="11" t="s">
        <v>563</v>
      </c>
      <c r="F1164" s="11">
        <f t="shared" si="38"/>
        <v>0.2</v>
      </c>
      <c r="H1164" s="1" t="str">
        <f t="shared" si="37"/>
        <v>----</v>
      </c>
    </row>
    <row r="1165" spans="1:10" ht="18.75" x14ac:dyDescent="0.3">
      <c r="A1165" s="11">
        <v>1161</v>
      </c>
      <c r="B1165" s="12" t="s">
        <v>671</v>
      </c>
      <c r="C1165" s="15">
        <v>107130058</v>
      </c>
      <c r="D1165" s="166" t="s">
        <v>302</v>
      </c>
      <c r="E1165" s="11" t="s">
        <v>563</v>
      </c>
      <c r="F1165" s="11">
        <f t="shared" si="38"/>
        <v>0.2</v>
      </c>
      <c r="H1165" s="1" t="str">
        <f t="shared" si="37"/>
        <v>----</v>
      </c>
    </row>
    <row r="1166" spans="1:10" ht="18.75" x14ac:dyDescent="0.3">
      <c r="A1166" s="11">
        <v>1162</v>
      </c>
      <c r="B1166" s="12" t="s">
        <v>283</v>
      </c>
      <c r="C1166" s="15">
        <v>107130124</v>
      </c>
      <c r="D1166" s="166" t="s">
        <v>289</v>
      </c>
      <c r="E1166" s="166" t="s">
        <v>563</v>
      </c>
      <c r="F1166" s="11">
        <f t="shared" si="38"/>
        <v>0.2</v>
      </c>
      <c r="H1166" s="1" t="str">
        <f t="shared" si="37"/>
        <v>----</v>
      </c>
    </row>
    <row r="1167" spans="1:10" ht="18.75" x14ac:dyDescent="0.3">
      <c r="A1167" s="11">
        <v>1163</v>
      </c>
      <c r="B1167" s="12" t="s">
        <v>3050</v>
      </c>
      <c r="C1167" s="15">
        <v>107130123</v>
      </c>
      <c r="D1167" s="166" t="s">
        <v>289</v>
      </c>
      <c r="E1167" s="166" t="s">
        <v>563</v>
      </c>
      <c r="F1167" s="11">
        <f t="shared" si="38"/>
        <v>0.2</v>
      </c>
      <c r="H1167" s="1" t="str">
        <f t="shared" si="37"/>
        <v>----</v>
      </c>
    </row>
    <row r="1168" spans="1:10" ht="18.75" x14ac:dyDescent="0.3">
      <c r="A1168" s="11">
        <v>1164</v>
      </c>
      <c r="B1168" s="12" t="s">
        <v>3051</v>
      </c>
      <c r="C1168" s="15">
        <v>107130147</v>
      </c>
      <c r="D1168" s="161" t="s">
        <v>125</v>
      </c>
      <c r="E1168" s="11" t="s">
        <v>563</v>
      </c>
      <c r="F1168" s="11">
        <f t="shared" si="38"/>
        <v>0.2</v>
      </c>
      <c r="H1168" s="1" t="str">
        <f t="shared" si="37"/>
        <v>----</v>
      </c>
    </row>
    <row r="1169" spans="1:8" ht="18.75" x14ac:dyDescent="0.3">
      <c r="A1169" s="11">
        <v>1165</v>
      </c>
      <c r="B1169" s="12" t="s">
        <v>432</v>
      </c>
      <c r="C1169" s="15">
        <v>107130157</v>
      </c>
      <c r="D1169" s="161" t="s">
        <v>125</v>
      </c>
      <c r="E1169" s="11" t="s">
        <v>563</v>
      </c>
      <c r="F1169" s="11">
        <f t="shared" si="38"/>
        <v>0.2</v>
      </c>
      <c r="H1169" s="1" t="str">
        <f t="shared" si="37"/>
        <v>----</v>
      </c>
    </row>
    <row r="1170" spans="1:8" ht="18.75" x14ac:dyDescent="0.3">
      <c r="A1170" s="11">
        <v>1166</v>
      </c>
      <c r="B1170" s="12" t="s">
        <v>3052</v>
      </c>
      <c r="C1170" s="15">
        <v>107130226</v>
      </c>
      <c r="D1170" s="69" t="s">
        <v>328</v>
      </c>
      <c r="E1170" s="11" t="s">
        <v>563</v>
      </c>
      <c r="F1170" s="11">
        <f t="shared" si="38"/>
        <v>0.2</v>
      </c>
      <c r="H1170" s="1" t="str">
        <f t="shared" si="37"/>
        <v>----</v>
      </c>
    </row>
    <row r="1171" spans="1:8" ht="18.75" x14ac:dyDescent="0.3">
      <c r="A1171" s="11">
        <v>1167</v>
      </c>
      <c r="B1171" s="12" t="s">
        <v>3053</v>
      </c>
      <c r="C1171" s="15">
        <v>107140004</v>
      </c>
      <c r="D1171" s="167" t="s">
        <v>3038</v>
      </c>
      <c r="E1171" s="167" t="s">
        <v>563</v>
      </c>
      <c r="F1171" s="11">
        <f t="shared" si="38"/>
        <v>0.2</v>
      </c>
      <c r="H1171" s="1" t="str">
        <f t="shared" si="37"/>
        <v>----</v>
      </c>
    </row>
    <row r="1172" spans="1:8" ht="18.75" x14ac:dyDescent="0.3">
      <c r="A1172" s="11">
        <v>1168</v>
      </c>
      <c r="B1172" s="12" t="s">
        <v>1291</v>
      </c>
      <c r="C1172" s="15">
        <v>107140083</v>
      </c>
      <c r="D1172" s="161" t="s">
        <v>2028</v>
      </c>
      <c r="E1172" s="11" t="s">
        <v>563</v>
      </c>
      <c r="F1172" s="11">
        <f t="shared" si="38"/>
        <v>0.2</v>
      </c>
      <c r="H1172" s="1" t="str">
        <f t="shared" si="37"/>
        <v>----</v>
      </c>
    </row>
    <row r="1173" spans="1:8" ht="18.75" x14ac:dyDescent="0.3">
      <c r="A1173" s="11">
        <v>1169</v>
      </c>
      <c r="B1173" s="12" t="s">
        <v>2019</v>
      </c>
      <c r="C1173" s="15">
        <v>107140143</v>
      </c>
      <c r="D1173" s="161" t="s">
        <v>1998</v>
      </c>
      <c r="E1173" s="11" t="s">
        <v>563</v>
      </c>
      <c r="F1173" s="11">
        <f t="shared" si="38"/>
        <v>0.2</v>
      </c>
      <c r="H1173" s="1" t="str">
        <f t="shared" si="37"/>
        <v>----</v>
      </c>
    </row>
    <row r="1174" spans="1:8" ht="18.75" x14ac:dyDescent="0.3">
      <c r="A1174" s="11">
        <v>1170</v>
      </c>
      <c r="B1174" s="12" t="s">
        <v>1990</v>
      </c>
      <c r="C1174" s="15">
        <v>107140206</v>
      </c>
      <c r="D1174" s="167" t="s">
        <v>1991</v>
      </c>
      <c r="E1174" s="167" t="s">
        <v>563</v>
      </c>
      <c r="F1174" s="11">
        <f t="shared" si="38"/>
        <v>0.2</v>
      </c>
      <c r="H1174" s="1" t="str">
        <f t="shared" si="37"/>
        <v>----</v>
      </c>
    </row>
    <row r="1175" spans="1:8" ht="18.75" x14ac:dyDescent="0.3">
      <c r="A1175" s="11">
        <v>1171</v>
      </c>
      <c r="B1175" s="12" t="s">
        <v>2085</v>
      </c>
      <c r="C1175" s="15">
        <v>107140223</v>
      </c>
      <c r="D1175" s="167" t="s">
        <v>1991</v>
      </c>
      <c r="E1175" s="167" t="s">
        <v>563</v>
      </c>
      <c r="F1175" s="11">
        <f t="shared" si="38"/>
        <v>0.2</v>
      </c>
      <c r="H1175" s="1" t="str">
        <f t="shared" si="37"/>
        <v>----</v>
      </c>
    </row>
    <row r="1176" spans="1:8" ht="18.75" x14ac:dyDescent="0.3">
      <c r="A1176" s="11">
        <v>1172</v>
      </c>
      <c r="B1176" s="12" t="s">
        <v>2024</v>
      </c>
      <c r="C1176" s="15">
        <v>107140268</v>
      </c>
      <c r="D1176" s="160" t="s">
        <v>2000</v>
      </c>
      <c r="E1176" s="11" t="s">
        <v>563</v>
      </c>
      <c r="F1176" s="11">
        <f t="shared" si="38"/>
        <v>0.2</v>
      </c>
      <c r="H1176" s="1" t="str">
        <f t="shared" si="37"/>
        <v>----</v>
      </c>
    </row>
    <row r="1177" spans="1:8" ht="18.75" x14ac:dyDescent="0.3">
      <c r="A1177" s="11">
        <v>1173</v>
      </c>
      <c r="B1177" s="12" t="s">
        <v>3054</v>
      </c>
      <c r="C1177" s="15">
        <v>107140261</v>
      </c>
      <c r="D1177" s="160" t="s">
        <v>2000</v>
      </c>
      <c r="E1177" s="11" t="s">
        <v>563</v>
      </c>
      <c r="F1177" s="11">
        <f t="shared" si="38"/>
        <v>0.2</v>
      </c>
      <c r="H1177" s="1" t="str">
        <f t="shared" si="37"/>
        <v>----</v>
      </c>
    </row>
    <row r="1178" spans="1:8" ht="18.75" x14ac:dyDescent="0.3">
      <c r="A1178" s="11">
        <v>1174</v>
      </c>
      <c r="B1178" s="158" t="s">
        <v>188</v>
      </c>
      <c r="C1178" s="159">
        <v>107461101105</v>
      </c>
      <c r="D1178" s="160" t="s">
        <v>3022</v>
      </c>
      <c r="E1178" s="11" t="s">
        <v>564</v>
      </c>
      <c r="F1178" s="11">
        <f t="shared" si="38"/>
        <v>0.3</v>
      </c>
      <c r="H1178" s="1" t="str">
        <f t="shared" si="37"/>
        <v>----</v>
      </c>
    </row>
    <row r="1179" spans="1:8" ht="18.75" x14ac:dyDescent="0.3">
      <c r="A1179" s="11">
        <v>1175</v>
      </c>
      <c r="B1179" s="158" t="s">
        <v>3055</v>
      </c>
      <c r="C1179" s="159">
        <v>107161101106</v>
      </c>
      <c r="D1179" s="69" t="s">
        <v>34</v>
      </c>
      <c r="E1179" s="11" t="s">
        <v>564</v>
      </c>
      <c r="F1179" s="11">
        <f t="shared" si="38"/>
        <v>0.3</v>
      </c>
      <c r="H1179" s="1" t="str">
        <f t="shared" si="37"/>
        <v>----</v>
      </c>
    </row>
    <row r="1180" spans="1:8" ht="18.75" x14ac:dyDescent="0.3">
      <c r="A1180" s="11">
        <v>1176</v>
      </c>
      <c r="B1180" s="12" t="s">
        <v>27</v>
      </c>
      <c r="C1180" s="15">
        <v>107162101149</v>
      </c>
      <c r="D1180" s="161" t="s">
        <v>28</v>
      </c>
      <c r="E1180" s="11" t="s">
        <v>564</v>
      </c>
      <c r="F1180" s="11">
        <f t="shared" si="38"/>
        <v>0.3</v>
      </c>
      <c r="H1180" s="1" t="str">
        <f t="shared" si="37"/>
        <v>----</v>
      </c>
    </row>
    <row r="1181" spans="1:8" ht="18.75" x14ac:dyDescent="0.3">
      <c r="A1181" s="11">
        <v>1177</v>
      </c>
      <c r="B1181" s="158" t="s">
        <v>93</v>
      </c>
      <c r="C1181" s="159">
        <v>107461101108</v>
      </c>
      <c r="D1181" s="160" t="s">
        <v>3025</v>
      </c>
      <c r="E1181" s="11" t="s">
        <v>564</v>
      </c>
      <c r="F1181" s="11">
        <f t="shared" si="38"/>
        <v>0.3</v>
      </c>
      <c r="H1181" s="1" t="str">
        <f t="shared" si="37"/>
        <v>----</v>
      </c>
    </row>
    <row r="1182" spans="1:8" ht="18.75" x14ac:dyDescent="0.3">
      <c r="A1182" s="11">
        <v>1178</v>
      </c>
      <c r="B1182" s="162" t="s">
        <v>38</v>
      </c>
      <c r="C1182" s="99">
        <v>107751101101</v>
      </c>
      <c r="D1182" s="47" t="s">
        <v>25</v>
      </c>
      <c r="E1182" s="47" t="s">
        <v>564</v>
      </c>
      <c r="F1182" s="11">
        <f t="shared" si="38"/>
        <v>0.3</v>
      </c>
      <c r="H1182" s="1" t="str">
        <f t="shared" si="37"/>
        <v>----</v>
      </c>
    </row>
    <row r="1183" spans="1:8" ht="18.75" x14ac:dyDescent="0.3">
      <c r="A1183" s="11">
        <v>1179</v>
      </c>
      <c r="B1183" s="158" t="s">
        <v>215</v>
      </c>
      <c r="C1183" s="159">
        <v>107261101137</v>
      </c>
      <c r="D1183" s="160" t="s">
        <v>133</v>
      </c>
      <c r="E1183" s="11" t="s">
        <v>564</v>
      </c>
      <c r="F1183" s="11">
        <f t="shared" si="38"/>
        <v>0.3</v>
      </c>
      <c r="H1183" s="1" t="str">
        <f t="shared" si="37"/>
        <v>----</v>
      </c>
    </row>
    <row r="1184" spans="1:8" ht="18.75" x14ac:dyDescent="0.3">
      <c r="A1184" s="11">
        <v>1180</v>
      </c>
      <c r="B1184" s="12" t="s">
        <v>236</v>
      </c>
      <c r="C1184" s="15">
        <v>107110225</v>
      </c>
      <c r="D1184" s="160" t="s">
        <v>162</v>
      </c>
      <c r="E1184" s="11" t="s">
        <v>564</v>
      </c>
      <c r="F1184" s="11">
        <f t="shared" si="38"/>
        <v>0.3</v>
      </c>
      <c r="H1184" s="1" t="str">
        <f t="shared" si="37"/>
        <v>----</v>
      </c>
    </row>
    <row r="1185" spans="1:8" ht="18.75" x14ac:dyDescent="0.3">
      <c r="A1185" s="11">
        <v>1181</v>
      </c>
      <c r="B1185" s="158" t="s">
        <v>669</v>
      </c>
      <c r="C1185" s="159">
        <v>107110276</v>
      </c>
      <c r="D1185" s="161" t="s">
        <v>132</v>
      </c>
      <c r="E1185" s="11" t="s">
        <v>564</v>
      </c>
      <c r="F1185" s="11">
        <f t="shared" si="38"/>
        <v>0.3</v>
      </c>
      <c r="H1185" s="1" t="str">
        <f t="shared" si="37"/>
        <v>----</v>
      </c>
    </row>
    <row r="1186" spans="1:8" ht="18.75" x14ac:dyDescent="0.3">
      <c r="A1186" s="11">
        <v>1182</v>
      </c>
      <c r="B1186" s="12" t="s">
        <v>104</v>
      </c>
      <c r="C1186" s="15">
        <v>107110194</v>
      </c>
      <c r="D1186" s="161" t="s">
        <v>3028</v>
      </c>
      <c r="E1186" s="11" t="s">
        <v>564</v>
      </c>
      <c r="F1186" s="11">
        <f t="shared" si="38"/>
        <v>0.3</v>
      </c>
      <c r="H1186" s="1" t="str">
        <f t="shared" si="37"/>
        <v>----</v>
      </c>
    </row>
    <row r="1187" spans="1:8" ht="18.75" x14ac:dyDescent="0.3">
      <c r="A1187" s="11">
        <v>1183</v>
      </c>
      <c r="B1187" s="12" t="s">
        <v>116</v>
      </c>
      <c r="C1187" s="15">
        <v>107110192</v>
      </c>
      <c r="D1187" s="161" t="s">
        <v>3029</v>
      </c>
      <c r="E1187" s="11" t="s">
        <v>564</v>
      </c>
      <c r="F1187" s="11">
        <f t="shared" si="38"/>
        <v>0.3</v>
      </c>
      <c r="H1187" s="1" t="str">
        <f t="shared" si="37"/>
        <v>----</v>
      </c>
    </row>
    <row r="1188" spans="1:8" ht="18.75" x14ac:dyDescent="0.3">
      <c r="A1188" s="11">
        <v>1184</v>
      </c>
      <c r="B1188" s="158" t="s">
        <v>296</v>
      </c>
      <c r="C1188" s="159">
        <v>107110316</v>
      </c>
      <c r="D1188" s="163" t="s">
        <v>66</v>
      </c>
      <c r="E1188" s="11" t="s">
        <v>564</v>
      </c>
      <c r="F1188" s="11">
        <f t="shared" si="38"/>
        <v>0.3</v>
      </c>
      <c r="H1188" s="1" t="str">
        <f t="shared" si="37"/>
        <v>----</v>
      </c>
    </row>
    <row r="1189" spans="1:8" ht="18.75" x14ac:dyDescent="0.3">
      <c r="A1189" s="11">
        <v>1185</v>
      </c>
      <c r="B1189" s="12" t="s">
        <v>3056</v>
      </c>
      <c r="C1189" s="15">
        <v>107110384</v>
      </c>
      <c r="D1189" s="11" t="s">
        <v>112</v>
      </c>
      <c r="E1189" s="11" t="s">
        <v>564</v>
      </c>
      <c r="F1189" s="11">
        <f t="shared" si="38"/>
        <v>0.3</v>
      </c>
      <c r="H1189" s="1" t="str">
        <f t="shared" si="37"/>
        <v>----</v>
      </c>
    </row>
    <row r="1190" spans="1:8" ht="18.75" x14ac:dyDescent="0.3">
      <c r="A1190" s="11">
        <v>1186</v>
      </c>
      <c r="B1190" s="164" t="s">
        <v>3057</v>
      </c>
      <c r="C1190" s="199">
        <v>107120077</v>
      </c>
      <c r="D1190" s="165" t="s">
        <v>2945</v>
      </c>
      <c r="E1190" s="165" t="s">
        <v>564</v>
      </c>
      <c r="F1190" s="11">
        <f t="shared" si="38"/>
        <v>0.3</v>
      </c>
      <c r="H1190" s="1" t="str">
        <f t="shared" si="37"/>
        <v>----</v>
      </c>
    </row>
    <row r="1191" spans="1:8" ht="18.75" x14ac:dyDescent="0.3">
      <c r="A1191" s="11">
        <v>1187</v>
      </c>
      <c r="B1191" s="12" t="s">
        <v>3058</v>
      </c>
      <c r="C1191" s="15">
        <v>107120185</v>
      </c>
      <c r="D1191" s="160" t="s">
        <v>29</v>
      </c>
      <c r="E1191" s="11" t="s">
        <v>564</v>
      </c>
      <c r="F1191" s="11">
        <f t="shared" si="38"/>
        <v>0.3</v>
      </c>
      <c r="H1191" s="1" t="str">
        <f t="shared" si="37"/>
        <v>----</v>
      </c>
    </row>
    <row r="1192" spans="1:8" ht="18.75" x14ac:dyDescent="0.3">
      <c r="A1192" s="11">
        <v>1188</v>
      </c>
      <c r="B1192" s="12" t="s">
        <v>164</v>
      </c>
      <c r="C1192" s="15">
        <v>107120215</v>
      </c>
      <c r="D1192" s="69" t="s">
        <v>36</v>
      </c>
      <c r="E1192" s="11" t="s">
        <v>564</v>
      </c>
      <c r="F1192" s="11">
        <f t="shared" si="38"/>
        <v>0.3</v>
      </c>
      <c r="H1192" s="1" t="str">
        <f t="shared" si="37"/>
        <v>----</v>
      </c>
    </row>
    <row r="1193" spans="1:8" ht="18.75" x14ac:dyDescent="0.3">
      <c r="A1193" s="11">
        <v>1189</v>
      </c>
      <c r="B1193" s="12" t="s">
        <v>3059</v>
      </c>
      <c r="C1193" s="15">
        <v>107120261</v>
      </c>
      <c r="D1193" s="160" t="s">
        <v>77</v>
      </c>
      <c r="E1193" s="11" t="s">
        <v>564</v>
      </c>
      <c r="F1193" s="11">
        <f t="shared" si="38"/>
        <v>0.3</v>
      </c>
      <c r="H1193" s="1" t="str">
        <f t="shared" si="37"/>
        <v>----</v>
      </c>
    </row>
    <row r="1194" spans="1:8" ht="18.75" x14ac:dyDescent="0.3">
      <c r="A1194" s="11">
        <v>1190</v>
      </c>
      <c r="B1194" s="12" t="s">
        <v>237</v>
      </c>
      <c r="C1194" s="15">
        <v>107130011</v>
      </c>
      <c r="D1194" s="161" t="s">
        <v>3034</v>
      </c>
      <c r="E1194" s="11" t="s">
        <v>564</v>
      </c>
      <c r="F1194" s="11">
        <f t="shared" si="38"/>
        <v>0.3</v>
      </c>
      <c r="H1194" s="1" t="str">
        <f t="shared" si="37"/>
        <v>----</v>
      </c>
    </row>
    <row r="1195" spans="1:8" ht="18.75" x14ac:dyDescent="0.3">
      <c r="A1195" s="11">
        <v>1191</v>
      </c>
      <c r="B1195" s="12" t="s">
        <v>352</v>
      </c>
      <c r="C1195" s="15">
        <v>107130086</v>
      </c>
      <c r="D1195" s="166" t="s">
        <v>302</v>
      </c>
      <c r="E1195" s="11" t="s">
        <v>564</v>
      </c>
      <c r="F1195" s="11">
        <f t="shared" si="38"/>
        <v>0.3</v>
      </c>
      <c r="H1195" s="1" t="str">
        <f t="shared" si="37"/>
        <v>----</v>
      </c>
    </row>
    <row r="1196" spans="1:8" ht="18.75" x14ac:dyDescent="0.3">
      <c r="A1196" s="11">
        <v>1192</v>
      </c>
      <c r="B1196" s="12" t="s">
        <v>372</v>
      </c>
      <c r="C1196" s="15">
        <v>107130119</v>
      </c>
      <c r="D1196" s="166" t="s">
        <v>289</v>
      </c>
      <c r="E1196" s="166" t="s">
        <v>564</v>
      </c>
      <c r="F1196" s="11">
        <f t="shared" si="38"/>
        <v>0.3</v>
      </c>
      <c r="H1196" s="1" t="str">
        <f t="shared" si="37"/>
        <v>----</v>
      </c>
    </row>
    <row r="1197" spans="1:8" ht="18.75" x14ac:dyDescent="0.3">
      <c r="A1197" s="11">
        <v>1193</v>
      </c>
      <c r="B1197" s="12" t="s">
        <v>2015</v>
      </c>
      <c r="C1197" s="15">
        <v>107130149</v>
      </c>
      <c r="D1197" s="161" t="s">
        <v>125</v>
      </c>
      <c r="E1197" s="11" t="s">
        <v>564</v>
      </c>
      <c r="F1197" s="11">
        <f t="shared" si="38"/>
        <v>0.3</v>
      </c>
      <c r="H1197" s="1" t="str">
        <f t="shared" si="37"/>
        <v>----</v>
      </c>
    </row>
    <row r="1198" spans="1:8" ht="18.75" x14ac:dyDescent="0.3">
      <c r="A1198" s="11">
        <v>1194</v>
      </c>
      <c r="B1198" s="12" t="s">
        <v>3060</v>
      </c>
      <c r="C1198" s="15">
        <v>107130188</v>
      </c>
      <c r="D1198" s="69" t="s">
        <v>328</v>
      </c>
      <c r="E1198" s="11" t="s">
        <v>564</v>
      </c>
      <c r="F1198" s="11">
        <f t="shared" si="38"/>
        <v>0.3</v>
      </c>
      <c r="H1198" s="1" t="str">
        <f t="shared" si="37"/>
        <v>----</v>
      </c>
    </row>
    <row r="1199" spans="1:8" ht="18.75" x14ac:dyDescent="0.3">
      <c r="A1199" s="11">
        <v>1195</v>
      </c>
      <c r="B1199" s="12" t="s">
        <v>2112</v>
      </c>
      <c r="C1199" s="15">
        <v>107140025</v>
      </c>
      <c r="D1199" s="167" t="s">
        <v>3038</v>
      </c>
      <c r="E1199" s="167" t="s">
        <v>564</v>
      </c>
      <c r="F1199" s="11">
        <f t="shared" si="38"/>
        <v>0.3</v>
      </c>
      <c r="H1199" s="1" t="str">
        <f t="shared" si="37"/>
        <v>----</v>
      </c>
    </row>
    <row r="1200" spans="1:8" ht="18.75" x14ac:dyDescent="0.3">
      <c r="A1200" s="11">
        <v>1196</v>
      </c>
      <c r="B1200" s="12" t="s">
        <v>3061</v>
      </c>
      <c r="C1200" s="15">
        <v>107140104</v>
      </c>
      <c r="D1200" s="161" t="s">
        <v>2028</v>
      </c>
      <c r="E1200" s="11" t="s">
        <v>564</v>
      </c>
      <c r="F1200" s="11">
        <f t="shared" si="38"/>
        <v>0.3</v>
      </c>
      <c r="H1200" s="1" t="str">
        <f t="shared" si="37"/>
        <v>----</v>
      </c>
    </row>
    <row r="1201" spans="1:8" ht="18.75" x14ac:dyDescent="0.3">
      <c r="A1201" s="11">
        <v>1197</v>
      </c>
      <c r="B1201" s="12" t="s">
        <v>1308</v>
      </c>
      <c r="C1201" s="15">
        <v>107140147</v>
      </c>
      <c r="D1201" s="161" t="s">
        <v>1998</v>
      </c>
      <c r="E1201" s="11" t="s">
        <v>564</v>
      </c>
      <c r="F1201" s="11">
        <f t="shared" si="38"/>
        <v>0.3</v>
      </c>
      <c r="H1201" s="1" t="str">
        <f t="shared" ref="H1201:H1264" si="39">IF(C1201=C1202,"Trùng","----")</f>
        <v>----</v>
      </c>
    </row>
    <row r="1202" spans="1:8" ht="18.75" x14ac:dyDescent="0.3">
      <c r="A1202" s="11">
        <v>1198</v>
      </c>
      <c r="B1202" s="12" t="s">
        <v>3062</v>
      </c>
      <c r="C1202" s="15">
        <v>107140178</v>
      </c>
      <c r="D1202" s="167" t="s">
        <v>1991</v>
      </c>
      <c r="E1202" s="167" t="s">
        <v>564</v>
      </c>
      <c r="F1202" s="11">
        <f t="shared" si="38"/>
        <v>0.3</v>
      </c>
      <c r="H1202" s="1" t="str">
        <f t="shared" si="39"/>
        <v>----</v>
      </c>
    </row>
    <row r="1203" spans="1:8" ht="18.75" x14ac:dyDescent="0.3">
      <c r="A1203" s="11">
        <v>1199</v>
      </c>
      <c r="B1203" s="12" t="s">
        <v>2060</v>
      </c>
      <c r="C1203" s="15">
        <v>107140293</v>
      </c>
      <c r="D1203" s="160" t="s">
        <v>2000</v>
      </c>
      <c r="E1203" s="11" t="s">
        <v>564</v>
      </c>
      <c r="F1203" s="11">
        <f t="shared" si="38"/>
        <v>0.3</v>
      </c>
      <c r="H1203" s="1" t="str">
        <f t="shared" si="39"/>
        <v>----</v>
      </c>
    </row>
    <row r="1204" spans="1:8" ht="18.75" x14ac:dyDescent="0.3">
      <c r="A1204" s="11">
        <v>1200</v>
      </c>
      <c r="B1204" s="158" t="s">
        <v>3063</v>
      </c>
      <c r="C1204" s="159">
        <v>107161101141</v>
      </c>
      <c r="D1204" s="69" t="s">
        <v>34</v>
      </c>
      <c r="E1204" s="168" t="s">
        <v>490</v>
      </c>
      <c r="F1204" s="11">
        <f t="shared" si="38"/>
        <v>0.2</v>
      </c>
      <c r="H1204" s="1" t="str">
        <f t="shared" si="39"/>
        <v>----</v>
      </c>
    </row>
    <row r="1205" spans="1:8" ht="18.75" x14ac:dyDescent="0.3">
      <c r="A1205" s="11">
        <v>1201</v>
      </c>
      <c r="B1205" s="12" t="s">
        <v>3064</v>
      </c>
      <c r="C1205" s="15">
        <v>107162101113</v>
      </c>
      <c r="D1205" s="161" t="s">
        <v>28</v>
      </c>
      <c r="E1205" s="168" t="s">
        <v>490</v>
      </c>
      <c r="F1205" s="11">
        <f t="shared" si="38"/>
        <v>0.2</v>
      </c>
      <c r="H1205" s="1" t="str">
        <f t="shared" si="39"/>
        <v>----</v>
      </c>
    </row>
    <row r="1206" spans="1:8" ht="18.75" x14ac:dyDescent="0.3">
      <c r="A1206" s="11">
        <v>1202</v>
      </c>
      <c r="B1206" s="162" t="s">
        <v>3065</v>
      </c>
      <c r="C1206" s="99">
        <v>107751101151</v>
      </c>
      <c r="D1206" s="47" t="s">
        <v>25</v>
      </c>
      <c r="E1206" s="168" t="s">
        <v>490</v>
      </c>
      <c r="F1206" s="11">
        <f t="shared" si="38"/>
        <v>0.2</v>
      </c>
      <c r="H1206" s="1" t="str">
        <f t="shared" si="39"/>
        <v>----</v>
      </c>
    </row>
    <row r="1207" spans="1:8" ht="18.75" x14ac:dyDescent="0.3">
      <c r="A1207" s="11">
        <v>1203</v>
      </c>
      <c r="B1207" s="158" t="s">
        <v>752</v>
      </c>
      <c r="C1207" s="159">
        <v>107261101133</v>
      </c>
      <c r="D1207" s="160" t="s">
        <v>133</v>
      </c>
      <c r="E1207" s="168" t="s">
        <v>490</v>
      </c>
      <c r="F1207" s="11">
        <f t="shared" si="38"/>
        <v>0.2</v>
      </c>
      <c r="H1207" s="1" t="str">
        <f t="shared" si="39"/>
        <v>----</v>
      </c>
    </row>
    <row r="1208" spans="1:8" ht="18.75" x14ac:dyDescent="0.3">
      <c r="A1208" s="11">
        <v>1204</v>
      </c>
      <c r="B1208" s="12" t="s">
        <v>1037</v>
      </c>
      <c r="C1208" s="15">
        <v>107110226</v>
      </c>
      <c r="D1208" s="160" t="s">
        <v>162</v>
      </c>
      <c r="E1208" s="168" t="s">
        <v>490</v>
      </c>
      <c r="F1208" s="11">
        <f t="shared" si="38"/>
        <v>0.2</v>
      </c>
      <c r="H1208" s="1" t="str">
        <f t="shared" si="39"/>
        <v>----</v>
      </c>
    </row>
    <row r="1209" spans="1:8" ht="18.75" x14ac:dyDescent="0.3">
      <c r="A1209" s="11">
        <v>1205</v>
      </c>
      <c r="B1209" s="158" t="s">
        <v>2093</v>
      </c>
      <c r="C1209" s="159">
        <v>107110272</v>
      </c>
      <c r="D1209" s="161" t="s">
        <v>132</v>
      </c>
      <c r="E1209" s="168" t="s">
        <v>490</v>
      </c>
      <c r="F1209" s="11">
        <f t="shared" si="38"/>
        <v>0.2</v>
      </c>
      <c r="H1209" s="1" t="str">
        <f t="shared" si="39"/>
        <v>----</v>
      </c>
    </row>
    <row r="1210" spans="1:8" ht="18.75" x14ac:dyDescent="0.3">
      <c r="A1210" s="11">
        <v>1206</v>
      </c>
      <c r="B1210" s="158" t="s">
        <v>2002</v>
      </c>
      <c r="C1210" s="200">
        <v>107110312</v>
      </c>
      <c r="D1210" s="163" t="s">
        <v>66</v>
      </c>
      <c r="E1210" s="168" t="s">
        <v>490</v>
      </c>
      <c r="F1210" s="11">
        <f t="shared" si="38"/>
        <v>0.2</v>
      </c>
      <c r="H1210" s="1" t="str">
        <f t="shared" si="39"/>
        <v>----</v>
      </c>
    </row>
    <row r="1211" spans="1:8" ht="18.75" x14ac:dyDescent="0.3">
      <c r="A1211" s="11">
        <v>1207</v>
      </c>
      <c r="B1211" s="12" t="s">
        <v>3066</v>
      </c>
      <c r="C1211" s="15">
        <v>107110395</v>
      </c>
      <c r="D1211" s="11" t="s">
        <v>112</v>
      </c>
      <c r="E1211" s="168" t="s">
        <v>490</v>
      </c>
      <c r="F1211" s="11">
        <f t="shared" si="38"/>
        <v>0.2</v>
      </c>
      <c r="H1211" s="1" t="str">
        <f t="shared" si="39"/>
        <v>----</v>
      </c>
    </row>
    <row r="1212" spans="1:8" ht="18.75" x14ac:dyDescent="0.3">
      <c r="A1212" s="11">
        <v>1208</v>
      </c>
      <c r="B1212" s="164" t="s">
        <v>3067</v>
      </c>
      <c r="C1212" s="199">
        <v>107120102</v>
      </c>
      <c r="D1212" s="165" t="s">
        <v>2945</v>
      </c>
      <c r="E1212" s="168" t="s">
        <v>490</v>
      </c>
      <c r="F1212" s="11">
        <f t="shared" si="38"/>
        <v>0.2</v>
      </c>
      <c r="H1212" s="1" t="str">
        <f t="shared" si="39"/>
        <v>----</v>
      </c>
    </row>
    <row r="1213" spans="1:8" ht="18.75" x14ac:dyDescent="0.3">
      <c r="A1213" s="11">
        <v>1209</v>
      </c>
      <c r="B1213" s="12" t="s">
        <v>3068</v>
      </c>
      <c r="C1213" s="15">
        <v>107120131</v>
      </c>
      <c r="D1213" s="160" t="s">
        <v>29</v>
      </c>
      <c r="E1213" s="168" t="s">
        <v>490</v>
      </c>
      <c r="F1213" s="11">
        <f t="shared" si="38"/>
        <v>0.2</v>
      </c>
      <c r="H1213" s="1" t="str">
        <f t="shared" si="39"/>
        <v>----</v>
      </c>
    </row>
    <row r="1214" spans="1:8" ht="18.75" x14ac:dyDescent="0.3">
      <c r="A1214" s="11">
        <v>1210</v>
      </c>
      <c r="B1214" s="12" t="s">
        <v>3069</v>
      </c>
      <c r="C1214" s="15">
        <v>107120201</v>
      </c>
      <c r="D1214" s="69" t="s">
        <v>36</v>
      </c>
      <c r="E1214" s="168" t="s">
        <v>490</v>
      </c>
      <c r="F1214" s="11">
        <f t="shared" si="38"/>
        <v>0.2</v>
      </c>
      <c r="H1214" s="1" t="str">
        <f t="shared" si="39"/>
        <v>----</v>
      </c>
    </row>
    <row r="1215" spans="1:8" ht="18.75" x14ac:dyDescent="0.3">
      <c r="A1215" s="11">
        <v>1211</v>
      </c>
      <c r="B1215" s="12" t="s">
        <v>3070</v>
      </c>
      <c r="C1215" s="15">
        <v>107130007</v>
      </c>
      <c r="D1215" s="161" t="s">
        <v>3034</v>
      </c>
      <c r="E1215" s="168" t="s">
        <v>490</v>
      </c>
      <c r="F1215" s="11">
        <f t="shared" si="38"/>
        <v>0.2</v>
      </c>
      <c r="H1215" s="1" t="str">
        <f t="shared" si="39"/>
        <v>----</v>
      </c>
    </row>
    <row r="1216" spans="1:8" ht="18.75" x14ac:dyDescent="0.3">
      <c r="A1216" s="11">
        <v>1212</v>
      </c>
      <c r="B1216" s="12" t="s">
        <v>671</v>
      </c>
      <c r="C1216" s="15">
        <v>107130058</v>
      </c>
      <c r="D1216" s="166" t="s">
        <v>302</v>
      </c>
      <c r="E1216" s="168" t="s">
        <v>490</v>
      </c>
      <c r="F1216" s="11">
        <f t="shared" si="38"/>
        <v>0.2</v>
      </c>
      <c r="H1216" s="1" t="str">
        <f t="shared" si="39"/>
        <v>----</v>
      </c>
    </row>
    <row r="1217" spans="1:8" ht="18.75" x14ac:dyDescent="0.3">
      <c r="A1217" s="11">
        <v>1213</v>
      </c>
      <c r="B1217" s="12" t="s">
        <v>2070</v>
      </c>
      <c r="C1217" s="15">
        <v>107130133</v>
      </c>
      <c r="D1217" s="161" t="s">
        <v>125</v>
      </c>
      <c r="E1217" s="168" t="s">
        <v>490</v>
      </c>
      <c r="F1217" s="11">
        <f t="shared" si="38"/>
        <v>0.2</v>
      </c>
      <c r="H1217" s="1" t="str">
        <f t="shared" si="39"/>
        <v>----</v>
      </c>
    </row>
    <row r="1218" spans="1:8" ht="18.75" x14ac:dyDescent="0.3">
      <c r="A1218" s="11">
        <v>1214</v>
      </c>
      <c r="B1218" s="12" t="s">
        <v>3071</v>
      </c>
      <c r="C1218" s="15">
        <v>107130213</v>
      </c>
      <c r="D1218" s="69" t="s">
        <v>328</v>
      </c>
      <c r="E1218" s="168" t="s">
        <v>490</v>
      </c>
      <c r="F1218" s="11">
        <f t="shared" si="38"/>
        <v>0.2</v>
      </c>
      <c r="H1218" s="1" t="str">
        <f t="shared" si="39"/>
        <v>----</v>
      </c>
    </row>
    <row r="1219" spans="1:8" ht="18.75" x14ac:dyDescent="0.3">
      <c r="A1219" s="11">
        <v>1215</v>
      </c>
      <c r="B1219" s="12" t="s">
        <v>2808</v>
      </c>
      <c r="C1219" s="15">
        <v>107140043</v>
      </c>
      <c r="D1219" s="167" t="s">
        <v>3038</v>
      </c>
      <c r="E1219" s="168" t="s">
        <v>490</v>
      </c>
      <c r="F1219" s="11">
        <f t="shared" ref="F1219:F1282" si="40">IF(E1219="UV ĐT",0.3,0)+IF(E1219="UV HSV",0.3,0)+IF(E1219="PBT LCĐ",0.3,0)+IF(E1219="UV LCĐ",0.2,0)+IF(E1219="GK 0.3",0.3,0)+IF(E1219="GK 0.2",0.2,0)+IF(E1219="BT CĐ",0.3,0)+IF(E1219="PBT CĐ",0.2,0)+IF(E1219="LT", 0.3, 0)+IF(E1219="LP", 0.2,0)+IF(E1219="CN CLB",0.2,0)+IF(E1219="CN DĐ",0.2,0)+IF(E1219="TĐXK",0.3,0)+IF(E1219="PĐXK",0.2,0)+IF(E1219="TB ĐD",0.3,0)+IF(E1219="PB ĐD",0.2,0)+IF(E1219="ĐT ĐTQ",0.3,0)+IF(E1219="ĐP ĐTQ",0.2,0)</f>
        <v>0.2</v>
      </c>
      <c r="H1219" s="1" t="str">
        <f t="shared" si="39"/>
        <v>----</v>
      </c>
    </row>
    <row r="1220" spans="1:8" ht="18.75" x14ac:dyDescent="0.3">
      <c r="A1220" s="11">
        <v>1216</v>
      </c>
      <c r="B1220" s="12" t="s">
        <v>3072</v>
      </c>
      <c r="C1220" s="15">
        <v>107140110</v>
      </c>
      <c r="D1220" s="161" t="s">
        <v>2028</v>
      </c>
      <c r="E1220" s="168" t="s">
        <v>490</v>
      </c>
      <c r="F1220" s="11">
        <f t="shared" si="40"/>
        <v>0.2</v>
      </c>
      <c r="H1220" s="1" t="str">
        <f t="shared" si="39"/>
        <v>----</v>
      </c>
    </row>
    <row r="1221" spans="1:8" ht="18.75" x14ac:dyDescent="0.3">
      <c r="A1221" s="11">
        <v>1217</v>
      </c>
      <c r="B1221" s="12" t="s">
        <v>3073</v>
      </c>
      <c r="C1221" s="15">
        <v>107140154</v>
      </c>
      <c r="D1221" s="161" t="s">
        <v>1998</v>
      </c>
      <c r="E1221" s="168" t="s">
        <v>490</v>
      </c>
      <c r="F1221" s="11">
        <f t="shared" si="40"/>
        <v>0.2</v>
      </c>
      <c r="H1221" s="1" t="str">
        <f t="shared" si="39"/>
        <v>----</v>
      </c>
    </row>
    <row r="1222" spans="1:8" ht="18.75" x14ac:dyDescent="0.3">
      <c r="A1222" s="11">
        <v>1218</v>
      </c>
      <c r="B1222" s="169" t="s">
        <v>3074</v>
      </c>
      <c r="C1222" s="201">
        <v>107140216</v>
      </c>
      <c r="D1222" s="170" t="s">
        <v>1991</v>
      </c>
      <c r="E1222" s="168" t="s">
        <v>490</v>
      </c>
      <c r="F1222" s="11">
        <f t="shared" si="40"/>
        <v>0.2</v>
      </c>
      <c r="H1222" s="1" t="str">
        <f t="shared" si="39"/>
        <v>----</v>
      </c>
    </row>
    <row r="1223" spans="1:8" ht="18.75" x14ac:dyDescent="0.3">
      <c r="A1223" s="11">
        <v>1219</v>
      </c>
      <c r="B1223" s="12" t="s">
        <v>3075</v>
      </c>
      <c r="C1223" s="15">
        <v>107140289</v>
      </c>
      <c r="D1223" s="160" t="s">
        <v>2000</v>
      </c>
      <c r="E1223" s="168" t="s">
        <v>490</v>
      </c>
      <c r="F1223" s="11">
        <f t="shared" si="40"/>
        <v>0.2</v>
      </c>
      <c r="H1223" s="1" t="str">
        <f t="shared" si="39"/>
        <v>----</v>
      </c>
    </row>
    <row r="1224" spans="1:8" ht="18.75" x14ac:dyDescent="0.3">
      <c r="A1224" s="11">
        <v>1220</v>
      </c>
      <c r="B1224" s="171" t="s">
        <v>3076</v>
      </c>
      <c r="C1224" s="15">
        <v>107110366</v>
      </c>
      <c r="D1224" s="172" t="s">
        <v>3077</v>
      </c>
      <c r="E1224" s="11" t="s">
        <v>491</v>
      </c>
      <c r="F1224" s="11">
        <f t="shared" si="40"/>
        <v>0.3</v>
      </c>
      <c r="H1224" s="1" t="str">
        <f t="shared" si="39"/>
        <v>----</v>
      </c>
    </row>
    <row r="1225" spans="1:8" ht="18.75" x14ac:dyDescent="0.3">
      <c r="A1225" s="11">
        <v>1221</v>
      </c>
      <c r="B1225" s="171" t="s">
        <v>2041</v>
      </c>
      <c r="C1225" s="15">
        <v>107110286</v>
      </c>
      <c r="D1225" s="11" t="s">
        <v>132</v>
      </c>
      <c r="E1225" s="11" t="s">
        <v>499</v>
      </c>
      <c r="F1225" s="11">
        <f t="shared" si="40"/>
        <v>0.2</v>
      </c>
      <c r="H1225" s="1" t="str">
        <f t="shared" si="39"/>
        <v>----</v>
      </c>
    </row>
    <row r="1226" spans="1:8" ht="18.75" x14ac:dyDescent="0.3">
      <c r="A1226" s="11">
        <v>1222</v>
      </c>
      <c r="B1226" s="171" t="s">
        <v>3078</v>
      </c>
      <c r="C1226" s="15">
        <v>107110412</v>
      </c>
      <c r="D1226" s="172" t="s">
        <v>3077</v>
      </c>
      <c r="E1226" s="11" t="s">
        <v>499</v>
      </c>
      <c r="F1226" s="11">
        <f t="shared" si="40"/>
        <v>0.2</v>
      </c>
      <c r="H1226" s="1" t="str">
        <f t="shared" si="39"/>
        <v>----</v>
      </c>
    </row>
    <row r="1227" spans="1:8" ht="18.75" x14ac:dyDescent="0.3">
      <c r="A1227" s="11">
        <v>1223</v>
      </c>
      <c r="B1227" s="164" t="s">
        <v>3079</v>
      </c>
      <c r="C1227" s="199">
        <v>107120100</v>
      </c>
      <c r="D1227" s="165" t="s">
        <v>2945</v>
      </c>
      <c r="E1227" s="165" t="s">
        <v>499</v>
      </c>
      <c r="F1227" s="11">
        <f t="shared" si="40"/>
        <v>0.2</v>
      </c>
      <c r="H1227" s="1" t="str">
        <f t="shared" si="39"/>
        <v>----</v>
      </c>
    </row>
    <row r="1228" spans="1:8" ht="18.75" x14ac:dyDescent="0.3">
      <c r="A1228" s="11">
        <v>1224</v>
      </c>
      <c r="B1228" s="171" t="s">
        <v>670</v>
      </c>
      <c r="C1228" s="15">
        <v>107120269</v>
      </c>
      <c r="D1228" s="172" t="s">
        <v>3080</v>
      </c>
      <c r="E1228" s="11" t="s">
        <v>499</v>
      </c>
      <c r="F1228" s="11">
        <f t="shared" si="40"/>
        <v>0.2</v>
      </c>
      <c r="H1228" s="1" t="str">
        <f t="shared" si="39"/>
        <v>----</v>
      </c>
    </row>
    <row r="1229" spans="1:8" ht="18.75" x14ac:dyDescent="0.3">
      <c r="A1229" s="11">
        <v>1225</v>
      </c>
      <c r="B1229" s="171" t="s">
        <v>3081</v>
      </c>
      <c r="C1229" s="15">
        <v>107130015</v>
      </c>
      <c r="D1229" s="11" t="s">
        <v>3034</v>
      </c>
      <c r="E1229" s="11" t="s">
        <v>499</v>
      </c>
      <c r="F1229" s="11">
        <f t="shared" si="40"/>
        <v>0.2</v>
      </c>
      <c r="H1229" s="1" t="str">
        <f t="shared" si="39"/>
        <v>----</v>
      </c>
    </row>
    <row r="1230" spans="1:8" ht="18.75" x14ac:dyDescent="0.3">
      <c r="A1230" s="11">
        <v>1226</v>
      </c>
      <c r="B1230" s="171" t="s">
        <v>3082</v>
      </c>
      <c r="C1230" s="15">
        <v>107130077</v>
      </c>
      <c r="D1230" s="172" t="s">
        <v>302</v>
      </c>
      <c r="E1230" s="11" t="s">
        <v>499</v>
      </c>
      <c r="F1230" s="11">
        <f t="shared" si="40"/>
        <v>0.2</v>
      </c>
      <c r="H1230" s="1" t="str">
        <f t="shared" si="39"/>
        <v>----</v>
      </c>
    </row>
    <row r="1231" spans="1:8" ht="18.75" x14ac:dyDescent="0.3">
      <c r="A1231" s="11">
        <v>1227</v>
      </c>
      <c r="B1231" s="171" t="s">
        <v>987</v>
      </c>
      <c r="C1231" s="202">
        <v>107130102</v>
      </c>
      <c r="D1231" s="172" t="s">
        <v>289</v>
      </c>
      <c r="E1231" s="11" t="s">
        <v>499</v>
      </c>
      <c r="F1231" s="11">
        <f t="shared" si="40"/>
        <v>0.2</v>
      </c>
      <c r="H1231" s="1" t="str">
        <f t="shared" si="39"/>
        <v>----</v>
      </c>
    </row>
    <row r="1232" spans="1:8" ht="18.75" x14ac:dyDescent="0.3">
      <c r="A1232" s="11">
        <v>1228</v>
      </c>
      <c r="B1232" s="171" t="s">
        <v>3083</v>
      </c>
      <c r="C1232" s="15">
        <v>107130130</v>
      </c>
      <c r="D1232" s="172" t="s">
        <v>3084</v>
      </c>
      <c r="E1232" s="11" t="s">
        <v>499</v>
      </c>
      <c r="F1232" s="11">
        <f t="shared" si="40"/>
        <v>0.2</v>
      </c>
      <c r="H1232" s="1" t="str">
        <f t="shared" si="39"/>
        <v>----</v>
      </c>
    </row>
    <row r="1233" spans="1:8" ht="18.75" x14ac:dyDescent="0.3">
      <c r="A1233" s="11">
        <v>1229</v>
      </c>
      <c r="B1233" s="171" t="s">
        <v>3085</v>
      </c>
      <c r="C1233" s="202">
        <v>107130210</v>
      </c>
      <c r="D1233" s="172" t="s">
        <v>3086</v>
      </c>
      <c r="E1233" s="11" t="s">
        <v>499</v>
      </c>
      <c r="F1233" s="11">
        <f t="shared" si="40"/>
        <v>0.2</v>
      </c>
      <c r="H1233" s="1" t="str">
        <f t="shared" si="39"/>
        <v>----</v>
      </c>
    </row>
    <row r="1234" spans="1:8" ht="18.75" x14ac:dyDescent="0.3">
      <c r="A1234" s="11">
        <v>1230</v>
      </c>
      <c r="B1234" s="171" t="s">
        <v>2101</v>
      </c>
      <c r="C1234" s="202">
        <v>107140269</v>
      </c>
      <c r="D1234" s="172" t="s">
        <v>3087</v>
      </c>
      <c r="E1234" s="11" t="s">
        <v>499</v>
      </c>
      <c r="F1234" s="11">
        <f t="shared" si="40"/>
        <v>0.2</v>
      </c>
      <c r="H1234" s="1" t="str">
        <f t="shared" si="39"/>
        <v>----</v>
      </c>
    </row>
    <row r="1235" spans="1:8" ht="18.75" x14ac:dyDescent="0.3">
      <c r="A1235" s="11">
        <v>1231</v>
      </c>
      <c r="B1235" s="178" t="s">
        <v>429</v>
      </c>
      <c r="C1235" s="203">
        <v>104161101158</v>
      </c>
      <c r="D1235" s="176" t="s">
        <v>185</v>
      </c>
      <c r="E1235" s="176" t="s">
        <v>564</v>
      </c>
      <c r="F1235" s="11">
        <f t="shared" si="40"/>
        <v>0.3</v>
      </c>
      <c r="H1235" s="1" t="str">
        <f t="shared" si="39"/>
        <v>----</v>
      </c>
    </row>
    <row r="1236" spans="1:8" ht="18.75" x14ac:dyDescent="0.3">
      <c r="A1236" s="11">
        <v>1232</v>
      </c>
      <c r="B1236" s="178" t="s">
        <v>444</v>
      </c>
      <c r="C1236" s="203">
        <v>104161101132</v>
      </c>
      <c r="D1236" s="176" t="s">
        <v>185</v>
      </c>
      <c r="E1236" s="176" t="s">
        <v>563</v>
      </c>
      <c r="F1236" s="11">
        <f t="shared" si="40"/>
        <v>0.2</v>
      </c>
      <c r="H1236" s="1" t="str">
        <f t="shared" si="39"/>
        <v>----</v>
      </c>
    </row>
    <row r="1237" spans="1:8" ht="18.75" x14ac:dyDescent="0.3">
      <c r="A1237" s="11">
        <v>1233</v>
      </c>
      <c r="B1237" s="178" t="s">
        <v>406</v>
      </c>
      <c r="C1237" s="203">
        <v>104161101146</v>
      </c>
      <c r="D1237" s="176" t="s">
        <v>185</v>
      </c>
      <c r="E1237" s="176" t="s">
        <v>563</v>
      </c>
      <c r="F1237" s="11">
        <f t="shared" si="40"/>
        <v>0.2</v>
      </c>
      <c r="H1237" s="1" t="str">
        <f t="shared" si="39"/>
        <v>----</v>
      </c>
    </row>
    <row r="1238" spans="1:8" ht="18.75" x14ac:dyDescent="0.3">
      <c r="A1238" s="11">
        <v>1234</v>
      </c>
      <c r="B1238" s="178" t="s">
        <v>2716</v>
      </c>
      <c r="C1238" s="203">
        <v>104161101132</v>
      </c>
      <c r="D1238" s="176" t="s">
        <v>185</v>
      </c>
      <c r="E1238" s="176" t="s">
        <v>581</v>
      </c>
      <c r="F1238" s="11">
        <f t="shared" si="40"/>
        <v>0.3</v>
      </c>
      <c r="H1238" s="1" t="str">
        <f t="shared" si="39"/>
        <v>----</v>
      </c>
    </row>
    <row r="1239" spans="1:8" ht="18.75" x14ac:dyDescent="0.3">
      <c r="A1239" s="11">
        <v>1235</v>
      </c>
      <c r="B1239" s="178" t="s">
        <v>541</v>
      </c>
      <c r="C1239" s="203">
        <v>104161101106</v>
      </c>
      <c r="D1239" s="176" t="s">
        <v>185</v>
      </c>
      <c r="E1239" s="176" t="s">
        <v>489</v>
      </c>
      <c r="F1239" s="11">
        <f t="shared" si="40"/>
        <v>0.3</v>
      </c>
      <c r="H1239" s="1" t="str">
        <f t="shared" si="39"/>
        <v>----</v>
      </c>
    </row>
    <row r="1240" spans="1:8" ht="18.75" x14ac:dyDescent="0.3">
      <c r="A1240" s="11">
        <v>1236</v>
      </c>
      <c r="B1240" s="178" t="s">
        <v>2718</v>
      </c>
      <c r="C1240" s="203">
        <v>104161101152</v>
      </c>
      <c r="D1240" s="176" t="s">
        <v>185</v>
      </c>
      <c r="E1240" s="176" t="s">
        <v>490</v>
      </c>
      <c r="F1240" s="11">
        <f t="shared" si="40"/>
        <v>0.2</v>
      </c>
      <c r="H1240" s="1" t="str">
        <f t="shared" si="39"/>
        <v>----</v>
      </c>
    </row>
    <row r="1241" spans="1:8" ht="18.75" x14ac:dyDescent="0.3">
      <c r="A1241" s="11">
        <v>1237</v>
      </c>
      <c r="B1241" s="178" t="s">
        <v>444</v>
      </c>
      <c r="C1241" s="203">
        <v>104161101132</v>
      </c>
      <c r="D1241" s="176" t="s">
        <v>185</v>
      </c>
      <c r="E1241" s="176" t="s">
        <v>499</v>
      </c>
      <c r="F1241" s="11">
        <f t="shared" si="40"/>
        <v>0.2</v>
      </c>
      <c r="H1241" s="1" t="str">
        <f t="shared" si="39"/>
        <v>----</v>
      </c>
    </row>
    <row r="1242" spans="1:8" ht="18.75" x14ac:dyDescent="0.3">
      <c r="A1242" s="11">
        <v>1238</v>
      </c>
      <c r="B1242" s="178" t="s">
        <v>540</v>
      </c>
      <c r="C1242" s="203">
        <v>104161101150</v>
      </c>
      <c r="D1242" s="176" t="s">
        <v>185</v>
      </c>
      <c r="E1242" s="176" t="s">
        <v>499</v>
      </c>
      <c r="F1242" s="11">
        <f t="shared" si="40"/>
        <v>0.2</v>
      </c>
      <c r="H1242" s="1" t="str">
        <f t="shared" si="39"/>
        <v>----</v>
      </c>
    </row>
    <row r="1243" spans="1:8" ht="18.75" x14ac:dyDescent="0.3">
      <c r="A1243" s="11">
        <v>1239</v>
      </c>
      <c r="B1243" s="178" t="s">
        <v>2721</v>
      </c>
      <c r="C1243" s="203">
        <v>104162000000</v>
      </c>
      <c r="D1243" s="176" t="s">
        <v>193</v>
      </c>
      <c r="E1243" s="176" t="s">
        <v>564</v>
      </c>
      <c r="F1243" s="11">
        <f t="shared" si="40"/>
        <v>0.3</v>
      </c>
      <c r="H1243" s="1" t="str">
        <f t="shared" si="39"/>
        <v>----</v>
      </c>
    </row>
    <row r="1244" spans="1:8" ht="18.75" x14ac:dyDescent="0.3">
      <c r="A1244" s="11">
        <v>1240</v>
      </c>
      <c r="B1244" s="178" t="s">
        <v>2722</v>
      </c>
      <c r="C1244" s="203">
        <v>104162101153</v>
      </c>
      <c r="D1244" s="176" t="s">
        <v>193</v>
      </c>
      <c r="E1244" s="176" t="s">
        <v>563</v>
      </c>
      <c r="F1244" s="11">
        <f t="shared" si="40"/>
        <v>0.2</v>
      </c>
      <c r="H1244" s="1" t="str">
        <f t="shared" si="39"/>
        <v>----</v>
      </c>
    </row>
    <row r="1245" spans="1:8" ht="18.75" x14ac:dyDescent="0.3">
      <c r="A1245" s="11">
        <v>1241</v>
      </c>
      <c r="B1245" s="178" t="s">
        <v>2723</v>
      </c>
      <c r="C1245" s="203">
        <v>104162101146</v>
      </c>
      <c r="D1245" s="176" t="s">
        <v>193</v>
      </c>
      <c r="E1245" s="176" t="s">
        <v>563</v>
      </c>
      <c r="F1245" s="11">
        <f t="shared" si="40"/>
        <v>0.2</v>
      </c>
      <c r="H1245" s="1" t="str">
        <f t="shared" si="39"/>
        <v>----</v>
      </c>
    </row>
    <row r="1246" spans="1:8" ht="18.75" x14ac:dyDescent="0.3">
      <c r="A1246" s="11">
        <v>1242</v>
      </c>
      <c r="B1246" s="178" t="s">
        <v>2724</v>
      </c>
      <c r="C1246" s="203">
        <v>104162101147</v>
      </c>
      <c r="D1246" s="176" t="s">
        <v>193</v>
      </c>
      <c r="E1246" s="176" t="s">
        <v>576</v>
      </c>
      <c r="F1246" s="11">
        <f t="shared" si="40"/>
        <v>0.2</v>
      </c>
      <c r="H1246" s="1" t="str">
        <f t="shared" si="39"/>
        <v>----</v>
      </c>
    </row>
    <row r="1247" spans="1:8" ht="18.75" x14ac:dyDescent="0.3">
      <c r="A1247" s="11">
        <v>1245</v>
      </c>
      <c r="B1247" s="178" t="s">
        <v>477</v>
      </c>
      <c r="C1247" s="203">
        <v>104221101134</v>
      </c>
      <c r="D1247" s="176" t="s">
        <v>222</v>
      </c>
      <c r="E1247" s="176" t="s">
        <v>564</v>
      </c>
      <c r="F1247" s="11">
        <f t="shared" si="40"/>
        <v>0.3</v>
      </c>
      <c r="H1247" s="1" t="str">
        <f t="shared" si="39"/>
        <v>----</v>
      </c>
    </row>
    <row r="1248" spans="1:8" ht="18.75" x14ac:dyDescent="0.3">
      <c r="A1248" s="11">
        <v>1246</v>
      </c>
      <c r="B1248" s="178" t="s">
        <v>566</v>
      </c>
      <c r="C1248" s="203">
        <v>104221101118</v>
      </c>
      <c r="D1248" s="176" t="s">
        <v>222</v>
      </c>
      <c r="E1248" s="176" t="s">
        <v>563</v>
      </c>
      <c r="F1248" s="11">
        <f t="shared" si="40"/>
        <v>0.2</v>
      </c>
      <c r="H1248" s="1" t="str">
        <f t="shared" si="39"/>
        <v>----</v>
      </c>
    </row>
    <row r="1249" spans="1:8" ht="18.75" x14ac:dyDescent="0.3">
      <c r="A1249" s="11">
        <v>1247</v>
      </c>
      <c r="B1249" s="181" t="s">
        <v>542</v>
      </c>
      <c r="C1249" s="203">
        <v>104221101102</v>
      </c>
      <c r="D1249" s="182" t="s">
        <v>222</v>
      </c>
      <c r="E1249" s="182" t="s">
        <v>489</v>
      </c>
      <c r="F1249" s="11">
        <f t="shared" si="40"/>
        <v>0.3</v>
      </c>
      <c r="H1249" s="1" t="str">
        <f t="shared" si="39"/>
        <v>----</v>
      </c>
    </row>
    <row r="1250" spans="1:8" ht="18.75" x14ac:dyDescent="0.3">
      <c r="A1250" s="11">
        <v>1248</v>
      </c>
      <c r="B1250" s="181" t="s">
        <v>255</v>
      </c>
      <c r="C1250" s="203">
        <v>104221101124</v>
      </c>
      <c r="D1250" s="182" t="s">
        <v>222</v>
      </c>
      <c r="E1250" s="182" t="s">
        <v>490</v>
      </c>
      <c r="F1250" s="11">
        <f t="shared" si="40"/>
        <v>0.2</v>
      </c>
      <c r="H1250" s="1" t="str">
        <f t="shared" si="39"/>
        <v>----</v>
      </c>
    </row>
    <row r="1251" spans="1:8" ht="18.75" x14ac:dyDescent="0.3">
      <c r="A1251" s="11">
        <v>1249</v>
      </c>
      <c r="B1251" s="181" t="s">
        <v>2727</v>
      </c>
      <c r="C1251" s="203">
        <v>104221101120</v>
      </c>
      <c r="D1251" s="182" t="s">
        <v>222</v>
      </c>
      <c r="E1251" s="182" t="s">
        <v>490</v>
      </c>
      <c r="F1251" s="11">
        <f t="shared" si="40"/>
        <v>0.2</v>
      </c>
      <c r="H1251" s="1" t="str">
        <f t="shared" si="39"/>
        <v>----</v>
      </c>
    </row>
    <row r="1252" spans="1:8" ht="18.75" x14ac:dyDescent="0.3">
      <c r="A1252" s="11">
        <v>1250</v>
      </c>
      <c r="B1252" s="178" t="s">
        <v>1340</v>
      </c>
      <c r="C1252" s="205">
        <v>104110111</v>
      </c>
      <c r="D1252" s="176" t="s">
        <v>197</v>
      </c>
      <c r="E1252" s="176" t="s">
        <v>490</v>
      </c>
      <c r="F1252" s="11">
        <f t="shared" si="40"/>
        <v>0.2</v>
      </c>
      <c r="H1252" s="1" t="str">
        <f t="shared" si="39"/>
        <v>----</v>
      </c>
    </row>
    <row r="1253" spans="1:8" ht="18.75" x14ac:dyDescent="0.3">
      <c r="A1253" s="11">
        <v>1251</v>
      </c>
      <c r="B1253" s="178" t="s">
        <v>543</v>
      </c>
      <c r="C1253" s="203">
        <v>104110157</v>
      </c>
      <c r="D1253" s="176" t="s">
        <v>197</v>
      </c>
      <c r="E1253" s="176" t="s">
        <v>489</v>
      </c>
      <c r="F1253" s="11">
        <f t="shared" si="40"/>
        <v>0.3</v>
      </c>
      <c r="H1253" s="1" t="str">
        <f t="shared" si="39"/>
        <v>----</v>
      </c>
    </row>
    <row r="1254" spans="1:8" ht="18.75" x14ac:dyDescent="0.3">
      <c r="A1254" s="11">
        <v>1252</v>
      </c>
      <c r="B1254" s="178" t="s">
        <v>3088</v>
      </c>
      <c r="C1254" s="205">
        <v>104110111</v>
      </c>
      <c r="D1254" s="176" t="s">
        <v>197</v>
      </c>
      <c r="E1254" s="176" t="s">
        <v>490</v>
      </c>
      <c r="F1254" s="11">
        <f t="shared" si="40"/>
        <v>0.2</v>
      </c>
      <c r="H1254" s="1" t="str">
        <f t="shared" si="39"/>
        <v>----</v>
      </c>
    </row>
    <row r="1255" spans="1:8" ht="18.75" x14ac:dyDescent="0.3">
      <c r="A1255" s="11">
        <v>1253</v>
      </c>
      <c r="B1255" s="178" t="s">
        <v>437</v>
      </c>
      <c r="C1255" s="203">
        <v>104110141</v>
      </c>
      <c r="D1255" s="176" t="s">
        <v>197</v>
      </c>
      <c r="E1255" s="176" t="s">
        <v>564</v>
      </c>
      <c r="F1255" s="11">
        <f t="shared" si="40"/>
        <v>0.3</v>
      </c>
      <c r="H1255" s="1" t="str">
        <f t="shared" si="39"/>
        <v>----</v>
      </c>
    </row>
    <row r="1256" spans="1:8" ht="18.75" x14ac:dyDescent="0.3">
      <c r="A1256" s="11">
        <v>1254</v>
      </c>
      <c r="B1256" s="178" t="s">
        <v>1627</v>
      </c>
      <c r="C1256" s="203">
        <v>104110070</v>
      </c>
      <c r="D1256" s="176" t="s">
        <v>197</v>
      </c>
      <c r="E1256" s="176" t="s">
        <v>563</v>
      </c>
      <c r="F1256" s="11">
        <f t="shared" si="40"/>
        <v>0.2</v>
      </c>
      <c r="H1256" s="1" t="str">
        <f t="shared" si="39"/>
        <v>----</v>
      </c>
    </row>
    <row r="1257" spans="1:8" ht="18.75" x14ac:dyDescent="0.3">
      <c r="A1257" s="11">
        <v>1255</v>
      </c>
      <c r="B1257" s="178" t="s">
        <v>1472</v>
      </c>
      <c r="C1257" s="203">
        <v>104110180</v>
      </c>
      <c r="D1257" s="176" t="s">
        <v>138</v>
      </c>
      <c r="E1257" s="176" t="s">
        <v>564</v>
      </c>
      <c r="F1257" s="11">
        <f t="shared" si="40"/>
        <v>0.3</v>
      </c>
      <c r="H1257" s="1" t="str">
        <f t="shared" si="39"/>
        <v>----</v>
      </c>
    </row>
    <row r="1258" spans="1:8" ht="18.75" x14ac:dyDescent="0.3">
      <c r="A1258" s="11">
        <v>1256</v>
      </c>
      <c r="B1258" s="178" t="s">
        <v>2728</v>
      </c>
      <c r="C1258" s="203">
        <v>104110188</v>
      </c>
      <c r="D1258" s="176" t="s">
        <v>138</v>
      </c>
      <c r="E1258" s="176" t="s">
        <v>563</v>
      </c>
      <c r="F1258" s="11">
        <f t="shared" si="40"/>
        <v>0.2</v>
      </c>
      <c r="H1258" s="1" t="str">
        <f t="shared" si="39"/>
        <v>----</v>
      </c>
    </row>
    <row r="1259" spans="1:8" ht="18.75" x14ac:dyDescent="0.3">
      <c r="A1259" s="11">
        <v>1257</v>
      </c>
      <c r="B1259" s="178" t="s">
        <v>3089</v>
      </c>
      <c r="C1259" s="203">
        <v>104110193</v>
      </c>
      <c r="D1259" s="176" t="s">
        <v>138</v>
      </c>
      <c r="E1259" s="176" t="s">
        <v>489</v>
      </c>
      <c r="F1259" s="11">
        <f t="shared" si="40"/>
        <v>0.3</v>
      </c>
      <c r="H1259" s="1" t="str">
        <f t="shared" si="39"/>
        <v>----</v>
      </c>
    </row>
    <row r="1260" spans="1:8" ht="18.75" x14ac:dyDescent="0.3">
      <c r="A1260" s="11">
        <v>1258</v>
      </c>
      <c r="B1260" s="178" t="s">
        <v>544</v>
      </c>
      <c r="C1260" s="203">
        <v>104110197</v>
      </c>
      <c r="D1260" s="176" t="s">
        <v>138</v>
      </c>
      <c r="E1260" s="176" t="s">
        <v>490</v>
      </c>
      <c r="F1260" s="11">
        <f t="shared" si="40"/>
        <v>0.2</v>
      </c>
      <c r="H1260" s="1" t="str">
        <f t="shared" si="39"/>
        <v>----</v>
      </c>
    </row>
    <row r="1261" spans="1:8" ht="18.75" x14ac:dyDescent="0.3">
      <c r="A1261" s="11">
        <v>1259</v>
      </c>
      <c r="B1261" s="178" t="s">
        <v>567</v>
      </c>
      <c r="C1261" s="203">
        <v>104120053</v>
      </c>
      <c r="D1261" s="176" t="s">
        <v>392</v>
      </c>
      <c r="E1261" s="176" t="s">
        <v>564</v>
      </c>
      <c r="F1261" s="11">
        <f t="shared" si="40"/>
        <v>0.3</v>
      </c>
      <c r="H1261" s="1" t="str">
        <f t="shared" si="39"/>
        <v>----</v>
      </c>
    </row>
    <row r="1262" spans="1:8" ht="18.75" x14ac:dyDescent="0.3">
      <c r="A1262" s="11">
        <v>1260</v>
      </c>
      <c r="B1262" s="178" t="s">
        <v>568</v>
      </c>
      <c r="C1262" s="203">
        <v>104120065</v>
      </c>
      <c r="D1262" s="176" t="s">
        <v>392</v>
      </c>
      <c r="E1262" s="176" t="s">
        <v>563</v>
      </c>
      <c r="F1262" s="11">
        <f t="shared" si="40"/>
        <v>0.2</v>
      </c>
      <c r="H1262" s="1" t="str">
        <f t="shared" si="39"/>
        <v>----</v>
      </c>
    </row>
    <row r="1263" spans="1:8" ht="18.75" x14ac:dyDescent="0.3">
      <c r="A1263" s="11">
        <v>1261</v>
      </c>
      <c r="B1263" s="178" t="s">
        <v>2729</v>
      </c>
      <c r="C1263" s="203">
        <v>104120043</v>
      </c>
      <c r="D1263" s="176" t="s">
        <v>392</v>
      </c>
      <c r="E1263" s="176" t="s">
        <v>489</v>
      </c>
      <c r="F1263" s="11">
        <f t="shared" si="40"/>
        <v>0.3</v>
      </c>
      <c r="H1263" s="1" t="str">
        <f t="shared" si="39"/>
        <v>----</v>
      </c>
    </row>
    <row r="1264" spans="1:8" ht="18.75" x14ac:dyDescent="0.3">
      <c r="A1264" s="11">
        <v>1262</v>
      </c>
      <c r="B1264" s="178" t="s">
        <v>2730</v>
      </c>
      <c r="C1264" s="203">
        <v>104120055</v>
      </c>
      <c r="D1264" s="176" t="s">
        <v>392</v>
      </c>
      <c r="E1264" s="176" t="s">
        <v>490</v>
      </c>
      <c r="F1264" s="11">
        <f t="shared" si="40"/>
        <v>0.2</v>
      </c>
      <c r="H1264" s="1" t="str">
        <f t="shared" si="39"/>
        <v>----</v>
      </c>
    </row>
    <row r="1265" spans="1:8" ht="18.75" x14ac:dyDescent="0.3">
      <c r="A1265" s="11">
        <v>1263</v>
      </c>
      <c r="B1265" s="178" t="s">
        <v>2731</v>
      </c>
      <c r="C1265" s="203">
        <v>104120064</v>
      </c>
      <c r="D1265" s="176" t="s">
        <v>392</v>
      </c>
      <c r="E1265" s="177" t="s">
        <v>499</v>
      </c>
      <c r="F1265" s="11">
        <f t="shared" si="40"/>
        <v>0.2</v>
      </c>
      <c r="H1265" s="1" t="str">
        <f t="shared" ref="H1265:H1306" si="41">IF(C1265=C1266,"Trùng","----")</f>
        <v>----</v>
      </c>
    </row>
    <row r="1266" spans="1:8" ht="18.75" x14ac:dyDescent="0.3">
      <c r="A1266" s="11">
        <v>1264</v>
      </c>
      <c r="B1266" s="178" t="s">
        <v>2732</v>
      </c>
      <c r="C1266" s="203">
        <v>104120106</v>
      </c>
      <c r="D1266" s="176" t="s">
        <v>239</v>
      </c>
      <c r="E1266" s="176" t="s">
        <v>564</v>
      </c>
      <c r="F1266" s="11">
        <f t="shared" si="40"/>
        <v>0.3</v>
      </c>
      <c r="H1266" s="1" t="str">
        <f t="shared" si="41"/>
        <v>----</v>
      </c>
    </row>
    <row r="1267" spans="1:8" ht="18.75" x14ac:dyDescent="0.3">
      <c r="A1267" s="11">
        <v>1265</v>
      </c>
      <c r="B1267" s="178" t="s">
        <v>2733</v>
      </c>
      <c r="C1267" s="203">
        <v>104120100</v>
      </c>
      <c r="D1267" s="176" t="s">
        <v>239</v>
      </c>
      <c r="E1267" s="176" t="s">
        <v>563</v>
      </c>
      <c r="F1267" s="11">
        <f t="shared" si="40"/>
        <v>0.2</v>
      </c>
      <c r="H1267" s="1" t="str">
        <f t="shared" si="41"/>
        <v>----</v>
      </c>
    </row>
    <row r="1268" spans="1:8" ht="18.75" x14ac:dyDescent="0.3">
      <c r="A1268" s="11">
        <v>1266</v>
      </c>
      <c r="B1268" s="178" t="s">
        <v>1718</v>
      </c>
      <c r="C1268" s="203">
        <v>104120121</v>
      </c>
      <c r="D1268" s="176" t="s">
        <v>239</v>
      </c>
      <c r="E1268" s="176" t="s">
        <v>563</v>
      </c>
      <c r="F1268" s="11">
        <f t="shared" si="40"/>
        <v>0.2</v>
      </c>
      <c r="H1268" s="1" t="str">
        <f t="shared" si="41"/>
        <v>----</v>
      </c>
    </row>
    <row r="1269" spans="1:8" ht="18.75" x14ac:dyDescent="0.3">
      <c r="A1269" s="11">
        <v>1267</v>
      </c>
      <c r="B1269" s="178" t="s">
        <v>2734</v>
      </c>
      <c r="C1269" s="203">
        <v>104120119</v>
      </c>
      <c r="D1269" s="176" t="s">
        <v>239</v>
      </c>
      <c r="E1269" s="176" t="s">
        <v>523</v>
      </c>
      <c r="F1269" s="11">
        <f t="shared" si="40"/>
        <v>0.3</v>
      </c>
      <c r="H1269" s="1" t="str">
        <f t="shared" si="41"/>
        <v>----</v>
      </c>
    </row>
    <row r="1270" spans="1:8" ht="18.75" x14ac:dyDescent="0.3">
      <c r="A1270" s="11">
        <v>1268</v>
      </c>
      <c r="B1270" s="178" t="s">
        <v>2735</v>
      </c>
      <c r="C1270" s="203">
        <v>104120129</v>
      </c>
      <c r="D1270" s="176" t="s">
        <v>239</v>
      </c>
      <c r="E1270" s="176" t="s">
        <v>489</v>
      </c>
      <c r="F1270" s="11">
        <f t="shared" si="40"/>
        <v>0.3</v>
      </c>
      <c r="H1270" s="1" t="str">
        <f t="shared" si="41"/>
        <v>----</v>
      </c>
    </row>
    <row r="1271" spans="1:8" ht="18.75" x14ac:dyDescent="0.3">
      <c r="A1271" s="11">
        <v>1269</v>
      </c>
      <c r="B1271" s="178" t="s">
        <v>379</v>
      </c>
      <c r="C1271" s="203">
        <v>104120171</v>
      </c>
      <c r="D1271" s="176" t="s">
        <v>217</v>
      </c>
      <c r="E1271" s="176" t="s">
        <v>564</v>
      </c>
      <c r="F1271" s="11">
        <f t="shared" si="40"/>
        <v>0.3</v>
      </c>
      <c r="H1271" s="1" t="str">
        <f t="shared" si="41"/>
        <v>----</v>
      </c>
    </row>
    <row r="1272" spans="1:8" ht="18.75" x14ac:dyDescent="0.3">
      <c r="A1272" s="11">
        <v>1270</v>
      </c>
      <c r="B1272" s="178" t="s">
        <v>464</v>
      </c>
      <c r="C1272" s="203">
        <v>104120162</v>
      </c>
      <c r="D1272" s="176" t="s">
        <v>217</v>
      </c>
      <c r="E1272" s="176" t="s">
        <v>563</v>
      </c>
      <c r="F1272" s="11">
        <f t="shared" si="40"/>
        <v>0.2</v>
      </c>
      <c r="H1272" s="1" t="str">
        <f t="shared" si="41"/>
        <v>----</v>
      </c>
    </row>
    <row r="1273" spans="1:8" ht="18.75" x14ac:dyDescent="0.3">
      <c r="A1273" s="11">
        <v>1271</v>
      </c>
      <c r="B1273" s="178" t="s">
        <v>569</v>
      </c>
      <c r="C1273" s="203">
        <v>104120169</v>
      </c>
      <c r="D1273" s="176" t="s">
        <v>217</v>
      </c>
      <c r="E1273" s="176" t="s">
        <v>563</v>
      </c>
      <c r="F1273" s="11">
        <f t="shared" si="40"/>
        <v>0.2</v>
      </c>
      <c r="H1273" s="1" t="str">
        <f t="shared" si="41"/>
        <v>----</v>
      </c>
    </row>
    <row r="1274" spans="1:8" ht="18.75" x14ac:dyDescent="0.3">
      <c r="A1274" s="11">
        <v>1272</v>
      </c>
      <c r="B1274" s="178" t="s">
        <v>174</v>
      </c>
      <c r="C1274" s="203">
        <v>104120157</v>
      </c>
      <c r="D1274" s="176" t="s">
        <v>217</v>
      </c>
      <c r="E1274" s="176" t="s">
        <v>576</v>
      </c>
      <c r="F1274" s="11">
        <f t="shared" si="40"/>
        <v>0.2</v>
      </c>
      <c r="H1274" s="1" t="str">
        <f t="shared" si="41"/>
        <v>----</v>
      </c>
    </row>
    <row r="1275" spans="1:8" ht="18.75" x14ac:dyDescent="0.3">
      <c r="A1275" s="11">
        <v>1273</v>
      </c>
      <c r="B1275" s="178" t="s">
        <v>2736</v>
      </c>
      <c r="C1275" s="203">
        <v>104120180</v>
      </c>
      <c r="D1275" s="176" t="s">
        <v>217</v>
      </c>
      <c r="E1275" s="176" t="s">
        <v>581</v>
      </c>
      <c r="F1275" s="11">
        <f t="shared" si="40"/>
        <v>0.3</v>
      </c>
      <c r="H1275" s="1" t="str">
        <f t="shared" si="41"/>
        <v>----</v>
      </c>
    </row>
    <row r="1276" spans="1:8" ht="18.75" x14ac:dyDescent="0.3">
      <c r="A1276" s="11">
        <v>1274</v>
      </c>
      <c r="B1276" s="178" t="s">
        <v>545</v>
      </c>
      <c r="C1276" s="203">
        <v>104120165</v>
      </c>
      <c r="D1276" s="176" t="s">
        <v>217</v>
      </c>
      <c r="E1276" s="176" t="s">
        <v>489</v>
      </c>
      <c r="F1276" s="11">
        <f t="shared" si="40"/>
        <v>0.3</v>
      </c>
      <c r="H1276" s="1" t="str">
        <f t="shared" si="41"/>
        <v>----</v>
      </c>
    </row>
    <row r="1277" spans="1:8" ht="18.75" x14ac:dyDescent="0.3">
      <c r="A1277" s="11">
        <v>1275</v>
      </c>
      <c r="B1277" s="178" t="s">
        <v>546</v>
      </c>
      <c r="C1277" s="203">
        <v>104120175</v>
      </c>
      <c r="D1277" s="176" t="s">
        <v>217</v>
      </c>
      <c r="E1277" s="176" t="s">
        <v>490</v>
      </c>
      <c r="F1277" s="11">
        <f t="shared" si="40"/>
        <v>0.2</v>
      </c>
      <c r="H1277" s="1" t="str">
        <f t="shared" si="41"/>
        <v>----</v>
      </c>
    </row>
    <row r="1278" spans="1:8" ht="18.75" x14ac:dyDescent="0.3">
      <c r="A1278" s="11">
        <v>1276</v>
      </c>
      <c r="B1278" s="178" t="s">
        <v>2737</v>
      </c>
      <c r="C1278" s="203">
        <v>104130017</v>
      </c>
      <c r="D1278" s="176" t="s">
        <v>301</v>
      </c>
      <c r="E1278" s="176" t="s">
        <v>489</v>
      </c>
      <c r="F1278" s="11">
        <f t="shared" si="40"/>
        <v>0.3</v>
      </c>
      <c r="H1278" s="1" t="str">
        <f t="shared" si="41"/>
        <v>----</v>
      </c>
    </row>
    <row r="1279" spans="1:8" ht="18.75" x14ac:dyDescent="0.3">
      <c r="A1279" s="11">
        <v>1277</v>
      </c>
      <c r="B1279" s="178" t="s">
        <v>2738</v>
      </c>
      <c r="C1279" s="203">
        <v>104130060</v>
      </c>
      <c r="D1279" s="176" t="s">
        <v>301</v>
      </c>
      <c r="E1279" s="176" t="s">
        <v>490</v>
      </c>
      <c r="F1279" s="11">
        <f t="shared" si="40"/>
        <v>0.2</v>
      </c>
      <c r="H1279" s="1" t="str">
        <f t="shared" si="41"/>
        <v>----</v>
      </c>
    </row>
    <row r="1280" spans="1:8" ht="18.75" x14ac:dyDescent="0.3">
      <c r="A1280" s="11">
        <v>1278</v>
      </c>
      <c r="B1280" s="178" t="s">
        <v>2739</v>
      </c>
      <c r="C1280" s="203">
        <v>104130030</v>
      </c>
      <c r="D1280" s="176" t="s">
        <v>301</v>
      </c>
      <c r="E1280" s="176" t="s">
        <v>564</v>
      </c>
      <c r="F1280" s="11">
        <f t="shared" si="40"/>
        <v>0.3</v>
      </c>
      <c r="H1280" s="1" t="str">
        <f t="shared" si="41"/>
        <v>----</v>
      </c>
    </row>
    <row r="1281" spans="1:8" ht="18.75" x14ac:dyDescent="0.3">
      <c r="A1281" s="11">
        <v>1279</v>
      </c>
      <c r="B1281" s="178" t="s">
        <v>2740</v>
      </c>
      <c r="C1281" s="203">
        <v>104130004</v>
      </c>
      <c r="D1281" s="176" t="s">
        <v>301</v>
      </c>
      <c r="E1281" s="176" t="s">
        <v>563</v>
      </c>
      <c r="F1281" s="11">
        <f t="shared" si="40"/>
        <v>0.2</v>
      </c>
      <c r="H1281" s="1" t="str">
        <f t="shared" si="41"/>
        <v>----</v>
      </c>
    </row>
    <row r="1282" spans="1:8" ht="18.75" x14ac:dyDescent="0.3">
      <c r="A1282" s="11">
        <v>1280</v>
      </c>
      <c r="B1282" s="178" t="s">
        <v>2741</v>
      </c>
      <c r="C1282" s="203">
        <v>104130052</v>
      </c>
      <c r="D1282" s="176" t="s">
        <v>301</v>
      </c>
      <c r="E1282" s="176" t="s">
        <v>563</v>
      </c>
      <c r="F1282" s="11">
        <f t="shared" si="40"/>
        <v>0.2</v>
      </c>
      <c r="H1282" s="1" t="str">
        <f t="shared" si="41"/>
        <v>----</v>
      </c>
    </row>
    <row r="1283" spans="1:8" ht="18.75" x14ac:dyDescent="0.3">
      <c r="A1283" s="11">
        <v>1281</v>
      </c>
      <c r="B1283" s="178" t="s">
        <v>1952</v>
      </c>
      <c r="C1283" s="203">
        <v>104130091</v>
      </c>
      <c r="D1283" s="176" t="s">
        <v>355</v>
      </c>
      <c r="E1283" s="176" t="s">
        <v>489</v>
      </c>
      <c r="F1283" s="11">
        <f t="shared" ref="F1283:F1306" si="42">IF(E1283="UV ĐT",0.3,0)+IF(E1283="UV HSV",0.3,0)+IF(E1283="PBT LCĐ",0.3,0)+IF(E1283="UV LCĐ",0.2,0)+IF(E1283="GK 0.3",0.3,0)+IF(E1283="GK 0.2",0.2,0)+IF(E1283="BT CĐ",0.3,0)+IF(E1283="PBT CĐ",0.2,0)+IF(E1283="LT", 0.3, 0)+IF(E1283="LP", 0.2,0)+IF(E1283="CN CLB",0.2,0)+IF(E1283="CN DĐ",0.2,0)+IF(E1283="TĐXK",0.3,0)+IF(E1283="PĐXK",0.2,0)+IF(E1283="TB ĐD",0.3,0)+IF(E1283="PB ĐD",0.2,0)+IF(E1283="ĐT ĐTQ",0.3,0)+IF(E1283="ĐP ĐTQ",0.2,0)</f>
        <v>0.3</v>
      </c>
      <c r="H1283" s="1" t="str">
        <f t="shared" si="41"/>
        <v>----</v>
      </c>
    </row>
    <row r="1284" spans="1:8" ht="18.75" x14ac:dyDescent="0.3">
      <c r="A1284" s="11">
        <v>1282</v>
      </c>
      <c r="B1284" s="178" t="s">
        <v>2742</v>
      </c>
      <c r="C1284" s="203">
        <v>104130092</v>
      </c>
      <c r="D1284" s="176" t="s">
        <v>355</v>
      </c>
      <c r="E1284" s="176" t="s">
        <v>490</v>
      </c>
      <c r="F1284" s="11">
        <f t="shared" si="42"/>
        <v>0.2</v>
      </c>
      <c r="H1284" s="1" t="str">
        <f t="shared" si="41"/>
        <v>----</v>
      </c>
    </row>
    <row r="1285" spans="1:8" ht="18.75" x14ac:dyDescent="0.3">
      <c r="A1285" s="11">
        <v>1283</v>
      </c>
      <c r="B1285" s="178" t="s">
        <v>2743</v>
      </c>
      <c r="C1285" s="203">
        <v>104130077</v>
      </c>
      <c r="D1285" s="176" t="s">
        <v>355</v>
      </c>
      <c r="E1285" s="176" t="s">
        <v>490</v>
      </c>
      <c r="F1285" s="11">
        <f t="shared" si="42"/>
        <v>0.2</v>
      </c>
      <c r="H1285" s="1" t="str">
        <f t="shared" si="41"/>
        <v>----</v>
      </c>
    </row>
    <row r="1286" spans="1:8" ht="18.75" x14ac:dyDescent="0.3">
      <c r="A1286" s="11">
        <v>1284</v>
      </c>
      <c r="B1286" s="178" t="s">
        <v>2744</v>
      </c>
      <c r="C1286" s="203">
        <v>104130082</v>
      </c>
      <c r="D1286" s="176" t="s">
        <v>355</v>
      </c>
      <c r="E1286" s="176" t="s">
        <v>564</v>
      </c>
      <c r="F1286" s="11">
        <f t="shared" si="42"/>
        <v>0.3</v>
      </c>
      <c r="H1286" s="1" t="str">
        <f t="shared" si="41"/>
        <v>----</v>
      </c>
    </row>
    <row r="1287" spans="1:8" ht="18.75" x14ac:dyDescent="0.3">
      <c r="A1287" s="11">
        <v>1285</v>
      </c>
      <c r="B1287" s="178" t="s">
        <v>423</v>
      </c>
      <c r="C1287" s="203">
        <v>104130084</v>
      </c>
      <c r="D1287" s="176" t="s">
        <v>355</v>
      </c>
      <c r="E1287" s="176" t="s">
        <v>563</v>
      </c>
      <c r="F1287" s="11">
        <f t="shared" si="42"/>
        <v>0.2</v>
      </c>
      <c r="H1287" s="1" t="str">
        <f t="shared" si="41"/>
        <v>----</v>
      </c>
    </row>
    <row r="1288" spans="1:8" ht="18.75" x14ac:dyDescent="0.3">
      <c r="A1288" s="11">
        <v>1286</v>
      </c>
      <c r="B1288" s="178" t="s">
        <v>478</v>
      </c>
      <c r="C1288" s="203">
        <v>104130090</v>
      </c>
      <c r="D1288" s="176" t="s">
        <v>355</v>
      </c>
      <c r="E1288" s="176" t="s">
        <v>563</v>
      </c>
      <c r="F1288" s="11">
        <f t="shared" si="42"/>
        <v>0.2</v>
      </c>
      <c r="H1288" s="1" t="str">
        <f t="shared" si="41"/>
        <v>----</v>
      </c>
    </row>
    <row r="1289" spans="1:8" ht="18.75" x14ac:dyDescent="0.3">
      <c r="A1289" s="11">
        <v>1287</v>
      </c>
      <c r="B1289" s="178" t="s">
        <v>2745</v>
      </c>
      <c r="C1289" s="203">
        <v>104140020</v>
      </c>
      <c r="D1289" s="176" t="s">
        <v>1726</v>
      </c>
      <c r="E1289" s="176" t="s">
        <v>673</v>
      </c>
      <c r="F1289" s="11">
        <f t="shared" si="42"/>
        <v>0.3</v>
      </c>
      <c r="H1289" s="1" t="str">
        <f t="shared" si="41"/>
        <v>----</v>
      </c>
    </row>
    <row r="1290" spans="1:8" ht="18.75" x14ac:dyDescent="0.3">
      <c r="A1290" s="11">
        <v>1288</v>
      </c>
      <c r="B1290" s="178" t="s">
        <v>2746</v>
      </c>
      <c r="C1290" s="203">
        <v>104140038</v>
      </c>
      <c r="D1290" s="176" t="s">
        <v>1726</v>
      </c>
      <c r="E1290" s="176" t="s">
        <v>489</v>
      </c>
      <c r="F1290" s="11">
        <f t="shared" si="42"/>
        <v>0.3</v>
      </c>
      <c r="H1290" s="1" t="str">
        <f t="shared" si="41"/>
        <v>----</v>
      </c>
    </row>
    <row r="1291" spans="1:8" ht="18.75" x14ac:dyDescent="0.3">
      <c r="A1291" s="11">
        <v>1289</v>
      </c>
      <c r="B1291" s="178" t="s">
        <v>2747</v>
      </c>
      <c r="C1291" s="203">
        <v>104140029</v>
      </c>
      <c r="D1291" s="176" t="s">
        <v>1726</v>
      </c>
      <c r="E1291" s="176" t="s">
        <v>674</v>
      </c>
      <c r="F1291" s="11">
        <f t="shared" si="42"/>
        <v>0.2</v>
      </c>
      <c r="H1291" s="1" t="str">
        <f t="shared" si="41"/>
        <v>----</v>
      </c>
    </row>
    <row r="1292" spans="1:8" ht="18.75" x14ac:dyDescent="0.3">
      <c r="A1292" s="11">
        <v>1290</v>
      </c>
      <c r="B1292" s="178" t="s">
        <v>2748</v>
      </c>
      <c r="C1292" s="203">
        <v>104140042</v>
      </c>
      <c r="D1292" s="176" t="s">
        <v>1726</v>
      </c>
      <c r="E1292" s="176" t="s">
        <v>490</v>
      </c>
      <c r="F1292" s="11">
        <f t="shared" si="42"/>
        <v>0.2</v>
      </c>
      <c r="H1292" s="1" t="str">
        <f t="shared" si="41"/>
        <v>----</v>
      </c>
    </row>
    <row r="1293" spans="1:8" ht="18.75" x14ac:dyDescent="0.3">
      <c r="A1293" s="11">
        <v>1291</v>
      </c>
      <c r="B1293" s="180" t="s">
        <v>2745</v>
      </c>
      <c r="C1293" s="204">
        <v>104140020</v>
      </c>
      <c r="D1293" s="179" t="s">
        <v>1726</v>
      </c>
      <c r="E1293" s="179" t="s">
        <v>564</v>
      </c>
      <c r="F1293" s="11">
        <f t="shared" si="42"/>
        <v>0.3</v>
      </c>
      <c r="H1293" s="1" t="str">
        <f t="shared" si="41"/>
        <v>----</v>
      </c>
    </row>
    <row r="1294" spans="1:8" ht="18.75" x14ac:dyDescent="0.3">
      <c r="A1294" s="11">
        <v>1292</v>
      </c>
      <c r="B1294" s="180" t="s">
        <v>2747</v>
      </c>
      <c r="C1294" s="204">
        <v>104140029</v>
      </c>
      <c r="D1294" s="179" t="s">
        <v>1726</v>
      </c>
      <c r="E1294" s="179" t="s">
        <v>563</v>
      </c>
      <c r="F1294" s="11">
        <f t="shared" si="42"/>
        <v>0.2</v>
      </c>
      <c r="H1294" s="1" t="str">
        <f t="shared" si="41"/>
        <v>----</v>
      </c>
    </row>
    <row r="1295" spans="1:8" ht="18.75" x14ac:dyDescent="0.3">
      <c r="A1295" s="11">
        <v>1293</v>
      </c>
      <c r="B1295" s="180" t="s">
        <v>2746</v>
      </c>
      <c r="C1295" s="204">
        <v>104140038</v>
      </c>
      <c r="D1295" s="179" t="s">
        <v>1726</v>
      </c>
      <c r="E1295" s="179" t="s">
        <v>489</v>
      </c>
      <c r="F1295" s="11">
        <f t="shared" si="42"/>
        <v>0.3</v>
      </c>
      <c r="H1295" s="1" t="str">
        <f t="shared" si="41"/>
        <v>----</v>
      </c>
    </row>
    <row r="1296" spans="1:8" ht="18.75" x14ac:dyDescent="0.3">
      <c r="A1296" s="11">
        <v>1294</v>
      </c>
      <c r="B1296" s="180" t="s">
        <v>2748</v>
      </c>
      <c r="C1296" s="204">
        <v>104140042</v>
      </c>
      <c r="D1296" s="179" t="s">
        <v>1726</v>
      </c>
      <c r="E1296" s="179" t="s">
        <v>490</v>
      </c>
      <c r="F1296" s="11">
        <f t="shared" si="42"/>
        <v>0.2</v>
      </c>
      <c r="H1296" s="1" t="str">
        <f t="shared" si="41"/>
        <v>----</v>
      </c>
    </row>
    <row r="1297" spans="1:8" ht="18.75" x14ac:dyDescent="0.3">
      <c r="A1297" s="11">
        <v>1295</v>
      </c>
      <c r="B1297" s="178" t="s">
        <v>1727</v>
      </c>
      <c r="C1297" s="203">
        <v>104140079</v>
      </c>
      <c r="D1297" s="176" t="s">
        <v>1714</v>
      </c>
      <c r="E1297" s="176" t="s">
        <v>564</v>
      </c>
      <c r="F1297" s="11">
        <f t="shared" si="42"/>
        <v>0.3</v>
      </c>
      <c r="H1297" s="1" t="str">
        <f t="shared" si="41"/>
        <v>----</v>
      </c>
    </row>
    <row r="1298" spans="1:8" ht="18.75" x14ac:dyDescent="0.3">
      <c r="A1298" s="11">
        <v>1296</v>
      </c>
      <c r="B1298" s="178" t="s">
        <v>332</v>
      </c>
      <c r="C1298" s="203">
        <v>104140117</v>
      </c>
      <c r="D1298" s="176" t="s">
        <v>1714</v>
      </c>
      <c r="E1298" s="176" t="s">
        <v>563</v>
      </c>
      <c r="F1298" s="11">
        <f t="shared" si="42"/>
        <v>0.2</v>
      </c>
      <c r="H1298" s="1" t="str">
        <f t="shared" si="41"/>
        <v>----</v>
      </c>
    </row>
    <row r="1299" spans="1:8" ht="18.75" x14ac:dyDescent="0.3">
      <c r="A1299" s="11">
        <v>1297</v>
      </c>
      <c r="B1299" s="178" t="s">
        <v>2749</v>
      </c>
      <c r="C1299" s="203">
        <v>104140071</v>
      </c>
      <c r="D1299" s="176" t="s">
        <v>1714</v>
      </c>
      <c r="E1299" s="176" t="s">
        <v>563</v>
      </c>
      <c r="F1299" s="11">
        <f t="shared" si="42"/>
        <v>0.2</v>
      </c>
      <c r="H1299" s="1" t="str">
        <f t="shared" si="41"/>
        <v>----</v>
      </c>
    </row>
    <row r="1300" spans="1:8" ht="18.75" x14ac:dyDescent="0.3">
      <c r="A1300" s="11">
        <v>1298</v>
      </c>
      <c r="B1300" s="178" t="s">
        <v>2750</v>
      </c>
      <c r="C1300" s="203">
        <v>104140101</v>
      </c>
      <c r="D1300" s="176" t="s">
        <v>1714</v>
      </c>
      <c r="E1300" s="176" t="s">
        <v>489</v>
      </c>
      <c r="F1300" s="11">
        <f t="shared" si="42"/>
        <v>0.3</v>
      </c>
      <c r="H1300" s="1" t="str">
        <f t="shared" si="41"/>
        <v>----</v>
      </c>
    </row>
    <row r="1301" spans="1:8" ht="18.75" x14ac:dyDescent="0.3">
      <c r="A1301" s="11">
        <v>1299</v>
      </c>
      <c r="B1301" s="178" t="s">
        <v>2751</v>
      </c>
      <c r="C1301" s="203">
        <v>104140084</v>
      </c>
      <c r="D1301" s="176" t="s">
        <v>1714</v>
      </c>
      <c r="E1301" s="176" t="s">
        <v>490</v>
      </c>
      <c r="F1301" s="11">
        <f t="shared" si="42"/>
        <v>0.2</v>
      </c>
      <c r="H1301" s="1" t="str">
        <f t="shared" si="41"/>
        <v>----</v>
      </c>
    </row>
    <row r="1302" spans="1:8" ht="18.75" x14ac:dyDescent="0.3">
      <c r="A1302" s="11">
        <v>1300</v>
      </c>
      <c r="B1302" s="178" t="s">
        <v>2752</v>
      </c>
      <c r="C1302" s="203">
        <v>104140146</v>
      </c>
      <c r="D1302" s="176" t="s">
        <v>1717</v>
      </c>
      <c r="E1302" s="176" t="s">
        <v>489</v>
      </c>
      <c r="F1302" s="11">
        <f t="shared" si="42"/>
        <v>0.3</v>
      </c>
      <c r="H1302" s="1" t="str">
        <f t="shared" si="41"/>
        <v>----</v>
      </c>
    </row>
    <row r="1303" spans="1:8" ht="18.75" x14ac:dyDescent="0.3">
      <c r="A1303" s="11">
        <v>1301</v>
      </c>
      <c r="B1303" s="178" t="s">
        <v>2753</v>
      </c>
      <c r="C1303" s="203">
        <v>104140165</v>
      </c>
      <c r="D1303" s="176" t="s">
        <v>1717</v>
      </c>
      <c r="E1303" s="176" t="s">
        <v>490</v>
      </c>
      <c r="F1303" s="11">
        <f t="shared" si="42"/>
        <v>0.2</v>
      </c>
      <c r="H1303" s="1" t="str">
        <f t="shared" si="41"/>
        <v>----</v>
      </c>
    </row>
    <row r="1304" spans="1:8" ht="18.75" x14ac:dyDescent="0.3">
      <c r="A1304" s="11">
        <v>1302</v>
      </c>
      <c r="B1304" s="178" t="s">
        <v>1716</v>
      </c>
      <c r="C1304" s="203">
        <v>104140166</v>
      </c>
      <c r="D1304" s="176" t="s">
        <v>1717</v>
      </c>
      <c r="E1304" s="176" t="s">
        <v>564</v>
      </c>
      <c r="F1304" s="11">
        <f t="shared" si="42"/>
        <v>0.3</v>
      </c>
      <c r="H1304" s="1" t="str">
        <f t="shared" si="41"/>
        <v>----</v>
      </c>
    </row>
    <row r="1305" spans="1:8" ht="18.75" x14ac:dyDescent="0.3">
      <c r="A1305" s="11">
        <v>1303</v>
      </c>
      <c r="B1305" s="178" t="s">
        <v>2754</v>
      </c>
      <c r="C1305" s="203">
        <v>104140139</v>
      </c>
      <c r="D1305" s="176" t="s">
        <v>1717</v>
      </c>
      <c r="E1305" s="176" t="s">
        <v>563</v>
      </c>
      <c r="F1305" s="11">
        <f t="shared" si="42"/>
        <v>0.2</v>
      </c>
      <c r="H1305" s="1" t="str">
        <f t="shared" si="41"/>
        <v>----</v>
      </c>
    </row>
    <row r="1306" spans="1:8" ht="18.75" x14ac:dyDescent="0.3">
      <c r="A1306" s="11">
        <v>1304</v>
      </c>
      <c r="B1306" s="178" t="s">
        <v>2755</v>
      </c>
      <c r="C1306" s="203">
        <v>104140162</v>
      </c>
      <c r="D1306" s="176" t="s">
        <v>1717</v>
      </c>
      <c r="E1306" s="176" t="s">
        <v>563</v>
      </c>
      <c r="F1306" s="11">
        <f t="shared" si="42"/>
        <v>0.2</v>
      </c>
      <c r="H1306" s="1" t="str">
        <f t="shared" si="41"/>
        <v>----</v>
      </c>
    </row>
  </sheetData>
  <autoFilter ref="A1:K1306"/>
  <sortState ref="A2:I1211">
    <sortCondition ref="C2:C1207"/>
    <sortCondition descending="1" ref="F2:F1207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DOI TUONG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2014-05-21T02:56:04Z</cp:lastPrinted>
  <dcterms:created xsi:type="dcterms:W3CDTF">2013-04-02T08:24:56Z</dcterms:created>
  <dcterms:modified xsi:type="dcterms:W3CDTF">2015-10-14T04:01:02Z</dcterms:modified>
</cp:coreProperties>
</file>